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819" firstSheet="5" activeTab="5"/>
  </bookViews>
  <sheets>
    <sheet name="1-1凤庆县一般公共预算收入情况表" sheetId="1" r:id="rId1"/>
    <sheet name="1-2凤庆县一般公共预算支出情况表" sheetId="2" r:id="rId2"/>
    <sheet name="1-3凤庆县县本级一般公共预算收入情况表" sheetId="3" r:id="rId3"/>
    <sheet name="1-4凤庆县县本级一般公共预算支出情况表（公开到项级）" sheetId="4" r:id="rId4"/>
    <sheet name="1-5凤庆县县本级一般公共预算基本支出情况表（公开到款级）" sheetId="5" r:id="rId5"/>
    <sheet name="1-6凤庆县县级一般公共预算支出表（州、市对下转移支付项目）" sheetId="6" r:id="rId6"/>
    <sheet name="1-7凤庆县分地区税收返还和转移支付预算表" sheetId="7" r:id="rId7"/>
    <sheet name="1-8凤庆县县本级“三公”经费预算财政拨款情况统计表" sheetId="8" r:id="rId8"/>
    <sheet name="2-1凤庆县政府性基金预算收入情况表" sheetId="9" r:id="rId9"/>
    <sheet name="2-2凤庆县政府性基金预算支出情况表" sheetId="10" r:id="rId10"/>
    <sheet name="2-3凤庆县县本级政府性基金预算收入情况表" sheetId="11" r:id="rId11"/>
    <sheet name="2-4凤庆县县本级政府性基金预算支出情况表（公开到项级）" sheetId="12" r:id="rId12"/>
    <sheet name="2-5凤庆县本级政府性基金支出表（州、市对下转移支付）" sheetId="13" r:id="rId13"/>
    <sheet name="3-1凤庆县国有资本经营收入预算情况表" sheetId="14" r:id="rId14"/>
    <sheet name="3-2凤庆县国有资本经营支出预算情况表" sheetId="15" r:id="rId15"/>
    <sheet name="3-3凤庆县县本级国有资本经营收入预算情况表" sheetId="16" r:id="rId16"/>
    <sheet name="3-4凤庆县县本级国有资本经营支出预算情况表（公开到项级）" sheetId="17" r:id="rId17"/>
    <sheet name="3-5 凤庆县国有资本经营预算转移支付表 （分地区）" sheetId="18" r:id="rId18"/>
    <sheet name="3-6 凤庆县国有资本经营预算转移支付表（分项目）" sheetId="19" r:id="rId19"/>
    <sheet name="4-1凤庆县社会保险基金收入预算情况表" sheetId="20" r:id="rId20"/>
    <sheet name="4-2凤庆县社会保险基金支出预算情况表" sheetId="21" r:id="rId21"/>
    <sheet name="4-3凤庆县县本级社会保险基金收入预算情况表" sheetId="22" r:id="rId22"/>
    <sheet name="4-4凤庆县县本级社会保险基金支出预算情况表" sheetId="23" r:id="rId23"/>
    <sheet name="5-1凤庆县 2021年地方政府债务限额及余额预算情况表" sheetId="24" r:id="rId24"/>
    <sheet name="5-2  凤庆县2021年地方政府一般债务余额情况表" sheetId="25" r:id="rId25"/>
    <sheet name="5-3  凤庆县本级2021年地方政府一般债务余额情况表" sheetId="26" r:id="rId26"/>
    <sheet name="5-4 凤庆县2021年地方政府专项债务余额情况表" sheetId="27" r:id="rId27"/>
    <sheet name="5-5 凤庆县本级2021年地方政府专项债务余额情况表（本级）" sheetId="28" r:id="rId28"/>
    <sheet name="5-6 凤庆县地方政府债券发行及还本付息情况表" sheetId="29" r:id="rId29"/>
    <sheet name="5-7 凤庆县2022年本级政府专项债务限额和余额情况表" sheetId="30" r:id="rId30"/>
    <sheet name="5-8凤庆县 2022年年初新增地方政府债券资金安排表" sheetId="31" r:id="rId31"/>
    <sheet name="6-1凤庆县重大政策和重点项目绩效目标表" sheetId="32" r:id="rId32"/>
    <sheet name="6-2重点工作情况解释说明汇总表" sheetId="33" r:id="rId33"/>
  </sheets>
  <externalReferences>
    <externalReference r:id="rId34"/>
    <externalReference r:id="rId35"/>
  </externalReferences>
  <definedNames>
    <definedName name="_xlnm._FilterDatabase" localSheetId="0" hidden="1">'1-1凤庆县一般公共预算收入情况表'!$A$4:$F$40</definedName>
    <definedName name="_xlnm._FilterDatabase" localSheetId="1" hidden="1">'1-2凤庆县一般公共预算支出情况表'!$A$3:$F$39</definedName>
    <definedName name="_xlnm._FilterDatabase" localSheetId="2" hidden="1">'1-3凤庆县县本级一般公共预算收入情况表'!$A$3:$F$40</definedName>
    <definedName name="_xlnm._FilterDatabase" localSheetId="3" hidden="1">'1-4凤庆县县本级一般公共预算支出情况表（公开到项级）'!$A$3:$G$1355</definedName>
    <definedName name="_xlnm._FilterDatabase" localSheetId="4" hidden="1">'1-5凤庆县县本级一般公共预算基本支出情况表（公开到款级）'!$A$3:$B$31</definedName>
    <definedName name="_xlnm._FilterDatabase" localSheetId="5" hidden="1">'1-6凤庆县县级一般公共预算支出表（州、市对下转移支付项目）'!$A$3:$E$43</definedName>
    <definedName name="_xlnm._FilterDatabase" localSheetId="8" hidden="1">'2-1凤庆县政府性基金预算收入情况表'!$A$3:$F$37</definedName>
    <definedName name="_xlnm._FilterDatabase" localSheetId="9" hidden="1">'2-2凤庆县政府性基金预算支出情况表'!$A$3:$G$269</definedName>
    <definedName name="_xlnm._FilterDatabase" localSheetId="10" hidden="1">'2-3凤庆县县本级政府性基金预算收入情况表'!$A$3:$F$37</definedName>
    <definedName name="_xlnm._FilterDatabase" localSheetId="11" hidden="1">'2-4凤庆县县本级政府性基金预算支出情况表（公开到项级）'!$A$3:$G$271</definedName>
    <definedName name="_xlnm._FilterDatabase" localSheetId="13" hidden="1">'3-1凤庆县国有资本经营收入预算情况表'!$A$3:$E$42</definedName>
    <definedName name="_xlnm._FilterDatabase" localSheetId="14" hidden="1">'3-2凤庆县国有资本经营支出预算情况表'!$A$3:$E$29</definedName>
    <definedName name="_xlnm._FilterDatabase" localSheetId="15" hidden="1">'3-3凤庆县县本级国有资本经营收入预算情况表'!$A$3:$E$36</definedName>
    <definedName name="_xlnm._FilterDatabase" localSheetId="16" hidden="1">'3-4凤庆县县本级国有资本经营支出预算情况表（公开到项级）'!$A$3:$E$22</definedName>
    <definedName name="_xlnm._FilterDatabase" localSheetId="19" hidden="1">'4-1凤庆县社会保险基金收入预算情况表'!$A$3:$E$38</definedName>
    <definedName name="_xlnm._FilterDatabase" localSheetId="20" hidden="1">'4-2凤庆县社会保险基金支出预算情况表'!$A$3:$E$22</definedName>
    <definedName name="_xlnm._FilterDatabase" localSheetId="21" hidden="1">'4-3凤庆县县本级社会保险基金收入预算情况表'!$A$3:$E$38</definedName>
    <definedName name="_xlnm._FilterDatabase" localSheetId="22" hidden="1">'4-4凤庆县县本级社会保险基金支出预算情况表'!$A$3:$F$22</definedName>
    <definedName name="_xlnm._FilterDatabase" localSheetId="12" hidden="1">'2-5凤庆县本级政府性基金支出表（州、市对下转移支付）'!$A$3:$E$18</definedName>
    <definedName name="_lst_r_地方财政预算表2015年全省汇总_10_科目编码名称">[2]_ESList!$A$1:$A$27</definedName>
    <definedName name="_xlnm.Print_Area" localSheetId="0">'1-1凤庆县一般公共预算收入情况表'!$B$2:$E$40</definedName>
    <definedName name="_xlnm.Print_Area" localSheetId="1">'1-2凤庆县一般公共预算支出情况表'!$B$1:$E$38</definedName>
    <definedName name="_xlnm.Print_Area" localSheetId="2">'1-3凤庆县县本级一般公共预算收入情况表'!$B$1:$E$40</definedName>
    <definedName name="_xlnm.Print_Area" localSheetId="3">'1-4凤庆县县本级一般公共预算支出情况表（公开到项级）'!$B$1:$E$1355</definedName>
    <definedName name="_xlnm.Print_Area" localSheetId="5">'1-6凤庆县县级一般公共预算支出表（州、市对下转移支付项目）'!$A$1:$C$42</definedName>
    <definedName name="_xlnm.Print_Area" localSheetId="6">'1-7凤庆县分地区税收返还和转移支付预算表'!$A$1:$D$31</definedName>
    <definedName name="_xlnm.Print_Area" localSheetId="8">'2-1凤庆县政府性基金预算收入情况表'!$B$1:$E$37</definedName>
    <definedName name="_xlnm.Print_Area" localSheetId="9">'2-2凤庆县政府性基金预算支出情况表'!$B$1:$E$269</definedName>
    <definedName name="_xlnm.Print_Area" localSheetId="10">'2-3凤庆县县本级政府性基金预算收入情况表'!$B$1:$E$37</definedName>
    <definedName name="_xlnm.Print_Area" localSheetId="11">'2-4凤庆县县本级政府性基金预算支出情况表（公开到项级）'!$B$1:$E$271</definedName>
    <definedName name="_xlnm.Print_Area" localSheetId="12">'2-5凤庆县本级政府性基金支出表（州、市对下转移支付）'!$A$1:$D$15</definedName>
    <definedName name="_xlnm.Print_Titles" localSheetId="0">'1-1凤庆县一般公共预算收入情况表'!$2:$4</definedName>
    <definedName name="_xlnm.Print_Titles" localSheetId="1">'1-2凤庆县一般公共预算支出情况表'!$1:$3</definedName>
    <definedName name="_xlnm.Print_Titles" localSheetId="2">'1-3凤庆县县本级一般公共预算收入情况表'!$1:$3</definedName>
    <definedName name="_xlnm.Print_Titles" localSheetId="3">'1-4凤庆县县本级一般公共预算支出情况表（公开到项级）'!$1:$3</definedName>
    <definedName name="_xlnm.Print_Titles" localSheetId="5">'1-6凤庆县县级一般公共预算支出表（州、市对下转移支付项目）'!$1:$3</definedName>
    <definedName name="_xlnm.Print_Titles" localSheetId="6">'1-7凤庆县分地区税收返还和转移支付预算表'!$1:$3</definedName>
    <definedName name="_xlnm.Print_Titles" localSheetId="8">'2-1凤庆县政府性基金预算收入情况表'!$1:$3</definedName>
    <definedName name="_xlnm.Print_Titles" localSheetId="9">'2-2凤庆县政府性基金预算支出情况表'!$1:$3</definedName>
    <definedName name="_xlnm.Print_Titles" localSheetId="10">'2-3凤庆县县本级政府性基金预算收入情况表'!$1:$3</definedName>
    <definedName name="_xlnm.Print_Titles" localSheetId="11">'2-4凤庆县县本级政府性基金预算支出情况表（公开到项级）'!$1:$3</definedName>
    <definedName name="_xlnm.Print_Titles" localSheetId="12">'2-5凤庆县本级政府性基金支出表（州、市对下转移支付）'!$1:$3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'3-1凤庆县国有资本经营收入预算情况表'!$A$1:$D$41</definedName>
    <definedName name="_xlnm.Print_Titles" localSheetId="13">'3-1凤庆县国有资本经营收入预算情况表'!$1:$3</definedName>
    <definedName name="专项收入年初预算数" localSheetId="13">#REF!</definedName>
    <definedName name="专项收入全年预计数" localSheetId="13">#REF!</definedName>
    <definedName name="_xlnm.Print_Area" localSheetId="14">'3-2凤庆县国有资本经营支出预算情况表'!$A$1:$D$28</definedName>
    <definedName name="_xlnm.Print_Titles" localSheetId="14">'3-2凤庆县国有资本经营支出预算情况表'!$1:$3</definedName>
    <definedName name="专项收入年初预算数" localSheetId="14">#REF!</definedName>
    <definedName name="专项收入全年预计数" localSheetId="14">#REF!</definedName>
    <definedName name="_xlnm.Print_Area" localSheetId="15">'3-3凤庆县县本级国有资本经营收入预算情况表'!$A$1:$D$35</definedName>
    <definedName name="_xlnm.Print_Titles" localSheetId="15">'3-3凤庆县县本级国有资本经营收入预算情况表'!$1:$3</definedName>
    <definedName name="专项收入年初预算数" localSheetId="15">#REF!</definedName>
    <definedName name="专项收入全年预计数" localSheetId="15">#REF!</definedName>
    <definedName name="_xlnm.Print_Area" localSheetId="16">'3-4凤庆县县本级国有资本经营支出预算情况表（公开到项级）'!$A$1:$D$21</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'4-1凤庆县社会保险基金收入预算情况表'!$A$1:$D$38</definedName>
    <definedName name="_xlnm.Print_Titles" localSheetId="19">'4-1凤庆县社会保险基金收入预算情况表'!$1:$3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'4-2凤庆县社会保险基金支出预算情况表'!$A$1:$D$22</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'4-3凤庆县县本级社会保险基金收入预算情况表'!$A$1:$D$38</definedName>
    <definedName name="_xlnm.Print_Titles" localSheetId="21">'4-3凤庆县县本级社会保险基金收入预算情况表'!$1:$3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'4-4凤庆县县本级社会保险基金支出预算情况表'!$A$1:$D$22</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_xlnm.Print_Area" localSheetId="31">'6-1凤庆县重大政策和重点项目绩效目标表'!#REF!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'1-5凤庆县县本级一般公共预算基本支出情况表（公开到款级）'!$A$1:$B$31</definedName>
    <definedName name="_xlnm.Print_Titles" localSheetId="4">'1-5凤庆县县本级一般公共预算基本支出情况表（公开到款级）'!$1:$3</definedName>
  </definedNames>
  <calcPr calcId="144525" fullPrecision="0"/>
</workbook>
</file>

<file path=xl/sharedStrings.xml><?xml version="1.0" encoding="utf-8"?>
<sst xmlns="http://schemas.openxmlformats.org/spreadsheetml/2006/main" count="5156" uniqueCount="3402">
  <si>
    <t>附件1</t>
  </si>
  <si>
    <t>1-1  2022年凤庆县一般公共预算收入情况表</t>
  </si>
  <si>
    <t>单位：万元</t>
  </si>
  <si>
    <t>科目编码</t>
  </si>
  <si>
    <t>项目</t>
  </si>
  <si>
    <t>2021年执行数</t>
  </si>
  <si>
    <t>2022年预算数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</si>
  <si>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</si>
  <si>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</si>
  <si>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</si>
  <si>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</si>
  <si>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</si>
  <si>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</si>
  <si>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</si>
  <si>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</si>
  <si>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</si>
  <si>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</si>
  <si>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</si>
  <si>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</si>
  <si>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</si>
  <si>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</si>
  <si>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</si>
  <si>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</si>
  <si>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</si>
  <si>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</si>
  <si>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</si>
  <si>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</si>
  <si>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</si>
  <si>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</si>
  <si>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</si>
  <si>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</si>
  <si>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</si>
  <si>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</si>
  <si>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</si>
  <si>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</si>
  <si>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</si>
  <si>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</si>
  <si>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</si>
  <si>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</si>
  <si>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</si>
  <si>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</si>
  <si>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</si>
  <si>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</si>
  <si>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</si>
  <si>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</si>
  <si>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</si>
  <si>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</si>
  <si>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</si>
  <si>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</si>
  <si>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</si>
  <si>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</si>
  <si>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</si>
  <si>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</si>
  <si>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</si>
  <si>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</si>
  <si>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</si>
  <si>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</si>
  <si>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</si>
  <si>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</si>
  <si>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全省一般公共预算收入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</si>
  <si>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</si>
  <si>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</si>
  <si>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</si>
  <si>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</si>
  <si>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</si>
  <si>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</si>
  <si>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</si>
  <si>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</si>
  <si>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</si>
  <si>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2022年凤庆县一般公共预算支出情况表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</si>
  <si>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</si>
  <si>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</si>
  <si>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</si>
  <si>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</si>
  <si>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</si>
  <si>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</si>
  <si>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</si>
  <si>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</si>
  <si>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</si>
  <si>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</si>
  <si>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</si>
  <si>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</si>
  <si>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</si>
  <si>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</si>
  <si>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</si>
  <si>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</si>
  <si>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</si>
  <si>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</si>
  <si>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</si>
  <si>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</si>
  <si>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</si>
  <si>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</si>
  <si>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</si>
  <si>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</si>
  <si>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</si>
  <si>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</si>
  <si>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</si>
  <si>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</si>
  <si>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</si>
  <si>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</si>
  <si>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</si>
  <si>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</si>
  <si>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</si>
  <si>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</si>
  <si>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</si>
  <si>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</si>
  <si>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</si>
  <si>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</si>
  <si>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</si>
  <si>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</si>
  <si>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</si>
  <si>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</si>
  <si>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</si>
  <si>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</si>
  <si>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</si>
  <si>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</si>
  <si>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</si>
  <si>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</si>
  <si>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</si>
  <si>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</si>
  <si>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全省一般公共预算支出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</si>
  <si>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</si>
  <si>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</si>
  <si>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</si>
  <si>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</si>
  <si>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</si>
  <si>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</si>
  <si>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</si>
  <si>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</si>
  <si>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2022年县本级一般公共预算收入情况表</t>
  </si>
  <si>
    <t>2021年预算数</t>
  </si>
  <si>
    <t>比上年预算数增长%</t>
  </si>
  <si>
    <r>
      <rPr>
        <sz val="14"/>
        <rFont val="宋体"/>
        <charset val="134"/>
      </rPr>
      <t>10199</t>
    </r>
  </si>
  <si>
    <t>省本级一般公共预算收入</t>
  </si>
  <si>
    <t xml:space="preserve">   上解收入</t>
  </si>
  <si>
    <t>1-4  2022年县本级一般公共预算支出情况表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</si>
  <si>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</si>
  <si>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</si>
  <si>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</si>
  <si>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</si>
  <si>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</si>
  <si>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</si>
  <si>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</si>
  <si>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</si>
  <si>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</si>
  <si>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</si>
  <si>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</si>
  <si>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</si>
  <si>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</si>
  <si>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</si>
  <si>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</si>
  <si>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</si>
  <si>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</si>
  <si>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</si>
  <si>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</si>
  <si>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</si>
  <si>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</si>
  <si>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</si>
  <si>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</si>
  <si>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</si>
  <si>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</si>
  <si>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</si>
  <si>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</si>
  <si>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</si>
  <si>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</si>
  <si>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</si>
  <si>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</si>
  <si>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</si>
  <si>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</si>
  <si>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</si>
  <si>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</si>
  <si>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</si>
  <si>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</si>
  <si>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</si>
  <si>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</si>
  <si>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</si>
  <si>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</si>
  <si>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</si>
  <si>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</si>
  <si>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</si>
  <si>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</si>
  <si>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</si>
  <si>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</si>
  <si>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</si>
  <si>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</si>
  <si>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</si>
  <si>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</si>
  <si>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</si>
  <si>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</si>
  <si>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</si>
  <si>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</si>
  <si>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</si>
  <si>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</si>
  <si>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</si>
  <si>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</si>
  <si>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</si>
  <si>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</si>
  <si>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</si>
  <si>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</si>
  <si>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</si>
  <si>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</si>
  <si>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</si>
  <si>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</si>
  <si>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</si>
  <si>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</si>
  <si>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</si>
  <si>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</si>
  <si>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</si>
  <si>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</si>
  <si>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</si>
  <si>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</si>
  <si>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</si>
  <si>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</si>
  <si>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</si>
  <si>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</si>
  <si>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</si>
  <si>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</si>
  <si>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</si>
  <si>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</si>
  <si>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</si>
  <si>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</si>
  <si>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</si>
  <si>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</si>
  <si>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</si>
  <si>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</si>
  <si>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</si>
  <si>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</si>
  <si>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</si>
  <si>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</si>
  <si>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</si>
  <si>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</si>
  <si>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</si>
  <si>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</si>
  <si>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</si>
  <si>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</si>
  <si>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</si>
  <si>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</si>
  <si>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</si>
  <si>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</si>
  <si>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</si>
  <si>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</si>
  <si>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</si>
  <si>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</si>
  <si>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</si>
  <si>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</si>
  <si>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</si>
  <si>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</si>
  <si>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</si>
  <si>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</si>
  <si>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</si>
  <si>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</si>
  <si>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</si>
  <si>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</si>
  <si>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</si>
  <si>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</si>
  <si>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</si>
  <si>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</si>
  <si>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</si>
  <si>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</si>
  <si>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</si>
  <si>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</si>
  <si>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</si>
  <si>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</si>
  <si>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</si>
  <si>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</si>
  <si>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</si>
  <si>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</si>
  <si>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</si>
  <si>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</si>
  <si>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</si>
  <si>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</si>
  <si>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</si>
  <si>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</si>
  <si>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</si>
  <si>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</si>
  <si>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</si>
  <si>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</si>
  <si>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</si>
  <si>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</si>
  <si>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</si>
  <si>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</si>
  <si>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</si>
  <si>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</si>
  <si>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</si>
  <si>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</si>
  <si>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</si>
  <si>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</si>
  <si>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</si>
  <si>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</si>
  <si>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</si>
  <si>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</si>
  <si>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</si>
  <si>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</si>
  <si>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</si>
  <si>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</si>
  <si>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</si>
  <si>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</si>
  <si>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</si>
  <si>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</si>
  <si>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</si>
  <si>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</si>
  <si>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</si>
  <si>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</si>
  <si>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</si>
  <si>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</si>
  <si>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</si>
  <si>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</si>
  <si>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</si>
  <si>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</si>
  <si>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</si>
  <si>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</si>
  <si>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</si>
  <si>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</si>
  <si>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</si>
  <si>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</si>
  <si>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</si>
  <si>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</si>
  <si>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</si>
  <si>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</si>
  <si>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</si>
  <si>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</si>
  <si>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</si>
  <si>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</si>
  <si>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</si>
  <si>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</si>
  <si>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</si>
  <si>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</si>
  <si>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</si>
  <si>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</si>
  <si>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</si>
  <si>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</si>
  <si>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</si>
  <si>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</si>
  <si>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</si>
  <si>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</si>
  <si>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</si>
  <si>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</si>
  <si>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</si>
  <si>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</si>
  <si>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</si>
  <si>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</si>
  <si>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</si>
  <si>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</si>
  <si>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</si>
  <si>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</si>
  <si>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</si>
  <si>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</si>
  <si>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</si>
  <si>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</si>
  <si>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</si>
  <si>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</si>
  <si>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</si>
  <si>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</si>
  <si>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</si>
  <si>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</si>
  <si>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</si>
  <si>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</si>
  <si>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</si>
  <si>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</si>
  <si>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</si>
  <si>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</si>
  <si>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</si>
  <si>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</si>
  <si>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</si>
  <si>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</si>
  <si>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</si>
  <si>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</si>
  <si>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</si>
  <si>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</si>
  <si>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</si>
  <si>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</si>
  <si>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</si>
  <si>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</si>
  <si>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</si>
  <si>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</si>
  <si>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</si>
  <si>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</si>
  <si>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</si>
  <si>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</si>
  <si>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</si>
  <si>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</si>
  <si>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</si>
  <si>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</si>
  <si>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</si>
  <si>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</si>
  <si>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</si>
  <si>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</si>
  <si>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</si>
  <si>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</si>
  <si>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</si>
  <si>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</si>
  <si>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</si>
  <si>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</si>
  <si>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</si>
  <si>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</si>
  <si>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</si>
  <si>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</si>
  <si>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</si>
  <si>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</si>
  <si>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</si>
  <si>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</si>
  <si>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</si>
  <si>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</si>
  <si>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</si>
  <si>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</si>
  <si>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</si>
  <si>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</si>
  <si>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</si>
  <si>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</si>
  <si>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</si>
  <si>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</si>
  <si>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</si>
  <si>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</si>
  <si>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</si>
  <si>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</si>
  <si>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</si>
  <si>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</si>
  <si>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</si>
  <si>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</si>
  <si>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</si>
  <si>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</si>
  <si>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</si>
  <si>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</si>
  <si>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</si>
  <si>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</si>
  <si>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</si>
  <si>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</si>
  <si>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</si>
  <si>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</si>
  <si>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</si>
  <si>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</si>
  <si>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</si>
  <si>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</si>
  <si>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</si>
  <si>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</si>
  <si>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</si>
  <si>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</si>
  <si>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</si>
  <si>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</si>
  <si>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</si>
  <si>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</si>
  <si>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</si>
  <si>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</si>
  <si>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</si>
  <si>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</si>
  <si>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</si>
  <si>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</si>
  <si>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</si>
  <si>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</si>
  <si>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</si>
  <si>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</si>
  <si>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</si>
  <si>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</si>
  <si>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</si>
  <si>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</si>
  <si>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</si>
  <si>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</si>
  <si>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</si>
  <si>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</si>
  <si>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</si>
  <si>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</si>
  <si>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</si>
  <si>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</si>
  <si>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</si>
  <si>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</si>
  <si>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</si>
  <si>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</si>
  <si>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</si>
  <si>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</si>
  <si>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</si>
  <si>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</si>
  <si>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</si>
  <si>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</si>
  <si>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</si>
  <si>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</si>
  <si>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</si>
  <si>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</si>
  <si>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</si>
  <si>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</si>
  <si>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</si>
  <si>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</si>
  <si>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</si>
  <si>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</si>
  <si>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</si>
  <si>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</si>
  <si>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</si>
  <si>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</si>
  <si>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</si>
  <si>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</si>
  <si>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</si>
  <si>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</si>
  <si>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</si>
  <si>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</si>
  <si>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</si>
  <si>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</si>
  <si>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</si>
  <si>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</si>
  <si>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</si>
  <si>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</si>
  <si>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</si>
  <si>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</si>
  <si>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</si>
  <si>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</si>
  <si>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</si>
  <si>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</si>
  <si>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</si>
  <si>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</si>
  <si>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</si>
  <si>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</si>
  <si>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</si>
  <si>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</si>
  <si>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</si>
  <si>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</si>
  <si>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</si>
  <si>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</si>
  <si>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</si>
  <si>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</si>
  <si>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</si>
  <si>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</si>
  <si>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</si>
  <si>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省对下专项转移支付补助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</si>
  <si>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</si>
  <si>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</si>
  <si>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</si>
  <si>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</si>
  <si>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</si>
  <si>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</si>
  <si>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</si>
  <si>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</si>
  <si>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</si>
  <si>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</si>
  <si>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</si>
  <si>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</si>
  <si>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</si>
  <si>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</si>
  <si>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</si>
  <si>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</si>
  <si>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</si>
  <si>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</si>
  <si>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</si>
  <si>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</si>
  <si>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</si>
  <si>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</si>
  <si>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</si>
  <si>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</si>
  <si>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</si>
  <si>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</si>
  <si>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</si>
  <si>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</si>
  <si>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</si>
  <si>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</si>
  <si>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</si>
  <si>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</si>
  <si>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</si>
  <si>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</si>
  <si>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</si>
  <si>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</si>
  <si>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</si>
  <si>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</si>
  <si>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</si>
  <si>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</si>
  <si>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</si>
  <si>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</si>
  <si>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</si>
  <si>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</si>
  <si>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</si>
  <si>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</si>
  <si>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</si>
  <si>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</si>
  <si>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</si>
  <si>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</si>
  <si>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</si>
  <si>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</si>
  <si>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</si>
  <si>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</si>
  <si>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</si>
  <si>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</si>
  <si>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</si>
  <si>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</si>
  <si>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</si>
  <si>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</si>
  <si>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</si>
  <si>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</si>
  <si>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</si>
  <si>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</si>
  <si>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</si>
  <si>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</si>
  <si>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</si>
  <si>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</si>
  <si>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</si>
  <si>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</si>
  <si>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</si>
  <si>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</si>
  <si>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</si>
  <si>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</si>
  <si>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</si>
  <si>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</si>
  <si>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</si>
  <si>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</si>
  <si>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</si>
  <si>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</si>
  <si>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</si>
  <si>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</si>
  <si>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</si>
  <si>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</si>
  <si>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</si>
  <si>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</si>
  <si>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</si>
  <si>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</si>
  <si>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</si>
  <si>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</si>
  <si>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</si>
  <si>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</si>
  <si>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</si>
  <si>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</si>
  <si>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</si>
  <si>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</si>
  <si>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</si>
  <si>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</si>
  <si>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</si>
  <si>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</si>
  <si>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</si>
  <si>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</si>
  <si>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</si>
  <si>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</si>
  <si>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</si>
  <si>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</si>
  <si>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</si>
  <si>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</si>
  <si>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</si>
  <si>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</si>
  <si>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</si>
  <si>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</si>
  <si>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</si>
  <si>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</si>
  <si>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</si>
  <si>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</si>
  <si>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</si>
  <si>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</si>
  <si>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</si>
  <si>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</si>
  <si>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</si>
  <si>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</si>
  <si>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</si>
  <si>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</si>
  <si>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</si>
  <si>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</si>
  <si>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</si>
  <si>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</si>
  <si>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</si>
  <si>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</si>
  <si>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</si>
  <si>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</si>
  <si>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</si>
  <si>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</si>
  <si>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</si>
  <si>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</si>
  <si>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</si>
  <si>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</si>
  <si>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</si>
  <si>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</si>
  <si>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</si>
  <si>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</si>
  <si>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</si>
  <si>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</si>
  <si>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</si>
  <si>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</si>
  <si>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</si>
  <si>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</si>
  <si>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</si>
  <si>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</si>
  <si>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</si>
  <si>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</si>
  <si>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</si>
  <si>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</si>
  <si>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</si>
  <si>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</si>
  <si>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</si>
  <si>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</si>
  <si>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</si>
  <si>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</si>
  <si>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</si>
  <si>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</si>
  <si>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</si>
  <si>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</si>
  <si>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</si>
  <si>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</si>
  <si>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</si>
  <si>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</si>
  <si>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</si>
  <si>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</si>
  <si>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</si>
  <si>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</si>
  <si>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</si>
  <si>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</si>
  <si>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</si>
  <si>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</si>
  <si>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</si>
  <si>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</si>
  <si>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</si>
  <si>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</si>
  <si>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</si>
  <si>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</si>
  <si>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</si>
  <si>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</si>
  <si>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</si>
  <si>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省对下一般性转移支付补助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</si>
  <si>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</si>
  <si>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</si>
  <si>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</si>
  <si>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</si>
  <si>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</si>
  <si>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</si>
  <si>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</si>
  <si>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</si>
  <si>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</si>
  <si>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</si>
  <si>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</si>
  <si>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</si>
  <si>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</si>
  <si>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</si>
  <si>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</si>
  <si>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</si>
  <si>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</si>
  <si>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</si>
  <si>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</si>
  <si>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</si>
  <si>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</si>
  <si>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</si>
  <si>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</si>
  <si>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</si>
  <si>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</si>
  <si>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</si>
  <si>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</si>
  <si>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</si>
  <si>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</si>
  <si>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</si>
  <si>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</si>
  <si>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</si>
  <si>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</si>
  <si>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</si>
  <si>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</si>
  <si>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</si>
  <si>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</si>
  <si>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</si>
  <si>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</si>
  <si>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</si>
  <si>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</si>
  <si>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</si>
  <si>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</si>
  <si>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</si>
  <si>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</si>
  <si>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</si>
  <si>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</si>
  <si>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</si>
  <si>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</si>
  <si>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</si>
  <si>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</si>
  <si>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</si>
  <si>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</si>
  <si>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</si>
  <si>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</si>
  <si>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</si>
  <si>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</si>
  <si>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</si>
  <si>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</si>
  <si>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</si>
  <si>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</si>
  <si>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</si>
  <si>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</si>
  <si>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</si>
  <si>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</si>
  <si>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</si>
  <si>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</si>
  <si>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</si>
  <si>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</si>
  <si>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</si>
  <si>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</si>
  <si>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</si>
  <si>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</si>
  <si>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</si>
  <si>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</si>
  <si>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</si>
  <si>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</si>
  <si>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</si>
  <si>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</si>
  <si>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</si>
  <si>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</si>
  <si>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</si>
  <si>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</si>
  <si>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</si>
  <si>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</si>
  <si>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</si>
  <si>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</si>
  <si>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</si>
  <si>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</si>
  <si>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</si>
  <si>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</si>
  <si>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</si>
  <si>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</si>
  <si>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</si>
  <si>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</si>
  <si>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</si>
  <si>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</si>
  <si>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</si>
  <si>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</si>
  <si>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</si>
  <si>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</si>
  <si>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</si>
  <si>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</si>
  <si>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</si>
  <si>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省对下一般性转移支付补助（义务教育）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</si>
  <si>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</si>
  <si>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</si>
  <si>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</si>
  <si>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</si>
  <si>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</si>
  <si>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</si>
  <si>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</si>
  <si>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</si>
  <si>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</si>
  <si>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</si>
  <si>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</si>
  <si>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</si>
  <si>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</si>
  <si>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</si>
  <si>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</si>
  <si>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</si>
  <si>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</si>
  <si>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</si>
  <si>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</si>
  <si>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</si>
  <si>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</si>
  <si>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</si>
  <si>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</si>
  <si>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</si>
  <si>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</si>
  <si>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</si>
  <si>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</si>
  <si>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</si>
  <si>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</si>
  <si>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</si>
  <si>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</si>
  <si>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</si>
  <si>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</si>
  <si>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</si>
  <si>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</si>
  <si>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</si>
  <si>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</si>
  <si>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</si>
  <si>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</si>
  <si>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</si>
  <si>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</si>
  <si>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</si>
  <si>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</si>
  <si>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</si>
  <si>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</si>
  <si>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</si>
  <si>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</si>
  <si>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</si>
  <si>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</si>
  <si>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</si>
  <si>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</si>
  <si>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</si>
  <si>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</si>
  <si>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</si>
  <si>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</si>
  <si>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</si>
  <si>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</si>
  <si>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</si>
  <si>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</si>
  <si>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</si>
  <si>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</si>
  <si>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</si>
  <si>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</si>
  <si>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</si>
  <si>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</si>
  <si>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</si>
  <si>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</si>
  <si>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</si>
  <si>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</si>
  <si>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</si>
  <si>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</si>
  <si>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</si>
  <si>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</si>
  <si>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</si>
  <si>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</si>
  <si>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</si>
  <si>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</si>
  <si>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</si>
  <si>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</si>
  <si>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</si>
  <si>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</si>
  <si>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</si>
  <si>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</si>
  <si>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</si>
  <si>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</si>
  <si>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</si>
  <si>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</si>
  <si>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</si>
  <si>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</si>
  <si>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</si>
  <si>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</si>
  <si>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</si>
  <si>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</si>
  <si>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</si>
  <si>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</si>
  <si>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</si>
  <si>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</si>
  <si>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</si>
  <si>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</si>
  <si>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</si>
  <si>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</si>
  <si>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</si>
  <si>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</si>
  <si>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</si>
  <si>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</si>
  <si>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</si>
  <si>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</si>
  <si>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</si>
  <si>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</si>
  <si>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</si>
  <si>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</si>
  <si>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</si>
  <si>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</si>
  <si>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</si>
  <si>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</si>
  <si>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</si>
  <si>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</si>
  <si>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</si>
  <si>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</si>
  <si>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</si>
  <si>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</si>
  <si>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</si>
  <si>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</si>
  <si>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</si>
  <si>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</si>
  <si>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</si>
  <si>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</si>
  <si>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</si>
  <si>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</si>
  <si>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</si>
  <si>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</si>
  <si>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</si>
  <si>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</si>
  <si>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</si>
  <si>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</si>
  <si>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</si>
  <si>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</si>
  <si>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</si>
  <si>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</si>
  <si>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</si>
  <si>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</si>
  <si>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</si>
  <si>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</si>
  <si>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</si>
  <si>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</si>
  <si>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</si>
  <si>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</si>
  <si>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</si>
  <si>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</si>
  <si>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</si>
  <si>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</si>
  <si>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</si>
  <si>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</si>
  <si>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</si>
  <si>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</si>
  <si>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</si>
  <si>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</si>
  <si>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</si>
  <si>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</si>
  <si>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</si>
  <si>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</si>
  <si>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</si>
  <si>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</si>
  <si>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</si>
  <si>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</si>
  <si>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</si>
  <si>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</si>
  <si>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</si>
  <si>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</si>
  <si>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</si>
  <si>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</si>
  <si>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</si>
  <si>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</si>
  <si>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</si>
  <si>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</si>
  <si>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</si>
  <si>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</si>
  <si>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</si>
  <si>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</si>
  <si>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</si>
  <si>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</si>
  <si>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</si>
  <si>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</si>
  <si>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</si>
  <si>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</si>
  <si>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</si>
  <si>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</si>
  <si>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</si>
  <si>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</si>
  <si>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</si>
  <si>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</si>
  <si>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</si>
  <si>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</si>
  <si>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</si>
  <si>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</si>
  <si>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</si>
  <si>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</si>
  <si>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</si>
  <si>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</si>
  <si>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</si>
  <si>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</si>
  <si>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</si>
  <si>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</si>
  <si>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</si>
  <si>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</si>
  <si>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</si>
  <si>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</si>
  <si>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</si>
  <si>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</si>
  <si>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</si>
  <si>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</si>
  <si>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</si>
  <si>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</si>
  <si>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</si>
  <si>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</si>
  <si>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</si>
  <si>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</si>
  <si>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</si>
  <si>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</si>
  <si>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</si>
  <si>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</si>
  <si>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</si>
  <si>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</si>
  <si>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</si>
  <si>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</si>
  <si>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</si>
  <si>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</si>
  <si>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</si>
  <si>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</si>
  <si>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</si>
  <si>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</si>
  <si>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</si>
  <si>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</si>
  <si>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</si>
  <si>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</si>
  <si>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</si>
  <si>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</si>
  <si>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</si>
  <si>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</si>
  <si>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</si>
  <si>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</si>
  <si>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</si>
  <si>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</si>
  <si>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</si>
  <si>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</si>
  <si>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</si>
  <si>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</si>
  <si>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</si>
  <si>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</si>
  <si>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</si>
  <si>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</si>
  <si>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</si>
  <si>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</si>
  <si>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</si>
  <si>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</si>
  <si>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</si>
  <si>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</si>
  <si>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</si>
  <si>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</si>
  <si>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</si>
  <si>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</si>
  <si>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</si>
  <si>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</si>
  <si>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</si>
  <si>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</si>
  <si>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</si>
  <si>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</si>
  <si>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</si>
  <si>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</si>
  <si>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</si>
  <si>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</si>
  <si>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</si>
  <si>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</si>
  <si>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</si>
  <si>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</si>
  <si>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</si>
  <si>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</si>
  <si>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</si>
  <si>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</si>
  <si>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</si>
  <si>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</si>
  <si>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</si>
  <si>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</si>
  <si>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</si>
  <si>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</si>
  <si>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</si>
  <si>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</si>
  <si>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</si>
  <si>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</si>
  <si>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</si>
  <si>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</si>
  <si>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</si>
  <si>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</si>
  <si>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</si>
  <si>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</si>
  <si>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</si>
  <si>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</si>
  <si>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</si>
  <si>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</si>
  <si>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</si>
  <si>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</si>
  <si>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</si>
  <si>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</si>
  <si>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</si>
  <si>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</si>
  <si>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</si>
  <si>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</si>
  <si>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</si>
  <si>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</si>
  <si>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</si>
  <si>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</si>
  <si>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</si>
  <si>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</si>
  <si>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</si>
  <si>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</si>
  <si>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</si>
  <si>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</si>
  <si>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</si>
  <si>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</si>
  <si>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</si>
  <si>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</si>
  <si>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</si>
  <si>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</si>
  <si>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</si>
  <si>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</si>
  <si>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</si>
  <si>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</si>
  <si>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</si>
  <si>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</si>
  <si>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</si>
  <si>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</si>
  <si>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</si>
  <si>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</si>
  <si>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</si>
  <si>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</si>
  <si>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</si>
  <si>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</si>
  <si>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</si>
  <si>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</si>
  <si>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</si>
  <si>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</si>
  <si>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</si>
  <si>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</si>
  <si>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</si>
  <si>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</si>
  <si>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</si>
  <si>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</si>
  <si>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</si>
  <si>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</si>
  <si>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</si>
  <si>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</si>
  <si>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</si>
  <si>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</si>
  <si>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</si>
  <si>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</si>
  <si>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</si>
  <si>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</si>
  <si>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</si>
  <si>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</si>
  <si>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</si>
  <si>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</si>
  <si>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</si>
  <si>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</si>
  <si>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</si>
  <si>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</si>
  <si>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</si>
  <si>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</si>
  <si>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</si>
  <si>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</si>
  <si>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</si>
  <si>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</si>
  <si>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</si>
  <si>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</si>
  <si>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</si>
  <si>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</si>
  <si>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</si>
  <si>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</si>
  <si>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</si>
  <si>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</si>
  <si>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</si>
  <si>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</si>
  <si>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</si>
  <si>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</si>
  <si>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</si>
  <si>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</si>
  <si>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</si>
  <si>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</si>
  <si>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</si>
  <si>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</si>
  <si>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</si>
  <si>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</si>
  <si>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</si>
  <si>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</si>
  <si>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</si>
  <si>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</si>
  <si>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</si>
  <si>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</si>
  <si>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</si>
  <si>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</si>
  <si>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</si>
  <si>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</si>
  <si>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</si>
  <si>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</si>
  <si>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</si>
  <si>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</si>
  <si>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</si>
  <si>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</si>
  <si>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</si>
  <si>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</si>
  <si>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</si>
  <si>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</si>
  <si>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</si>
  <si>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</si>
  <si>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</si>
  <si>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</si>
  <si>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</si>
  <si>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</si>
  <si>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</si>
  <si>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</si>
  <si>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</si>
  <si>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</si>
  <si>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</si>
  <si>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</si>
  <si>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</si>
  <si>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</si>
  <si>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</si>
  <si>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</si>
  <si>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</si>
  <si>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</si>
  <si>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省对下一般性转移支付补助（基本养老保险和低保）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</si>
  <si>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</si>
  <si>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</si>
  <si>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</si>
  <si>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</si>
  <si>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</si>
  <si>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</si>
  <si>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</si>
  <si>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</si>
  <si>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</si>
  <si>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</si>
  <si>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</si>
  <si>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</si>
  <si>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</si>
  <si>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</si>
  <si>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</si>
  <si>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</si>
  <si>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</si>
  <si>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</si>
  <si>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</si>
  <si>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</si>
  <si>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</si>
  <si>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</si>
  <si>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</si>
  <si>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</si>
  <si>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</si>
  <si>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</si>
  <si>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</si>
  <si>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</si>
  <si>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</si>
  <si>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</si>
  <si>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</si>
  <si>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</si>
  <si>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</si>
  <si>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</si>
  <si>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</si>
  <si>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</si>
  <si>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</si>
  <si>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</si>
  <si>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</si>
  <si>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</si>
  <si>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</si>
  <si>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</si>
  <si>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</si>
  <si>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</si>
  <si>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</si>
  <si>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</si>
  <si>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</si>
  <si>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</si>
  <si>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</si>
  <si>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</si>
  <si>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</si>
  <si>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</si>
  <si>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</si>
  <si>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</si>
  <si>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</si>
  <si>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</si>
  <si>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</si>
  <si>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</si>
  <si>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</si>
  <si>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</si>
  <si>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</si>
  <si>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</si>
  <si>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</si>
  <si>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</si>
  <si>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</si>
  <si>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</si>
  <si>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</si>
  <si>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</si>
  <si>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</si>
  <si>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</si>
  <si>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</si>
  <si>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</si>
  <si>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</si>
  <si>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</si>
  <si>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</si>
  <si>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</si>
  <si>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</si>
  <si>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</si>
  <si>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</si>
  <si>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</si>
  <si>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</si>
  <si>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</si>
  <si>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</si>
  <si>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</si>
  <si>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</si>
  <si>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</si>
  <si>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</si>
  <si>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</si>
  <si>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</si>
  <si>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</si>
  <si>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</si>
  <si>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</si>
  <si>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</si>
  <si>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</si>
  <si>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</si>
  <si>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</si>
  <si>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</si>
  <si>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</si>
  <si>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</si>
  <si>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</si>
  <si>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</si>
  <si>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</si>
  <si>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</si>
  <si>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</si>
  <si>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</si>
  <si>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</si>
  <si>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</si>
  <si>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</si>
  <si>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</si>
  <si>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</si>
  <si>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</si>
  <si>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</si>
  <si>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</si>
  <si>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</si>
  <si>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</si>
  <si>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</si>
  <si>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</si>
  <si>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</si>
  <si>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</si>
  <si>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</si>
  <si>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</si>
  <si>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</si>
  <si>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</si>
  <si>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</si>
  <si>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</si>
  <si>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</si>
  <si>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</si>
  <si>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</si>
  <si>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</si>
  <si>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</si>
  <si>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</si>
  <si>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</si>
  <si>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</si>
  <si>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</si>
  <si>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</si>
  <si>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</si>
  <si>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</si>
  <si>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</si>
  <si>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</si>
  <si>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</si>
  <si>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</si>
  <si>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</si>
  <si>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</si>
  <si>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</si>
  <si>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</si>
  <si>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</si>
  <si>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</si>
  <si>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</si>
  <si>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</si>
  <si>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</si>
  <si>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</si>
  <si>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</si>
  <si>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</si>
  <si>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</si>
  <si>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</si>
  <si>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</si>
  <si>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</si>
  <si>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</si>
  <si>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</si>
  <si>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</si>
  <si>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</si>
  <si>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</si>
  <si>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</si>
  <si>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</si>
  <si>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</si>
  <si>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</si>
  <si>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</si>
  <si>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</si>
  <si>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</si>
  <si>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</si>
  <si>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</si>
  <si>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</si>
  <si>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</si>
  <si>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</si>
  <si>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</si>
  <si>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</si>
  <si>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</si>
  <si>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</si>
  <si>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</si>
  <si>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</si>
  <si>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</si>
  <si>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</si>
  <si>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</si>
  <si>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</si>
  <si>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</si>
  <si>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</si>
  <si>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</si>
  <si>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</si>
  <si>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</si>
  <si>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</si>
  <si>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</si>
  <si>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</si>
  <si>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</si>
  <si>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</si>
  <si>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</si>
  <si>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</si>
  <si>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</si>
  <si>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</si>
  <si>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</si>
  <si>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</si>
  <si>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</si>
  <si>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</si>
  <si>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</si>
  <si>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</si>
  <si>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</si>
  <si>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</si>
  <si>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</si>
  <si>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</si>
  <si>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</si>
  <si>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</si>
  <si>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</si>
  <si>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</si>
  <si>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</si>
  <si>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</si>
  <si>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</si>
  <si>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</si>
  <si>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</si>
  <si>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</si>
  <si>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</si>
  <si>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</si>
  <si>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</si>
  <si>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</si>
  <si>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</si>
  <si>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</si>
  <si>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</si>
  <si>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</si>
  <si>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</si>
  <si>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</si>
  <si>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</si>
  <si>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</si>
  <si>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</si>
  <si>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</si>
  <si>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</si>
  <si>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</si>
  <si>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</si>
  <si>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</si>
  <si>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</si>
  <si>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</si>
  <si>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</si>
  <si>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</si>
  <si>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</si>
  <si>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</si>
  <si>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</si>
  <si>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</si>
  <si>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</si>
  <si>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</si>
  <si>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</si>
  <si>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</si>
  <si>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</si>
  <si>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</si>
  <si>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</si>
  <si>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</si>
  <si>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</si>
  <si>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</si>
  <si>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</si>
  <si>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</si>
  <si>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</si>
  <si>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</si>
  <si>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</si>
  <si>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</si>
  <si>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</si>
  <si>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</si>
  <si>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</si>
  <si>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</si>
  <si>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</si>
  <si>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</si>
  <si>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</si>
  <si>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</si>
  <si>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</si>
  <si>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</si>
  <si>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</si>
  <si>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</si>
  <si>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</si>
  <si>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</si>
  <si>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</si>
  <si>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</si>
  <si>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</si>
  <si>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</si>
  <si>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</si>
  <si>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</si>
  <si>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</si>
  <si>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</si>
  <si>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</si>
  <si>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</si>
  <si>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</si>
  <si>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</si>
  <si>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</si>
  <si>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</si>
  <si>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</si>
  <si>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</si>
  <si>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</si>
  <si>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</si>
  <si>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</si>
  <si>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</si>
  <si>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</si>
  <si>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</si>
  <si>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</si>
  <si>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</si>
  <si>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</si>
  <si>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</si>
  <si>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</si>
  <si>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</si>
  <si>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</si>
  <si>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</si>
  <si>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</si>
  <si>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</si>
  <si>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</si>
  <si>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</si>
  <si>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</si>
  <si>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</si>
  <si>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</si>
  <si>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</si>
  <si>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</si>
  <si>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</si>
  <si>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</si>
  <si>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</si>
  <si>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</si>
  <si>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</si>
  <si>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</si>
  <si>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</si>
  <si>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</si>
  <si>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</si>
  <si>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</si>
  <si>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</si>
  <si>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</si>
  <si>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</si>
  <si>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</si>
  <si>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</si>
  <si>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</si>
  <si>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</si>
  <si>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</si>
  <si>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</si>
  <si>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</si>
  <si>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</si>
  <si>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</si>
  <si>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</si>
  <si>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</si>
  <si>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</si>
  <si>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</si>
  <si>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</si>
  <si>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</si>
  <si>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</si>
  <si>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</si>
  <si>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</si>
  <si>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</si>
  <si>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</si>
  <si>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</si>
  <si>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</si>
  <si>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</si>
  <si>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</si>
  <si>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</si>
  <si>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</si>
  <si>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</si>
  <si>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</si>
  <si>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</si>
  <si>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</si>
  <si>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</si>
  <si>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</si>
  <si>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</si>
  <si>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</si>
  <si>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</si>
  <si>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</si>
  <si>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</si>
  <si>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</si>
  <si>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</si>
  <si>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</si>
  <si>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</si>
  <si>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</si>
  <si>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</si>
  <si>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</si>
  <si>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</si>
  <si>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</si>
  <si>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</si>
  <si>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</si>
  <si>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</si>
  <si>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</si>
  <si>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</si>
  <si>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</si>
  <si>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</si>
  <si>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</si>
  <si>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</si>
  <si>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</si>
  <si>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</si>
  <si>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</si>
  <si>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</si>
  <si>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</si>
  <si>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</si>
  <si>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</si>
  <si>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</si>
  <si>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</si>
  <si>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</si>
  <si>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</si>
  <si>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</si>
  <si>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</si>
  <si>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</si>
  <si>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</si>
  <si>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</si>
  <si>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</si>
  <si>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</si>
  <si>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</si>
  <si>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</si>
  <si>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</si>
  <si>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</si>
  <si>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</si>
  <si>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</si>
  <si>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</si>
  <si>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</si>
  <si>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</si>
  <si>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</si>
  <si>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</si>
  <si>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</si>
  <si>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</si>
  <si>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</si>
  <si>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</si>
  <si>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</si>
  <si>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</si>
  <si>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</si>
  <si>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</si>
  <si>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</si>
  <si>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</si>
  <si>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</si>
  <si>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</si>
  <si>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</si>
  <si>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</si>
  <si>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</si>
  <si>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</si>
  <si>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</si>
  <si>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</si>
  <si>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</si>
  <si>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</si>
  <si>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水行政执法监督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</si>
  <si>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</si>
  <si>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</si>
  <si>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</si>
  <si>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</si>
  <si>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</si>
  <si>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</si>
  <si>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</si>
  <si>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</si>
  <si>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</si>
  <si>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</si>
  <si>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</si>
  <si>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</si>
  <si>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</si>
  <si>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</si>
  <si>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</si>
  <si>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</si>
  <si>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</si>
  <si>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</si>
  <si>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</si>
  <si>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</si>
  <si>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</si>
  <si>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</si>
  <si>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</si>
  <si>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</si>
  <si>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</si>
  <si>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</si>
  <si>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</si>
  <si>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</si>
  <si>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</si>
  <si>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</si>
  <si>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</si>
  <si>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</si>
  <si>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</si>
  <si>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</si>
  <si>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</si>
  <si>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</si>
  <si>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</si>
  <si>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</si>
  <si>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</si>
  <si>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</si>
  <si>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</si>
  <si>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</si>
  <si>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</si>
  <si>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</si>
  <si>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</si>
  <si>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</si>
  <si>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</si>
  <si>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</si>
  <si>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</si>
  <si>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</si>
  <si>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</si>
  <si>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</si>
  <si>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</si>
  <si>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</si>
  <si>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</si>
  <si>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</si>
  <si>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</si>
  <si>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</si>
  <si>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</si>
  <si>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</si>
  <si>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</si>
  <si>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</si>
  <si>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</si>
  <si>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</si>
  <si>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</si>
  <si>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</si>
  <si>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</si>
  <si>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</si>
  <si>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</si>
  <si>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</si>
  <si>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</si>
  <si>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</si>
  <si>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</si>
  <si>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</si>
  <si>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</si>
  <si>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</si>
  <si>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</si>
  <si>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</si>
  <si>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</si>
  <si>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</si>
  <si>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</si>
  <si>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</si>
  <si>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</si>
  <si>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</si>
  <si>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</si>
  <si>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</si>
  <si>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</si>
  <si>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</si>
  <si>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</si>
  <si>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</si>
  <si>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</si>
  <si>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</si>
  <si>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</si>
  <si>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</si>
  <si>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</si>
  <si>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</si>
  <si>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省对下一般性转移支付补助（农村综合改革）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</si>
  <si>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</si>
  <si>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</si>
  <si>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</si>
  <si>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</si>
  <si>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</si>
  <si>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</si>
  <si>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</si>
  <si>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</si>
  <si>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</si>
  <si>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</si>
  <si>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</si>
  <si>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</si>
  <si>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</si>
  <si>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</si>
  <si>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</si>
  <si>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</si>
  <si>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</si>
  <si>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</si>
  <si>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</si>
  <si>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</si>
  <si>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</si>
  <si>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</si>
  <si>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</si>
  <si>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</si>
  <si>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</si>
  <si>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</si>
  <si>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</si>
  <si>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</si>
  <si>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</si>
  <si>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</si>
  <si>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</si>
  <si>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</si>
  <si>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</si>
  <si>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</si>
  <si>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</si>
  <si>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</si>
  <si>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</si>
  <si>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</si>
  <si>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</si>
  <si>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</si>
  <si>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</si>
  <si>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</si>
  <si>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</si>
  <si>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</si>
  <si>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</si>
  <si>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</si>
  <si>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</si>
  <si>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</si>
  <si>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</si>
  <si>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</si>
  <si>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</si>
  <si>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</si>
  <si>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</si>
  <si>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</si>
  <si>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</si>
  <si>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</si>
  <si>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</si>
  <si>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</si>
  <si>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</si>
  <si>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</si>
  <si>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</si>
  <si>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</si>
  <si>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</si>
  <si>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</si>
  <si>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</si>
  <si>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</si>
  <si>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</si>
  <si>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</si>
  <si>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</si>
  <si>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</si>
  <si>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</si>
  <si>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</si>
  <si>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</si>
  <si>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</si>
  <si>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</si>
  <si>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</si>
  <si>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</si>
  <si>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</si>
  <si>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</si>
  <si>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</si>
  <si>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</si>
  <si>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</si>
  <si>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</si>
  <si>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</si>
  <si>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</si>
  <si>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</si>
  <si>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</si>
  <si>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</si>
  <si>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</si>
  <si>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</si>
  <si>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</si>
  <si>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</si>
  <si>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</si>
  <si>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</si>
  <si>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</si>
  <si>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</si>
  <si>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</si>
  <si>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</si>
  <si>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</si>
  <si>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</si>
  <si>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</si>
  <si>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</si>
  <si>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</si>
  <si>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</si>
  <si>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</si>
  <si>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</si>
  <si>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</si>
  <si>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</si>
  <si>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</si>
  <si>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</si>
  <si>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</si>
  <si>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</si>
  <si>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</si>
  <si>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</si>
  <si>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</si>
  <si>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</si>
  <si>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</si>
  <si>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</si>
  <si>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</si>
  <si>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</si>
  <si>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</si>
  <si>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</si>
  <si>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</si>
  <si>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</si>
  <si>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</si>
  <si>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</si>
  <si>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</si>
  <si>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</si>
  <si>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</si>
  <si>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</si>
  <si>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</si>
  <si>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</si>
  <si>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</si>
  <si>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</si>
  <si>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</si>
  <si>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</si>
  <si>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</si>
  <si>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</si>
  <si>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</si>
  <si>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</si>
  <si>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</si>
  <si>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</si>
  <si>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</si>
  <si>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</si>
  <si>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</si>
  <si>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</si>
  <si>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</si>
  <si>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</si>
  <si>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</si>
  <si>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</si>
  <si>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</si>
  <si>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</si>
  <si>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</si>
  <si>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</si>
  <si>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</si>
  <si>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</si>
  <si>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</si>
  <si>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</si>
  <si>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</si>
  <si>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</si>
  <si>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</si>
  <si>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</si>
  <si>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</si>
  <si>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</si>
  <si>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</si>
  <si>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</si>
  <si>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</si>
  <si>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</si>
  <si>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</si>
  <si>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</si>
  <si>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</si>
  <si>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</si>
  <si>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</si>
  <si>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</si>
  <si>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</si>
  <si>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</si>
  <si>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</si>
  <si>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</si>
  <si>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</si>
  <si>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</si>
  <si>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</si>
  <si>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</si>
  <si>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</si>
  <si>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</si>
  <si>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</si>
  <si>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</si>
  <si>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</si>
  <si>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</si>
  <si>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</si>
  <si>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</si>
  <si>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</si>
  <si>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</si>
  <si>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</si>
  <si>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</si>
  <si>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</si>
  <si>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</si>
  <si>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</si>
  <si>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</si>
  <si>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</si>
  <si>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</si>
  <si>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</si>
  <si>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</si>
  <si>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</si>
  <si>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</si>
  <si>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</si>
  <si>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</si>
  <si>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</si>
  <si>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</si>
  <si>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</si>
  <si>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</si>
  <si>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</si>
  <si>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</si>
  <si>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</si>
  <si>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</si>
  <si>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</si>
  <si>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</si>
  <si>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</si>
  <si>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</si>
  <si>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</si>
  <si>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</si>
  <si>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</si>
  <si>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</si>
  <si>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</si>
  <si>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</si>
  <si>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</si>
  <si>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</si>
  <si>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</si>
  <si>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</si>
  <si>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</si>
  <si>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</si>
  <si>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</si>
  <si>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</si>
  <si>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</si>
  <si>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</si>
  <si>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</si>
  <si>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</si>
  <si>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</si>
  <si>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</si>
  <si>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</si>
  <si>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</si>
  <si>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</si>
  <si>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</si>
  <si>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</si>
  <si>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</si>
  <si>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</si>
  <si>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</si>
  <si>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</si>
  <si>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</si>
  <si>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</si>
  <si>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</si>
  <si>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</si>
  <si>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</si>
  <si>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</si>
  <si>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</si>
  <si>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</si>
  <si>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</si>
  <si>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</si>
  <si>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</si>
  <si>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</si>
  <si>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</si>
  <si>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</si>
  <si>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</si>
  <si>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</si>
  <si>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</si>
  <si>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</si>
  <si>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</si>
  <si>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</si>
  <si>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</si>
  <si>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</si>
  <si>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</si>
  <si>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</si>
  <si>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</si>
  <si>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</si>
  <si>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</si>
  <si>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</si>
  <si>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</si>
  <si>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</si>
  <si>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</si>
  <si>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</si>
  <si>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</si>
  <si>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</si>
  <si>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</si>
  <si>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</si>
  <si>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</si>
  <si>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</si>
  <si>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</si>
  <si>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</si>
  <si>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</si>
  <si>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</si>
  <si>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</si>
  <si>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</si>
  <si>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</si>
  <si>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</si>
  <si>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</si>
  <si>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</si>
  <si>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</si>
  <si>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</si>
  <si>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</si>
  <si>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</si>
  <si>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</si>
  <si>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</si>
  <si>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</si>
  <si>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</si>
  <si>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</si>
  <si>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</si>
  <si>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</si>
  <si>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</si>
  <si>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</si>
  <si>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</si>
  <si>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</si>
  <si>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</si>
  <si>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</si>
  <si>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</si>
  <si>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</si>
  <si>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</si>
  <si>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</si>
  <si>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</si>
  <si>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</si>
  <si>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</si>
  <si>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</si>
  <si>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</si>
  <si>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</si>
  <si>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</si>
  <si>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</si>
  <si>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</si>
  <si>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</si>
  <si>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</si>
  <si>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</si>
  <si>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</si>
  <si>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</si>
  <si>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</si>
  <si>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</si>
  <si>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</si>
  <si>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</si>
  <si>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</si>
  <si>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</si>
  <si>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</si>
  <si>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</si>
  <si>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</si>
  <si>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</si>
  <si>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</si>
  <si>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</si>
  <si>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</si>
  <si>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</si>
  <si>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</si>
  <si>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</si>
  <si>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</si>
  <si>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</si>
  <si>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</si>
  <si>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</si>
  <si>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</si>
  <si>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</si>
  <si>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</si>
  <si>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</si>
  <si>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</si>
  <si>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</si>
  <si>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</si>
  <si>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</si>
  <si>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</si>
  <si>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</si>
  <si>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</si>
  <si>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</si>
  <si>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</si>
  <si>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</si>
  <si>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</si>
  <si>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</si>
  <si>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</si>
  <si>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</si>
  <si>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</si>
  <si>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</si>
  <si>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</si>
  <si>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</si>
  <si>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</si>
  <si>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</si>
  <si>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</si>
  <si>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</si>
  <si>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</si>
  <si>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</si>
  <si>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</si>
  <si>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</si>
  <si>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</si>
  <si>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</si>
  <si>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</si>
  <si>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</si>
  <si>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</si>
  <si>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</si>
  <si>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</si>
  <si>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</si>
  <si>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</si>
  <si>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</si>
  <si>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</si>
  <si>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</si>
  <si>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</si>
  <si>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</si>
  <si>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</si>
  <si>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</si>
  <si>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</si>
  <si>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</si>
  <si>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</si>
  <si>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</si>
  <si>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</si>
  <si>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</si>
  <si>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</si>
  <si>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</si>
  <si>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</si>
  <si>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</si>
  <si>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</si>
  <si>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</si>
  <si>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</si>
  <si>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</si>
  <si>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</si>
  <si>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</si>
  <si>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</si>
  <si>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</si>
  <si>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</si>
  <si>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</si>
  <si>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</si>
  <si>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</si>
  <si>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</si>
  <si>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</si>
  <si>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</si>
  <si>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</si>
  <si>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</si>
  <si>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</si>
  <si>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</si>
  <si>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</si>
  <si>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</si>
  <si>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</si>
  <si>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</si>
  <si>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</si>
  <si>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</si>
  <si>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</si>
  <si>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</si>
  <si>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</si>
  <si>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</si>
  <si>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</si>
  <si>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</si>
  <si>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</si>
  <si>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</si>
  <si>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</si>
  <si>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</si>
  <si>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</si>
  <si>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</si>
  <si>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</si>
  <si>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</si>
  <si>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</si>
  <si>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</si>
  <si>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</si>
  <si>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</si>
  <si>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</si>
  <si>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</si>
  <si>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</si>
  <si>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</si>
  <si>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</si>
  <si>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</si>
  <si>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</si>
  <si>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</si>
  <si>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</si>
  <si>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</si>
  <si>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</si>
  <si>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</si>
  <si>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</si>
  <si>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</si>
  <si>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</si>
  <si>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</si>
  <si>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</si>
  <si>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</si>
  <si>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</si>
  <si>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</si>
  <si>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</si>
  <si>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</si>
  <si>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</si>
  <si>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</si>
  <si>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</si>
  <si>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</si>
  <si>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</si>
  <si>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</si>
  <si>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</si>
  <si>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</si>
  <si>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</si>
  <si>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</si>
  <si>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</si>
  <si>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</si>
  <si>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</si>
  <si>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</si>
  <si>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</si>
  <si>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</si>
  <si>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</si>
  <si>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</si>
  <si>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</si>
  <si>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</si>
  <si>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</si>
  <si>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</si>
  <si>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</si>
  <si>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</si>
  <si>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</si>
  <si>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</si>
  <si>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</si>
  <si>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</si>
  <si>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</si>
  <si>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</si>
  <si>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</si>
  <si>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</si>
  <si>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</si>
  <si>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</si>
  <si>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</si>
  <si>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</si>
  <si>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</si>
  <si>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</si>
  <si>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</si>
  <si>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</si>
  <si>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</si>
  <si>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</si>
  <si>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</si>
  <si>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</si>
  <si>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</si>
  <si>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</si>
  <si>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</si>
  <si>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</si>
  <si>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</si>
  <si>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</si>
  <si>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</si>
  <si>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</si>
  <si>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</si>
  <si>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</si>
  <si>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</si>
  <si>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</si>
  <si>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</si>
  <si>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</si>
  <si>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</si>
  <si>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</si>
  <si>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</si>
  <si>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</si>
  <si>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</si>
  <si>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</si>
  <si>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</si>
  <si>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</si>
  <si>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</si>
  <si>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</si>
  <si>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</si>
  <si>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</si>
  <si>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</si>
  <si>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</si>
  <si>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</si>
  <si>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</si>
  <si>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</si>
  <si>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</si>
  <si>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</si>
  <si>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</si>
  <si>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</si>
  <si>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</si>
  <si>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</si>
  <si>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</si>
  <si>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</si>
  <si>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</si>
  <si>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</si>
  <si>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</si>
  <si>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</si>
  <si>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</si>
  <si>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</si>
  <si>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</si>
  <si>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</si>
  <si>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</si>
  <si>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</si>
  <si>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</si>
  <si>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</si>
  <si>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</si>
  <si>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</si>
  <si>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</si>
  <si>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</si>
  <si>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</si>
  <si>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</si>
  <si>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</si>
  <si>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</si>
  <si>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</si>
  <si>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</si>
  <si>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</si>
  <si>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</si>
  <si>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</si>
  <si>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</si>
  <si>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</si>
  <si>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</si>
  <si>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</si>
  <si>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</si>
  <si>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</si>
  <si>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</si>
  <si>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</si>
  <si>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</si>
  <si>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</si>
  <si>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</si>
  <si>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</si>
  <si>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</si>
  <si>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</si>
  <si>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</si>
  <si>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</si>
  <si>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</si>
  <si>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</si>
  <si>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</si>
  <si>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</si>
  <si>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</si>
  <si>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</si>
  <si>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</si>
  <si>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</si>
  <si>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</si>
  <si>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</si>
  <si>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</si>
  <si>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</si>
  <si>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</si>
  <si>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</si>
  <si>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</si>
  <si>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</si>
  <si>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</si>
  <si>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</si>
  <si>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</si>
  <si>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</si>
  <si>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</si>
  <si>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</si>
  <si>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</si>
  <si>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</si>
  <si>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</si>
  <si>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</si>
  <si>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</si>
  <si>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</si>
  <si>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</si>
  <si>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</si>
  <si>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</si>
  <si>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</si>
  <si>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</si>
  <si>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</si>
  <si>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</si>
  <si>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</si>
  <si>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</si>
  <si>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</si>
  <si>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</si>
  <si>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</si>
  <si>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</si>
  <si>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</si>
  <si>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</si>
  <si>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</si>
  <si>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</si>
  <si>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</si>
  <si>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</si>
  <si>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</si>
  <si>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</si>
  <si>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</si>
  <si>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</si>
  <si>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</si>
  <si>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</si>
  <si>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</si>
  <si>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</si>
  <si>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</si>
  <si>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省本级一般公共预算支出</t>
  </si>
  <si>
    <t>1-5  2022年凤庆县县本级一般公共预算政府预算经济分类表（基本支出）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</si>
  <si>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</si>
  <si>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</si>
  <si>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</si>
  <si>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</si>
  <si>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</si>
  <si>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</si>
  <si>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</si>
  <si>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</si>
  <si>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</si>
  <si>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</si>
  <si>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</si>
  <si>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</si>
  <si>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</si>
  <si>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</si>
  <si>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</si>
  <si>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</si>
  <si>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</si>
  <si>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</si>
  <si>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</si>
  <si>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</si>
  <si>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</si>
  <si>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</si>
  <si>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</si>
  <si>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</si>
  <si>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</si>
  <si>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</si>
  <si>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</si>
  <si>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</si>
  <si>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</si>
  <si>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2022年凤庆县县本级一般公共预算支出表(州、市对下转移支付项目)</t>
  </si>
  <si>
    <t>项       目</t>
  </si>
  <si>
    <t>其中：延续项目</t>
  </si>
  <si>
    <t>其中：新增项目</t>
  </si>
  <si>
    <t>一般公共服务支出</t>
  </si>
  <si>
    <t>……</t>
  </si>
  <si>
    <t>国防支出</t>
  </si>
  <si>
    <t>公共安全支出</t>
  </si>
  <si>
    <t>教育支出</t>
  </si>
  <si>
    <t>科学技术支出</t>
  </si>
  <si>
    <t>文化旅游体育与传媒支出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</si>
  <si>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</si>
  <si>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</si>
  <si>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</si>
  <si>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</si>
  <si>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</si>
  <si>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</si>
  <si>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</si>
  <si>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</si>
  <si>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</si>
  <si>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</si>
  <si>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</si>
  <si>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</si>
  <si>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</si>
  <si>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</si>
  <si>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说明：我县目前将乡镇作为预算单位管理，故无对下转移支付。</t>
  </si>
  <si>
    <t>1-7  2022年凤庆县分地区税收返还和转移支付预算表</t>
  </si>
  <si>
    <t>乡镇</t>
  </si>
  <si>
    <t>税收返还</t>
  </si>
  <si>
    <t>转移支付</t>
  </si>
  <si>
    <t>一、提前下达数</t>
  </si>
  <si>
    <t>凤山镇</t>
  </si>
  <si>
    <t xml:space="preserve"> </t>
  </si>
  <si>
    <t>洛党镇</t>
  </si>
  <si>
    <t>勐佑镇</t>
  </si>
  <si>
    <t>营盘镇</t>
  </si>
  <si>
    <t>大寺乡</t>
  </si>
  <si>
    <t>新华乡</t>
  </si>
  <si>
    <t>诗礼乡</t>
  </si>
  <si>
    <t>鲁史镇</t>
  </si>
  <si>
    <t>小湾镇</t>
  </si>
  <si>
    <t>三岔河镇</t>
  </si>
  <si>
    <t>雪山镇</t>
  </si>
  <si>
    <t>腰街乡</t>
  </si>
  <si>
    <t>郭大寨乡</t>
  </si>
  <si>
    <t>二、预算数</t>
  </si>
  <si>
    <t>说明：我县目前将乡镇作为预算单位管理，故不与乡镇结算。</t>
  </si>
  <si>
    <t>1-8  2022年凤庆县县本级“三公”经费预算财政拨款情况统计表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</si>
  <si>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</si>
  <si>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</si>
  <si>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</si>
  <si>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</si>
  <si>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</si>
  <si>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</si>
  <si>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</si>
  <si>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</si>
  <si>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1）变化情况：公务接待减少5万元，公务用车运行费减少14.5万元。（2）主要原因是中央八项规定以来，我县进一步深入贯彻落实中央八项规定，严格按照省市的要求将八项规定精神落实到工作的每个细节，通过尽量减少公务接待，严格接待规格，控制陪餐人数，合理安排公务用车以及号召广大干部职工节约办公等措施，切实将精神落到实处。</t>
  </si>
  <si>
    <t>2-1  2022年凤庆县政府性基金预算收入情况表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</si>
  <si>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</si>
  <si>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</si>
  <si>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</si>
  <si>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</si>
  <si>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</si>
  <si>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</si>
  <si>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</si>
  <si>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</si>
  <si>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</si>
  <si>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</si>
  <si>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</si>
  <si>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</si>
  <si>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</si>
  <si>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</si>
  <si>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</si>
  <si>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</si>
  <si>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</si>
  <si>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</si>
  <si>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</si>
  <si>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</si>
  <si>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</si>
  <si>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</si>
  <si>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</si>
  <si>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</si>
  <si>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</si>
  <si>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</si>
  <si>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</si>
  <si>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</si>
  <si>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</si>
  <si>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</si>
  <si>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</si>
  <si>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</si>
  <si>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</si>
  <si>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</si>
  <si>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</si>
  <si>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</si>
  <si>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</si>
  <si>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</si>
  <si>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</si>
  <si>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</si>
  <si>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</si>
  <si>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</si>
  <si>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</si>
  <si>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</si>
  <si>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</si>
  <si>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</si>
  <si>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</si>
  <si>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</si>
  <si>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全省政府性基金预算收入</t>
  </si>
  <si>
    <t>地方政府专项债务收入</t>
  </si>
  <si>
    <t xml:space="preserve">  政府性基金转移收入</t>
  </si>
  <si>
    <t xml:space="preserve">     政府性基金补助收入</t>
  </si>
  <si>
    <t xml:space="preserve">     抗疫特别国债转移支付收入</t>
  </si>
  <si>
    <t>2-2  2022年凤庆县政府性基金预算支出情况表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</si>
  <si>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</si>
  <si>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</si>
  <si>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</si>
  <si>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</si>
  <si>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</si>
  <si>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</si>
  <si>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</si>
  <si>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</si>
  <si>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</si>
  <si>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</si>
  <si>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</si>
  <si>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</si>
  <si>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</si>
  <si>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</si>
  <si>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</si>
  <si>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</si>
  <si>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</si>
  <si>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</si>
  <si>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</si>
  <si>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</si>
  <si>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</si>
  <si>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</si>
  <si>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</si>
  <si>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</si>
  <si>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</si>
  <si>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</si>
  <si>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</si>
  <si>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</si>
  <si>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</si>
  <si>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</si>
  <si>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</si>
  <si>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</si>
  <si>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</si>
  <si>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</si>
  <si>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</si>
  <si>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</si>
  <si>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</si>
  <si>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</si>
  <si>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</si>
  <si>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</si>
  <si>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</si>
  <si>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</si>
  <si>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</si>
  <si>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</si>
  <si>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</si>
  <si>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</si>
  <si>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</si>
  <si>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</si>
  <si>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</si>
  <si>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</si>
  <si>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</si>
  <si>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</si>
  <si>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</si>
  <si>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</si>
  <si>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</si>
  <si>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</si>
  <si>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</si>
  <si>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</si>
  <si>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</si>
  <si>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</si>
  <si>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</si>
  <si>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</si>
  <si>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</si>
  <si>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</si>
  <si>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</si>
  <si>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</si>
  <si>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</si>
  <si>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</si>
  <si>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</si>
  <si>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</si>
  <si>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</si>
  <si>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</si>
  <si>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</si>
  <si>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</si>
  <si>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</si>
  <si>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</si>
  <si>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</si>
  <si>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</si>
  <si>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</si>
  <si>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</si>
  <si>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</si>
  <si>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</si>
  <si>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</si>
  <si>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</si>
  <si>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</si>
  <si>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</si>
  <si>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</si>
  <si>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</si>
  <si>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</si>
  <si>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</si>
  <si>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</si>
  <si>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</si>
  <si>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</si>
  <si>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</si>
  <si>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</si>
  <si>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</si>
  <si>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</si>
  <si>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</si>
  <si>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</si>
  <si>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</si>
  <si>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</si>
  <si>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</si>
  <si>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</si>
  <si>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</si>
  <si>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</si>
  <si>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</si>
  <si>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</si>
  <si>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</si>
  <si>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</si>
  <si>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</si>
  <si>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</si>
  <si>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</si>
  <si>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</si>
  <si>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</si>
  <si>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</si>
  <si>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</si>
  <si>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</si>
  <si>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</si>
  <si>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</si>
  <si>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</si>
  <si>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</si>
  <si>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</si>
  <si>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</si>
  <si>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</si>
  <si>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</si>
  <si>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</si>
  <si>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</si>
  <si>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</si>
  <si>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</si>
  <si>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</si>
  <si>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</si>
  <si>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</si>
  <si>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</si>
  <si>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</si>
  <si>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</si>
  <si>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</si>
  <si>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</si>
  <si>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</si>
  <si>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</si>
  <si>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</si>
  <si>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</si>
  <si>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</si>
  <si>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</si>
  <si>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</si>
  <si>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</si>
  <si>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</si>
  <si>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</si>
  <si>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</si>
  <si>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</si>
  <si>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</si>
  <si>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</si>
  <si>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</si>
  <si>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</si>
  <si>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</si>
  <si>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</si>
  <si>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</si>
  <si>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</si>
  <si>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</si>
  <si>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</si>
  <si>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</si>
  <si>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</si>
  <si>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</si>
  <si>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</si>
  <si>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</si>
  <si>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</si>
  <si>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</si>
  <si>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</si>
  <si>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</si>
  <si>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</si>
  <si>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</si>
  <si>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</si>
  <si>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</si>
  <si>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</si>
  <si>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</si>
  <si>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</si>
  <si>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</si>
  <si>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</si>
  <si>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</si>
  <si>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</si>
  <si>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</si>
  <si>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</si>
  <si>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</si>
  <si>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</si>
  <si>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</si>
  <si>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</si>
  <si>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</si>
  <si>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</si>
  <si>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</si>
  <si>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</si>
  <si>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</si>
  <si>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</si>
  <si>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</si>
  <si>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</si>
  <si>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</si>
  <si>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</si>
  <si>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</si>
  <si>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</si>
  <si>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</si>
  <si>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</si>
  <si>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</si>
  <si>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</si>
  <si>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</si>
  <si>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</si>
  <si>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</si>
  <si>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</si>
  <si>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</si>
  <si>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</si>
  <si>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</si>
  <si>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</si>
  <si>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</si>
  <si>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</si>
  <si>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</si>
  <si>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</si>
  <si>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</si>
  <si>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</si>
  <si>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</si>
  <si>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</si>
  <si>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</si>
  <si>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</si>
  <si>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</si>
  <si>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</si>
  <si>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</si>
  <si>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</si>
  <si>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</si>
  <si>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</si>
  <si>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</si>
  <si>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</si>
  <si>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</si>
  <si>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</si>
  <si>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</si>
  <si>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</si>
  <si>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</si>
  <si>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</si>
  <si>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</si>
  <si>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</si>
  <si>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</si>
  <si>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</si>
  <si>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</si>
  <si>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</si>
  <si>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</si>
  <si>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</si>
  <si>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</si>
  <si>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</si>
  <si>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</si>
  <si>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</si>
  <si>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</si>
  <si>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</si>
  <si>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</si>
  <si>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</si>
  <si>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</si>
  <si>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</si>
  <si>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</si>
  <si>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</si>
  <si>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</si>
  <si>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</si>
  <si>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</si>
  <si>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</si>
  <si>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</si>
  <si>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</si>
  <si>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</si>
  <si>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</si>
  <si>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</si>
  <si>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</si>
  <si>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</si>
  <si>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</si>
  <si>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</si>
  <si>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</si>
  <si>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</si>
  <si>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</si>
  <si>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</si>
  <si>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</si>
  <si>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</si>
  <si>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</si>
  <si>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</si>
  <si>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</si>
  <si>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</si>
  <si>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</si>
  <si>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</si>
  <si>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</si>
  <si>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</si>
  <si>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</si>
  <si>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</si>
  <si>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</si>
  <si>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</si>
  <si>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</si>
  <si>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</si>
  <si>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</si>
  <si>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</si>
  <si>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</si>
  <si>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</si>
  <si>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</si>
  <si>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</si>
  <si>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</si>
  <si>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</si>
  <si>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</si>
  <si>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</si>
  <si>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</si>
  <si>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</si>
  <si>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</si>
  <si>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</si>
  <si>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</si>
  <si>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</si>
  <si>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</si>
  <si>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</si>
  <si>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</si>
  <si>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</si>
  <si>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</si>
  <si>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</si>
  <si>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</si>
  <si>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</si>
  <si>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</si>
  <si>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</si>
  <si>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</si>
  <si>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</si>
  <si>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</si>
  <si>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</si>
  <si>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</si>
  <si>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</si>
  <si>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</si>
  <si>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</si>
  <si>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</si>
  <si>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</si>
  <si>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</si>
  <si>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</si>
  <si>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</si>
  <si>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</si>
  <si>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</si>
  <si>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</si>
  <si>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</si>
  <si>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</si>
  <si>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</si>
  <si>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</si>
  <si>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</si>
  <si>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</si>
  <si>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</si>
  <si>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</si>
  <si>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</si>
  <si>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</si>
  <si>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</si>
  <si>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</si>
  <si>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</si>
  <si>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</si>
  <si>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</si>
  <si>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</si>
  <si>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</si>
  <si>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</si>
  <si>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</si>
  <si>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</si>
  <si>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</si>
  <si>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</si>
  <si>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</si>
  <si>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</si>
  <si>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</si>
  <si>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</si>
  <si>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</si>
  <si>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</si>
  <si>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</si>
  <si>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</si>
  <si>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</si>
  <si>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</si>
  <si>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</si>
  <si>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</si>
  <si>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</si>
  <si>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</si>
  <si>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</si>
  <si>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</si>
  <si>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</si>
  <si>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</si>
  <si>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</si>
  <si>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</si>
  <si>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</si>
  <si>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</si>
  <si>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</si>
  <si>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</si>
  <si>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</si>
  <si>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</si>
  <si>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</si>
  <si>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</si>
  <si>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</si>
  <si>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</si>
  <si>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</si>
  <si>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</si>
  <si>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</si>
  <si>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</si>
  <si>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</si>
  <si>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</si>
  <si>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</si>
  <si>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</si>
  <si>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</si>
  <si>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</si>
  <si>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</si>
  <si>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</si>
  <si>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</si>
  <si>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</si>
  <si>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</si>
  <si>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</si>
  <si>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</si>
  <si>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</si>
  <si>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</si>
  <si>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</si>
  <si>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</si>
  <si>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</si>
  <si>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</si>
  <si>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</si>
  <si>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</si>
  <si>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</si>
  <si>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</si>
  <si>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</si>
  <si>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</si>
  <si>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</si>
  <si>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</si>
  <si>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</si>
  <si>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</si>
  <si>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</si>
  <si>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</si>
  <si>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</si>
  <si>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</si>
  <si>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</si>
  <si>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</si>
  <si>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</si>
  <si>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</si>
  <si>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</si>
  <si>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</si>
  <si>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</si>
  <si>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</si>
  <si>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</si>
  <si>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</si>
  <si>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</si>
  <si>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</si>
  <si>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</si>
  <si>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</si>
  <si>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</si>
  <si>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</si>
  <si>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</si>
  <si>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</si>
  <si>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</si>
  <si>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</si>
  <si>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</si>
  <si>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</si>
  <si>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</si>
  <si>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</si>
  <si>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</si>
  <si>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</si>
  <si>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</si>
  <si>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</si>
  <si>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</si>
  <si>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</si>
  <si>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</si>
  <si>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</si>
  <si>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</si>
  <si>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</si>
  <si>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全省政府性基金支出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</si>
  <si>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</si>
  <si>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</si>
  <si>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</si>
  <si>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</si>
  <si>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</si>
  <si>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</si>
  <si>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</si>
  <si>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</si>
  <si>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</si>
  <si>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</si>
  <si>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</si>
  <si>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</si>
  <si>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</si>
  <si>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2022年县本级政府性基金预算收入情况表</t>
  </si>
  <si>
    <t>省本级政府性基金预算收入</t>
  </si>
  <si>
    <t xml:space="preserve">   政府性基金补助收入</t>
  </si>
  <si>
    <t xml:space="preserve">     政府性基金上解收入</t>
  </si>
  <si>
    <t>2-4  2022年县本级政府性基金预算支出情况表</t>
  </si>
  <si>
    <t>类</t>
  </si>
  <si>
    <t xml:space="preserve">      用于城乡医疗救助的彩票公益金支出</t>
  </si>
  <si>
    <t>省本级政府性基金支出</t>
  </si>
  <si>
    <t>2300401</t>
  </si>
  <si>
    <t xml:space="preserve">     政府性基金补助支出</t>
  </si>
  <si>
    <t>203308</t>
  </si>
  <si>
    <t>23011</t>
  </si>
  <si>
    <t xml:space="preserve">   地方政府专项债务转贷支出</t>
  </si>
  <si>
    <t>上年结转对应安排支出</t>
  </si>
  <si>
    <t>2-5  2022年凤庆县县本级政府性基金支出表(州、市对下转移支付)</t>
  </si>
  <si>
    <t>本年支出小计</t>
  </si>
  <si>
    <t>3-1  2022年云南省国有资本经营收入预算情况表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</si>
  <si>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</si>
  <si>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</si>
  <si>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</si>
  <si>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</si>
  <si>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</si>
  <si>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</si>
  <si>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</si>
  <si>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</si>
  <si>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</si>
  <si>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</si>
  <si>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</si>
  <si>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</si>
  <si>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</si>
  <si>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</si>
  <si>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</si>
  <si>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</si>
  <si>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</si>
  <si>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</si>
  <si>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</si>
  <si>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</si>
  <si>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</si>
  <si>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</si>
  <si>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</si>
  <si>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</si>
  <si>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</si>
  <si>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</si>
  <si>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</si>
  <si>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</si>
  <si>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</si>
  <si>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</si>
  <si>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</si>
  <si>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</si>
  <si>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</si>
  <si>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</si>
  <si>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</si>
  <si>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全省国有资本经营收入</t>
  </si>
  <si>
    <t>上年结转</t>
  </si>
  <si>
    <t>账务调整收入</t>
  </si>
  <si>
    <t>说明：我县暂无国有资本经营预算收支，暂不编制国有资金经营预算。</t>
  </si>
  <si>
    <t>3-2  2022年凤庆县国有资本经营支出预算情况表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</si>
  <si>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</si>
  <si>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</si>
  <si>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</si>
  <si>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</si>
  <si>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</si>
  <si>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</si>
  <si>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</si>
  <si>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</si>
  <si>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</si>
  <si>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</si>
  <si>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</si>
  <si>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</si>
  <si>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</si>
  <si>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</si>
  <si>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</si>
  <si>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</si>
  <si>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</si>
  <si>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</si>
  <si>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</si>
  <si>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全省国有资本经营支出</t>
  </si>
  <si>
    <t>国有资本经营预算转移支付</t>
  </si>
  <si>
    <t>调出资金</t>
  </si>
  <si>
    <t>结转下年</t>
  </si>
  <si>
    <t>3-3  2022年县本级国有资本经营收入预算情况表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</si>
  <si>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</si>
  <si>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</si>
  <si>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</si>
  <si>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</si>
  <si>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</si>
  <si>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</si>
  <si>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</si>
  <si>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</si>
  <si>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</si>
  <si>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省本级国有资本经营收入</t>
  </si>
  <si>
    <t>3-4  2022年县本级国有资本经营支出预算情况表</t>
  </si>
  <si>
    <t>项   目</t>
  </si>
  <si>
    <t xml:space="preserve">    "三供一业"移交补助支出</t>
  </si>
  <si>
    <t xml:space="preserve">   其他金融国有资本经营预算支出</t>
  </si>
  <si>
    <t>省本级国有资本经营支出</t>
  </si>
  <si>
    <t>3-5  2022年凤庆县县本级国有资本经营预算转移支付表（分地区）</t>
  </si>
  <si>
    <t>地  区</t>
  </si>
  <si>
    <t>预算数</t>
  </si>
  <si>
    <t>合  计</t>
  </si>
  <si>
    <t>3-6  2022年云南省省本级国有资本经营预算转移支付表（分项目）</t>
  </si>
  <si>
    <t>项目名称</t>
  </si>
  <si>
    <t>4-1  2022年云南省社会保险基金收入预算情况表</t>
  </si>
  <si>
    <t>项     目</t>
  </si>
  <si>
    <t>一、企业职工基本养老保险基金收入</t>
  </si>
  <si>
    <t>是</t>
  </si>
  <si>
    <t xml:space="preserve">    其中：保险费收入</t>
  </si>
  <si>
    <t xml:space="preserve">          利息收入</t>
  </si>
  <si>
    <t>0%</t>
  </si>
  <si>
    <t xml:space="preserve">          财政补贴收入</t>
  </si>
  <si>
    <t>否</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</si>
  <si>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</si>
  <si>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</si>
  <si>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</si>
  <si>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</si>
  <si>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</si>
  <si>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</si>
  <si>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</si>
  <si>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</si>
  <si>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</si>
  <si>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</si>
  <si>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</si>
  <si>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</si>
  <si>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</si>
  <si>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2022年云南省社会保险基金支出预算情况表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</si>
  <si>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</si>
  <si>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</si>
  <si>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</si>
  <si>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</si>
  <si>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</si>
  <si>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</si>
  <si>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</si>
  <si>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</si>
  <si>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</si>
  <si>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</si>
  <si>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</si>
  <si>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</si>
  <si>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</si>
  <si>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</si>
  <si>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2022年省本级社会保险基金收入预算情况表</t>
  </si>
  <si>
    <t>4-4  2022年云南省省本级社会保险基金支出预算情况表</t>
  </si>
  <si>
    <t>5-1  凤庆县2021年地方政府债务限额及余额预算情况表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</si>
  <si>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</si>
  <si>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</si>
  <si>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</si>
  <si>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</si>
  <si>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</si>
  <si>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</si>
  <si>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</si>
  <si>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</si>
  <si>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</si>
  <si>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</si>
  <si>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</si>
  <si>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</si>
  <si>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</si>
  <si>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凤庆县合计</t>
  </si>
  <si>
    <t xml:space="preserve">  县本级</t>
  </si>
  <si>
    <t>注：1.本表反映上一年度本地区、本级及分地区地方政府债务限额及余额预计执行数。</t>
  </si>
  <si>
    <t xml:space="preserve">    2.本表由县级以上地方各级财政部门在本级人民代表大会批准预算后二十日内公开。</t>
  </si>
  <si>
    <t>5-2  凤庆县2021年地方政府一般债务余额情况表</t>
  </si>
  <si>
    <t>项    目</t>
  </si>
  <si>
    <t>执行数</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</si>
  <si>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</si>
  <si>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</si>
  <si>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</si>
  <si>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</si>
  <si>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</si>
  <si>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</si>
  <si>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</si>
  <si>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</si>
  <si>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</si>
  <si>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</si>
  <si>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凤庆县本级2021年地方政府一般债务余额情况表</t>
  </si>
  <si>
    <t xml:space="preserve">    中央转贷地方的国际金融组织和外国政府贷款</t>
  </si>
  <si>
    <t xml:space="preserve">    2021年地方政府一般债券发行额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</si>
  <si>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</si>
  <si>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凤庆县2021年地方政府专项债务余额情况表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</si>
  <si>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</si>
  <si>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</si>
  <si>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</si>
  <si>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</si>
  <si>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</si>
  <si>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</si>
  <si>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</si>
  <si>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</si>
  <si>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凤庆县本级2021年地方政府专项债务余额情况表</t>
  </si>
  <si>
    <t>六、2021年地方政府专项债务新增限额</t>
  </si>
  <si>
    <t>七、2022年末地方政府专项债务余额限额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</si>
  <si>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</si>
  <si>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凤庆县地方政府债券发行及还本
付息情况表</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</si>
  <si>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</si>
  <si>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</si>
  <si>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</si>
  <si>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</si>
  <si>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</si>
  <si>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</si>
  <si>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</si>
  <si>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</si>
  <si>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</si>
  <si>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</si>
  <si>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</si>
  <si>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</si>
  <si>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</si>
  <si>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</si>
  <si>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</si>
  <si>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</si>
  <si>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</si>
  <si>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</si>
  <si>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</si>
  <si>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</si>
  <si>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</si>
  <si>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</si>
  <si>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</si>
  <si>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</si>
  <si>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</si>
  <si>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</si>
  <si>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</si>
  <si>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</si>
  <si>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</si>
  <si>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</si>
  <si>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</si>
  <si>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凤庆县2022年地方政府债务限额提前下达情况表</t>
  </si>
  <si>
    <t>下级</t>
  </si>
  <si>
    <t>一、2021年地方政府债务限额</t>
  </si>
  <si>
    <t>其中： 一般债务限额</t>
  </si>
  <si>
    <t xml:space="preserve">       专项债务限额</t>
  </si>
  <si>
    <t>二、提前下达的2022年新增地方政府债务限额</t>
  </si>
  <si>
    <t>注：本表反映本地区及本级年初预算中列示提前下达的新增地方政府债务限额情况，由县级以上地方各级财政部门在本级人民代表大会批准预算后二十日内公开。</t>
  </si>
  <si>
    <t>5-8  凤庆县2022年年初新增地方政府债券资金安排表</t>
  </si>
  <si>
    <t>序号</t>
  </si>
  <si>
    <t>项目类型</t>
  </si>
  <si>
    <t>项目主管部门</t>
  </si>
  <si>
    <t>债券性质</t>
  </si>
  <si>
    <t>债券规模</t>
  </si>
  <si>
    <t>临沧市凤庆县特色农产品（核桃）加工园区建设项目</t>
  </si>
  <si>
    <t>市政和产业园区基础设施</t>
  </si>
  <si>
    <t>凤庆县滇红生态产业园区管理委员会</t>
  </si>
  <si>
    <t xml:space="preserve">
专项债券</t>
  </si>
  <si>
    <t>注：本表反映本级当年提前下达的新增地方政府债券资金使用安排，由县级以上地方各级财政部门在本级人民代表大会批准预算后二十日内公开。</t>
  </si>
  <si>
    <t>6-1   2022年县本级重大政策和重点项目绩效目标表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</si>
  <si>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</si>
  <si>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</si>
  <si>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</si>
  <si>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</si>
  <si>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</si>
  <si>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</si>
  <si>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</si>
  <si>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</si>
  <si>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</si>
  <si>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</si>
  <si>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凤庆县滇红第一村旅游基础设施建设项目</t>
  </si>
  <si>
    <t>1）建设目标
科学整合全县乡村旅游资源，全面贯彻党的十九大精神，以习近平新时代中国特色社会主义思想为指导，坚持稳中求进工作总基调，牢固树立新发展理念，紧紧围绕统筹推进“五位一体”总体布局和协调推进“四个全面”战略布局，用好用活安石村“中国滇红第一村”、“全国一村一品示范村”、“国家级文明村”、“全国创先争优先进基层党组织”和“云南省生态文明教育基地”等品牌形象和荣誉，全面深化一、三产深度融合，全力打好绿色能源、绿色食品和健康生活目的地“三张牌”，统筹推进全村经济建设、政治建设、文化建设、社会建设、生态文明建设和基层党组织的建设，努力把安石村建设成“宜居宜业宜游”的美丽幸福新安石。
2）建设内容
本项目共包括核心区、二环、三环、茶叶初制产业基地四个部分，17个子项目，总建筑面积256550平方米。
其中，核心区包含8个项目，总建筑面积165550平方米；二环包含1个项目，总建筑面积24200平方米；三环包含3个项目，总建筑面积41800平方米；茶叶初制产业基地包含5个项目，总建筑面积25000平方米。</t>
  </si>
  <si>
    <t>产出指标</t>
  </si>
  <si>
    <t>数量指标</t>
  </si>
  <si>
    <t>项目建设面积</t>
  </si>
  <si>
    <t>&gt;=</t>
  </si>
  <si>
    <t>㎡</t>
  </si>
  <si>
    <t>定量指标</t>
  </si>
  <si>
    <t xml:space="preserve">项目的年度验收报告、可行性研究报告及批复 </t>
  </si>
  <si>
    <t>投资完成率</t>
  </si>
  <si>
    <t>=</t>
  </si>
  <si>
    <t>%</t>
  </si>
  <si>
    <t>定性指标</t>
  </si>
  <si>
    <t>资金使用率</t>
  </si>
  <si>
    <t>项目工程建设推进情况</t>
  </si>
  <si>
    <t>质量指标</t>
  </si>
  <si>
    <t>质量达标率</t>
  </si>
  <si>
    <t>《建筑工程施工质量验收统一标准》为国家标准，编号GB50300-2013</t>
  </si>
  <si>
    <t>成本指标</t>
  </si>
  <si>
    <t>工程费用</t>
  </si>
  <si>
    <t>&lt;=</t>
  </si>
  <si>
    <t>万元</t>
  </si>
  <si>
    <t>预备费用</t>
  </si>
  <si>
    <t>效益指标</t>
  </si>
  <si>
    <t>经济效益指标</t>
  </si>
  <si>
    <t>项目总投资收益率</t>
  </si>
  <si>
    <t>社会效益指标</t>
  </si>
  <si>
    <t>增加就业人数</t>
  </si>
  <si>
    <t>55</t>
  </si>
  <si>
    <t>人</t>
  </si>
  <si>
    <t>生态效益</t>
  </si>
  <si>
    <t>环保通过率</t>
  </si>
  <si>
    <t>《中华人民共和国环境保护法》和《建设项目环境保护管理办法》</t>
  </si>
  <si>
    <t>可持续影响指标</t>
  </si>
  <si>
    <t>工程设计使用年限</t>
  </si>
  <si>
    <t>30</t>
  </si>
  <si>
    <t>年</t>
  </si>
  <si>
    <t>满意度指标</t>
  </si>
  <si>
    <t>服务对象满意度指标</t>
  </si>
  <si>
    <t>服务对象满意度</t>
  </si>
  <si>
    <t>95</t>
  </si>
  <si>
    <t>社会公众或服务对象的意见</t>
  </si>
  <si>
    <t>凤庆禅茶文化庄园产业融合建设项目</t>
  </si>
  <si>
    <t>完成实施智能化有机茶园2000亩，培育红茶品种园40亩；建设厂房 10000 平方米；新建道路15公里，停车场4700平方米，建设禅茶文化庄园至青龙桥景区的人行天桥一座。</t>
  </si>
  <si>
    <t>完成实施智能化有机茶园2000亩</t>
  </si>
  <si>
    <t>2000</t>
  </si>
  <si>
    <t>亩</t>
  </si>
  <si>
    <t>项目可研</t>
  </si>
  <si>
    <t>建设厂房 10000 平方米</t>
  </si>
  <si>
    <t>10000</t>
  </si>
  <si>
    <t>平方米</t>
  </si>
  <si>
    <t>新建道路15公里</t>
  </si>
  <si>
    <t>15</t>
  </si>
  <si>
    <t>公里</t>
  </si>
  <si>
    <t>实现良好经济效益</t>
  </si>
  <si>
    <t>0.94</t>
  </si>
  <si>
    <t>85%以上服务对象满意</t>
  </si>
  <si>
    <t>0.95</t>
  </si>
  <si>
    <t>凤庆县犀牛片区农村产业融合发展示范园建设项目</t>
  </si>
  <si>
    <t>建设目标：项目实施有利于推进凤庆县农业现代化，打造集农业、物流、加工为一体的现代化农业产业园区。
（4）建设规模：本项目占地约5870亩。
①建设黑惠江坚果种植区3700亩，水果种植区2500亩，农特产品大数据展销中心5000平方米，配套农业灌溉设施建设；
②建设黑河核心片区，总建筑面积66003平方米，其中农副产品初加工厂23761平方米、仓储物流中心38574平方米、电商物流孵化园2800平方米、配套技术服务中心、农产品检测中心、附属用房；
③建设旅游公路1.64公里（桥梁546米）；建设沿江旅游功能服务区，其中新建游客接待中心2000 平方米，停车场4000 平方米，特色商铺12000平方米，轮渡码头2个，新建露营基地、垂钓基地，配套绿化、供排水、旅游厕所等基础设施。
④提升鲁史茶马古文化小镇基础设施，新建游客服务中心、停车场、永发村生态渔农休闲园，配套建设古镇智慧管理平台。</t>
  </si>
  <si>
    <t>黑惠江坚果种植区</t>
  </si>
  <si>
    <t>3700</t>
  </si>
  <si>
    <t>项目可行性研究报告的批复</t>
  </si>
  <si>
    <t>黑河核心片区</t>
  </si>
  <si>
    <t>旅游公路</t>
  </si>
  <si>
    <t>100</t>
  </si>
  <si>
    <t>项目实施单位提供的工程施工进度与资金使用情况</t>
  </si>
  <si>
    <t>成本节约率</t>
  </si>
  <si>
    <t>项目可行性研究报告</t>
  </si>
  <si>
    <t>34.37</t>
  </si>
  <si>
    <t>直接收益人群（凤庆县人口数）</t>
  </si>
  <si>
    <t>生态效益指标</t>
  </si>
  <si>
    <t>偿还能力</t>
  </si>
  <si>
    <t>凤庆县犀牛片区农村产业融合发展示范园建设项目实施方案</t>
  </si>
  <si>
    <t>90</t>
  </si>
  <si>
    <t>凤庆县城市多功能停车场建设项目</t>
  </si>
  <si>
    <t>项目主要建设内容包括十五个小型汽车公共停车场和两个大货车公共停车场，总占地面积108520平方米，总建筑面积95321.06平方米，设小型车停车位2894个，大货车停车位249个，大货车停车位 249 个，非机动车停车位 1246 个。本项目的建设有助于改善凤庆县城地区交通和停车环境，缓解区域内的停车位不足的问题，可提高凤庆县城的环境档次，改善县城的停车和交通状况，提高凤庆县城区域的服务水平和服务质量，对于提升凤庆县城的知名度和美誉度以及提高凤庆县城的区域竞争力和影响力影响深远。</t>
  </si>
  <si>
    <t>小型汽车公共停车场</t>
  </si>
  <si>
    <t>个</t>
  </si>
  <si>
    <t>项目可行性研究报告的批复、项目可行性研究报告</t>
  </si>
  <si>
    <t>大货车公共停车场</t>
  </si>
  <si>
    <t>小型车停车位</t>
  </si>
  <si>
    <t>大货车停车位</t>
  </si>
  <si>
    <t>充电桩</t>
  </si>
  <si>
    <t>市政道路及小区停车泊位</t>
  </si>
  <si>
    <t>非机动车停车位</t>
  </si>
  <si>
    <t>建安工程费</t>
  </si>
  <si>
    <t>39,499.88</t>
  </si>
  <si>
    <t>工程建设其他费</t>
  </si>
  <si>
    <t>11,969.18</t>
  </si>
  <si>
    <t>工程预备费</t>
  </si>
  <si>
    <t>4,108.39</t>
  </si>
  <si>
    <t>凤庆县城市多功能停车场建设项目实施方案</t>
  </si>
  <si>
    <t>凤庆县前锋水库工程</t>
  </si>
  <si>
    <t>凤庆县前锋水库工程建设目标是解决凤山镇前锋村5810亩耕地的农业灌溉用水问题，并解决凤山镇周边前锋村、等上村、大有村、京竹林村等四个村13124人及5583头牲畜饮水问题以及凤山镇32144人的供水问题。
前锋水库为Ⅳ等小（1）型工程，主要任务是农村人畜饮水、灌区农业生产灌溉供水，兼顾城镇供水。水库建成后成立前锋水库管理站，隶属凤庆县水务局，负责水库的管理及运行，属准公益性单位，按照事业单位企业管理的形式进行管理。
主要建筑物由大坝、导流输水隧洞、溢洪道组成。大坝坝型为粘土心墙堆石坝，坝顶长200m，最大坝高56.2m，坝顶宽6m。溢洪道布置于右坝肩，为侧槽溢洪道，由侧槽段、调整段、泄槽段、挑流鼻坎段及护坦段组成，全长177.5m，堰宽5m；导流输水隧洞布置于左岸，由引渠段、矩形有压洞段、工作闸井段、城门洞形无压洞段及出口消能段组成，全长375.7m。工程施工总工期按30个月控制。
前锋水库坝址以上流域面积1.97Km²，坝址断面多年平均径流量209.10万m³。水库具有农村人畜饮水、农业灌溉，并兼顾城镇供水等综合效益，水库总库容106.60万m³，设计水平（2020）灌溉面积5810亩。根据《水利水电工程等级划分及洪水标准》SL252—2000，本工程为Ⅳ等小（1）型工程</t>
  </si>
  <si>
    <t>实际完成率</t>
  </si>
  <si>
    <t>项目的年度验收报告、可行性研究报告及批复</t>
  </si>
  <si>
    <t>指标达标率</t>
  </si>
  <si>
    <t>项目的年度验收报告、可行性研究报告及批复以及项目实际建设情况</t>
  </si>
  <si>
    <t>时效指标</t>
  </si>
  <si>
    <t>完成及时性</t>
  </si>
  <si>
    <t>资金使用计划、项目实施计划、工程进度和会计报表等资料</t>
  </si>
  <si>
    <t>国家发展和改革委员会、建设部颁布的《建设项目经济评价方法与参数》（第三版）</t>
  </si>
  <si>
    <t>新增就业人数</t>
  </si>
  <si>
    <t>绿地率</t>
  </si>
  <si>
    <t>《城市绿化规划建设指标的规定》（建成【1993】784号）</t>
  </si>
  <si>
    <t>三废排放达标率</t>
  </si>
  <si>
    <t>IS014001环境管理体系标准和《城镇污水处理厂污物排放标准》GB18918-202</t>
  </si>
  <si>
    <t>专项债券本息保障倍数</t>
  </si>
  <si>
    <t>1)建设目标
根据云南省人民政府《关于支持实体经济发展的若干措施的通知》(云政发〔2020〕11号)、《云南省发展和改革委员会关于报送特色农产品加工产业园推荐材料的通知》（云发改农经〔2020〕464号），为深入贯彻落实省委、省政府着力打好世界级“绿色能源、绿色食品、健康生活目的地”三张牌的战略部署和加快推动我省特色农产品加工产业园建设的目标要求，立足凤庆“世界著名滇红之乡”“中国核桃之乡”的产业资源优势，按照“一个专业园区、一个主导产品、一套仓储物流”的模式，规划建设凤庆滇红生态产业园区核桃园中园，把核桃园中园打造为“特色农产品加工产业园”。本项目是以核桃精深加工业为主导的特色化、专业化、绿色化的特色农产品加工产业园。根据对规划区地形地貌、现状交通和产业发展的研究，核桃园中园规划形成“一核、两轴、三片区”的功能结构。
一核：园区中部的文旅中心、研发中心和交易中心。充分利用规划区中部地势平坦区域，结合云凤二级公路、县城至洛党市政大道等主要干道，打造集研发创新、展览交易、商务办公、文化旅游等功能为主的规划区功能核心，作为规划区产业发展主轴上的中心节点，以此引领规划区跨越式发展，打造凤庆南部新区靓丽名片。
两轴：生态景观轴和产业发展轴。生态景观轴——依托迎春河，打造东西向滨河生态景观轴，西接砚池公园节点，东接洛党镇，形成完整的生态慢行体系；产业发展轴——以东西向县城至洛党市政大道为骨架形成的产业发展轴，西面对接滇红生态产业园区一期，东面对接洛党镇，在规划区内形成公共设施配套带。
三片区：在路网骨架、生态肌理和产业发展基础上，以核桃产业聚合分布为区划，打造形成西部文旅商贸区、中部产业集聚片区和东部配套工业区三大片区。
2)建设内容及规模
项目占地30万平方米，总建筑面积380161平方米，其中：新建设核桃交易中心27345平方米，核桃产品检验检测中心2000平方米，标准厂房350816平方米；新建停车场20266.77平方米、园区消防站10080平方米，配套实施园区土地整理、支流河道治理、面山及主干道亮化绿化、强弱电、给排水等设施，以及园区“实训基地”基础设施建设和绿化美化亮化等配套工程。</t>
  </si>
  <si>
    <t>建筑面积</t>
  </si>
  <si>
    <t>项目实施单位提供的工程施工进度</t>
  </si>
  <si>
    <t>成本控制率</t>
  </si>
  <si>
    <t>10</t>
  </si>
  <si>
    <t>凤庆县特色农产品（核桃）加工园区建设项目实施方案</t>
  </si>
  <si>
    <t>6-2  重点工作情况解释说明汇总表</t>
  </si>
  <si>
    <t>重点工作</t>
  </si>
  <si>
    <t>2022年工作重点及工作情况</t>
  </si>
  <si>
    <t>做好政策争资。及时掌握学习政策，主动对接上级部门，全面了解上级部门预算项目资金安排情况，明确争取资金重点，强化争资针对性。做好业务争资。以脱贫攻坚为引领，按照缺什么补什么的原则，建设项目库，优化筛选项目，提升项目编报质量，做实项目前期工作，打牢争资基础。做好绩效争资。加快项目建设，加快资金拨付，提升资金使用效益和项目整体绩效，实施绩效全过程管控和绩效评价，以做好绩效管理为抓手，争取更多转移支付支持。压实责任争资。细化分解向上争取资金任务至相关部门，发挥部门主体责任，积极向上汇报对接，多渠道争取补助资金支持。</t>
  </si>
  <si>
    <t>举借债务</t>
  </si>
  <si>
    <t>按照“突出主业、转型做实、市场运作、集团管理”的思路，拟将城投、城发等公司组建为一个集团公司，整合优质资产，实现资源重组、合并，向实体化、市场化改革发展，进一步理顺政府与企业的关系，依法依规发债、融资，剥离政府债务，有效化解平台债务风险。</t>
  </si>
  <si>
    <t>预算绩效</t>
  </si>
  <si>
    <t>坚持绩效导向，全面贯彻落实《中共中央 国务院关于全面实施预算绩效管理的意见》，围绕推进预算和绩效管理一体化目标，抓好健全科学规范的管理制度、硬化预算绩效管理责任约束两个关键，突出提升绩效管理层次和质量、建立标准科学的绩效管理方式方法、提升预算绩效管理效率等三个重点，建立健全体系机制，实现政策过程、预算过程、行政管理过程、绩效管理过程高度融合。</t>
  </si>
</sst>
</file>

<file path=xl/styles.xml><?xml version="1.0" encoding="utf-8"?>
<styleSheet xmlns="http://schemas.openxmlformats.org/spreadsheetml/2006/main">
  <numFmts count="3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 numFmtId="178" formatCode="#,##0_ ;[Red]\-#,##0\ "/>
    <numFmt numFmtId="179" formatCode="_-&quot;$&quot;\ * #,##0.00_-;_-&quot;$&quot;\ * #,##0.00\-;_-&quot;$&quot;\ * &quot;-&quot;??_-;_-@_-"/>
    <numFmt numFmtId="180" formatCode="yy\.mm\.dd"/>
    <numFmt numFmtId="181" formatCode="&quot;$&quot;\ #,##0.00_-;[Red]&quot;$&quot;\ #,##0.00\-"/>
    <numFmt numFmtId="182" formatCode="#,##0.0_);\(#,##0.0\)"/>
    <numFmt numFmtId="183" formatCode="_-&quot;$&quot;\ * #,##0_-;_-&quot;$&quot;\ * #,##0\-;_-&quot;$&quot;\ * &quot;-&quot;_-;_-@_-"/>
    <numFmt numFmtId="184" formatCode="#,##0.00_ "/>
    <numFmt numFmtId="185" formatCode="_(* #,##0.00_);_(* \(#,##0.00\);_(* &quot;-&quot;??_);_(@_)"/>
    <numFmt numFmtId="186" formatCode="_(* #,##0_);_(* \(#,##0\);_(* &quot;-&quot;_);_(@_)"/>
    <numFmt numFmtId="187" formatCode="_(&quot;$&quot;* #,##0.00_);_(&quot;$&quot;* \(#,##0.00\);_(&quot;$&quot;* &quot;-&quot;??_);_(@_)"/>
    <numFmt numFmtId="188" formatCode="#,##0;\(#,##0\)"/>
    <numFmt numFmtId="189" formatCode="&quot;$&quot;#,##0.00_);[Red]\(&quot;$&quot;#,##0.00\)"/>
    <numFmt numFmtId="190" formatCode="0_ "/>
    <numFmt numFmtId="191" formatCode="_(&quot;$&quot;* #,##0_);_(&quot;$&quot;* \(#,##0\);_(&quot;$&quot;* &quot;-&quot;_);_(@_)"/>
    <numFmt numFmtId="192" formatCode="0\.0,&quot;0&quot;"/>
    <numFmt numFmtId="193" formatCode="_-* #,##0_-;\-* #,##0_-;_-* &quot;-&quot;_-;_-@_-"/>
    <numFmt numFmtId="194" formatCode="_-* #,##0.00_-;\-* #,##0.00_-;_-* &quot;-&quot;??_-;_-@_-"/>
    <numFmt numFmtId="195" formatCode="\$#,##0.00;\(\$#,##0.00\)"/>
    <numFmt numFmtId="196" formatCode="&quot;$&quot;\ #,##0_-;[Red]&quot;$&quot;\ #,##0\-"/>
    <numFmt numFmtId="197" formatCode="&quot;$&quot;#,##0_);[Red]\(&quot;$&quot;#,##0\)"/>
    <numFmt numFmtId="198" formatCode="#\ ??/??"/>
    <numFmt numFmtId="199" formatCode="#,##0.000000"/>
    <numFmt numFmtId="200" formatCode="#,##0_ "/>
    <numFmt numFmtId="201" formatCode="0.0%"/>
    <numFmt numFmtId="202" formatCode="#,##0.00_);[Red]\(#,##0.00\)"/>
    <numFmt numFmtId="203" formatCode="0.0000_ "/>
    <numFmt numFmtId="204" formatCode="0.00_ "/>
  </numFmts>
  <fonts count="133">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0"/>
      <name val="宋体"/>
      <charset val="134"/>
    </font>
    <font>
      <b/>
      <sz val="10"/>
      <name val="宋体"/>
      <charset val="134"/>
    </font>
    <font>
      <sz val="12"/>
      <name val="宋体"/>
      <charset val="134"/>
    </font>
    <font>
      <sz val="20"/>
      <color indexed="8"/>
      <name val="方正小标宋简体"/>
      <charset val="134"/>
    </font>
    <font>
      <b/>
      <sz val="14"/>
      <color indexed="8"/>
      <name val="宋体"/>
      <charset val="134"/>
    </font>
    <font>
      <sz val="14"/>
      <color indexed="8"/>
      <name val="宋体"/>
      <charset val="134"/>
    </font>
    <font>
      <sz val="9"/>
      <color indexed="8"/>
      <name val="宋体"/>
      <charset val="134"/>
    </font>
    <font>
      <sz val="9"/>
      <color rgb="FF000000"/>
      <name val="SimSun"/>
      <charset val="134"/>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4"/>
      <name val="宋体"/>
      <charset val="134"/>
    </font>
    <font>
      <sz val="12"/>
      <color indexed="8"/>
      <name val="宋体"/>
      <charset val="134"/>
    </font>
    <font>
      <b/>
      <sz val="14"/>
      <name val="宋体"/>
      <charset val="134"/>
    </font>
    <font>
      <b/>
      <sz val="20"/>
      <name val="方正小标宋简体"/>
      <charset val="134"/>
    </font>
    <font>
      <sz val="14"/>
      <name val="MS Serif"/>
      <charset val="134"/>
    </font>
    <font>
      <sz val="14"/>
      <name val="宋体"/>
      <charset val="134"/>
      <scheme val="minor"/>
    </font>
    <font>
      <sz val="14"/>
      <name val="Times New Roman"/>
      <charset val="134"/>
    </font>
    <font>
      <sz val="11"/>
      <name val="宋体"/>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2"/>
      <color theme="1"/>
      <name val="宋体"/>
      <charset val="134"/>
      <scheme val="minor"/>
    </font>
    <font>
      <sz val="12"/>
      <color rgb="FF000000"/>
      <name val="宋体"/>
      <charset val="134"/>
    </font>
    <font>
      <sz val="14"/>
      <name val="Arial"/>
      <charset val="134"/>
    </font>
    <font>
      <b/>
      <sz val="14"/>
      <name val="Arial"/>
      <charset val="134"/>
    </font>
    <font>
      <b/>
      <sz val="14"/>
      <color theme="1"/>
      <name val="宋体"/>
      <charset val="134"/>
    </font>
    <font>
      <sz val="14"/>
      <color indexed="10"/>
      <name val="宋体"/>
      <charset val="134"/>
    </font>
    <font>
      <sz val="12"/>
      <color rgb="FFFF0000"/>
      <name val="宋体"/>
      <charset val="134"/>
    </font>
    <font>
      <sz val="12"/>
      <name val="方正黑体_GBK"/>
      <charset val="134"/>
    </font>
    <font>
      <sz val="11"/>
      <name val="宋体"/>
      <charset val="1"/>
    </font>
    <font>
      <sz val="10"/>
      <name val="楷体"/>
      <charset val="134"/>
    </font>
    <font>
      <sz val="10"/>
      <name val="Geneva"/>
      <charset val="134"/>
    </font>
    <font>
      <sz val="11"/>
      <color rgb="FF3F3F76"/>
      <name val="宋体"/>
      <charset val="0"/>
      <scheme val="minor"/>
    </font>
    <font>
      <sz val="11"/>
      <color indexed="9"/>
      <name val="宋体"/>
      <charset val="134"/>
    </font>
    <font>
      <b/>
      <sz val="11"/>
      <color indexed="8"/>
      <name val="宋体"/>
      <charset val="134"/>
    </font>
    <font>
      <sz val="12"/>
      <color indexed="9"/>
      <name val="宋体"/>
      <charset val="134"/>
    </font>
    <font>
      <sz val="11"/>
      <color indexed="52"/>
      <name val="宋体"/>
      <charset val="134"/>
    </font>
    <font>
      <sz val="11"/>
      <color theme="1"/>
      <name val="宋体"/>
      <charset val="0"/>
      <scheme val="minor"/>
    </font>
    <font>
      <sz val="11"/>
      <color indexed="17"/>
      <name val="宋体"/>
      <charset val="134"/>
    </font>
    <font>
      <sz val="8"/>
      <name val="Times New Roman"/>
      <charset val="134"/>
    </font>
    <font>
      <sz val="11"/>
      <color rgb="FF9C0006"/>
      <name val="宋体"/>
      <charset val="0"/>
      <scheme val="minor"/>
    </font>
    <font>
      <sz val="11"/>
      <color theme="0"/>
      <name val="宋体"/>
      <charset val="0"/>
      <scheme val="minor"/>
    </font>
    <font>
      <sz val="10"/>
      <name val="Arial"/>
      <charset val="134"/>
    </font>
    <font>
      <u/>
      <sz val="11"/>
      <color rgb="FF0000FF"/>
      <name val="宋体"/>
      <charset val="0"/>
      <scheme val="minor"/>
    </font>
    <font>
      <sz val="8"/>
      <name val="Arial"/>
      <charset val="134"/>
    </font>
    <font>
      <sz val="12"/>
      <color indexed="17"/>
      <name val="宋体"/>
      <charset val="134"/>
    </font>
    <font>
      <u/>
      <sz val="11"/>
      <color rgb="FF800080"/>
      <name val="宋体"/>
      <charset val="0"/>
      <scheme val="minor"/>
    </font>
    <font>
      <sz val="12"/>
      <color indexed="16"/>
      <name val="宋体"/>
      <charset val="134"/>
    </font>
    <font>
      <sz val="12"/>
      <name val="Times New Roman"/>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b/>
      <sz val="15"/>
      <color indexed="56"/>
      <name val="宋体"/>
      <charset val="134"/>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6"/>
      <name val="宋体"/>
      <charset val="134"/>
    </font>
    <font>
      <b/>
      <sz val="10"/>
      <name val="MS Sans Serif"/>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indexed="60"/>
      <name val="宋体"/>
      <charset val="134"/>
    </font>
    <font>
      <b/>
      <sz val="11"/>
      <color indexed="63"/>
      <name val="宋体"/>
      <charset val="134"/>
    </font>
    <font>
      <sz val="11"/>
      <color rgb="FF9C6500"/>
      <name val="宋体"/>
      <charset val="0"/>
      <scheme val="minor"/>
    </font>
    <font>
      <b/>
      <sz val="18"/>
      <color indexed="56"/>
      <name val="宋体"/>
      <charset val="134"/>
    </font>
    <font>
      <b/>
      <sz val="11"/>
      <color indexed="9"/>
      <name val="宋体"/>
      <charset val="134"/>
    </font>
    <font>
      <b/>
      <sz val="11"/>
      <color indexed="52"/>
      <name val="宋体"/>
      <charset val="134"/>
    </font>
    <font>
      <sz val="10"/>
      <name val="Helv"/>
      <charset val="134"/>
    </font>
    <font>
      <u/>
      <sz val="12"/>
      <color indexed="12"/>
      <name val="宋体"/>
      <charset val="134"/>
    </font>
    <font>
      <sz val="12"/>
      <color indexed="20"/>
      <name val="宋体"/>
      <charset val="134"/>
    </font>
    <font>
      <b/>
      <sz val="13"/>
      <color indexed="56"/>
      <name val="宋体"/>
      <charset val="134"/>
    </font>
    <font>
      <sz val="11"/>
      <color indexed="10"/>
      <name val="宋体"/>
      <charset val="134"/>
    </font>
    <font>
      <sz val="10"/>
      <name val="仿宋_GB2312"/>
      <charset val="134"/>
    </font>
    <font>
      <b/>
      <sz val="12"/>
      <name val="Arial"/>
      <charset val="134"/>
    </font>
    <font>
      <sz val="10"/>
      <name val="MS Sans Serif"/>
      <charset val="134"/>
    </font>
    <font>
      <b/>
      <sz val="10"/>
      <name val="Tms Rmn"/>
      <charset val="134"/>
    </font>
    <font>
      <sz val="11"/>
      <color indexed="62"/>
      <name val="宋体"/>
      <charset val="134"/>
    </font>
    <font>
      <sz val="9"/>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b/>
      <sz val="18"/>
      <color indexed="54"/>
      <name val="宋体"/>
      <charset val="134"/>
    </font>
    <font>
      <sz val="10"/>
      <color indexed="8"/>
      <name val="MS Sans Serif"/>
      <charset val="134"/>
    </font>
    <font>
      <b/>
      <sz val="11"/>
      <color indexed="54"/>
      <name val="宋体"/>
      <charset val="134"/>
    </font>
    <font>
      <b/>
      <sz val="14"/>
      <name val="楷体"/>
      <charset val="134"/>
    </font>
    <font>
      <b/>
      <sz val="18"/>
      <color indexed="62"/>
      <name val="宋体"/>
      <charset val="134"/>
    </font>
    <font>
      <b/>
      <sz val="10"/>
      <name val="Arial"/>
      <charset val="134"/>
    </font>
    <font>
      <u/>
      <sz val="10"/>
      <color indexed="12"/>
      <name val="Times"/>
      <charset val="134"/>
    </font>
    <font>
      <u/>
      <sz val="11"/>
      <color indexed="52"/>
      <name val="宋体"/>
      <charset val="134"/>
    </font>
    <font>
      <u/>
      <sz val="12"/>
      <color indexed="36"/>
      <name val="宋体"/>
      <charset val="134"/>
    </font>
    <font>
      <sz val="12"/>
      <name val="Courier"/>
      <charset val="134"/>
    </font>
    <font>
      <sz val="9"/>
      <name val="微软雅黑"/>
      <charset val="134"/>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rgb="FFFFCC99"/>
        <bgColor indexed="64"/>
      </patternFill>
    </fill>
    <fill>
      <patternFill patternType="solid">
        <fgColor indexed="10"/>
        <bgColor indexed="64"/>
      </patternFill>
    </fill>
    <fill>
      <patternFill patternType="solid">
        <fgColor indexed="49"/>
        <bgColor indexed="64"/>
      </patternFill>
    </fill>
    <fill>
      <patternFill patternType="solid">
        <fgColor theme="6" tint="0.799981688894314"/>
        <bgColor indexed="64"/>
      </patternFill>
    </fill>
    <fill>
      <patternFill patternType="solid">
        <fgColor indexed="54"/>
        <bgColor indexed="64"/>
      </patternFill>
    </fill>
    <fill>
      <patternFill patternType="solid">
        <fgColor indexed="42"/>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52"/>
        <bgColor indexed="64"/>
      </patternFill>
    </fill>
    <fill>
      <patternFill patternType="solid">
        <fgColor indexed="55"/>
        <bgColor indexed="64"/>
      </patternFill>
    </fill>
    <fill>
      <patternFill patternType="solid">
        <fgColor indexed="27"/>
        <bgColor indexed="64"/>
      </patternFill>
    </fill>
    <fill>
      <patternFill patternType="solid">
        <fgColor indexed="48"/>
        <bgColor indexed="64"/>
      </patternFill>
    </fill>
    <fill>
      <patternFill patternType="solid">
        <fgColor indexed="45"/>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6"/>
        <bgColor indexed="64"/>
      </patternFill>
    </fill>
    <fill>
      <patternFill patternType="solid">
        <fgColor rgb="FFC6EFCE"/>
        <bgColor indexed="64"/>
      </patternFill>
    </fill>
    <fill>
      <patternFill patternType="solid">
        <fgColor indexed="43"/>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14"/>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57"/>
        <bgColor indexed="64"/>
      </patternFill>
    </fill>
    <fill>
      <patternFill patternType="solid">
        <fgColor indexed="15"/>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auto="1"/>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1334">
    <xf numFmtId="0" fontId="0" fillId="0" borderId="0">
      <alignment vertical="center"/>
    </xf>
    <xf numFmtId="42" fontId="1" fillId="0" borderId="0" applyFont="0" applyFill="0" applyBorder="0" applyAlignment="0" applyProtection="0">
      <alignment vertical="center"/>
    </xf>
    <xf numFmtId="44" fontId="1" fillId="0" borderId="0" applyFont="0" applyFill="0" applyBorder="0" applyAlignment="0" applyProtection="0">
      <alignment vertical="center"/>
    </xf>
    <xf numFmtId="0" fontId="8" fillId="0" borderId="0">
      <alignment vertical="center"/>
    </xf>
    <xf numFmtId="0" fontId="59" fillId="0" borderId="13" applyNumberFormat="0" applyFill="0" applyProtection="0">
      <alignment horizontal="center" vertical="center"/>
    </xf>
    <xf numFmtId="0" fontId="60" fillId="0" borderId="0">
      <alignment vertical="center"/>
    </xf>
    <xf numFmtId="0" fontId="61" fillId="5" borderId="14" applyNumberFormat="0" applyAlignment="0" applyProtection="0">
      <alignment vertical="center"/>
    </xf>
    <xf numFmtId="0" fontId="62" fillId="6" borderId="0" applyNumberFormat="0" applyBorder="0" applyAlignment="0" applyProtection="0">
      <alignment vertical="center"/>
    </xf>
    <xf numFmtId="0" fontId="63" fillId="0" borderId="15" applyNumberFormat="0" applyFill="0" applyAlignment="0" applyProtection="0">
      <alignment vertical="center"/>
    </xf>
    <xf numFmtId="0" fontId="64" fillId="7" borderId="0" applyNumberFormat="0" applyBorder="0" applyAlignment="0" applyProtection="0">
      <alignment vertical="center"/>
    </xf>
    <xf numFmtId="0" fontId="65" fillId="0" borderId="16" applyNumberFormat="0" applyFill="0" applyAlignment="0" applyProtection="0">
      <alignment vertical="center"/>
    </xf>
    <xf numFmtId="0" fontId="0" fillId="0" borderId="0">
      <alignment vertical="center"/>
    </xf>
    <xf numFmtId="0" fontId="0" fillId="0" borderId="0">
      <alignment vertical="center"/>
    </xf>
    <xf numFmtId="0" fontId="66" fillId="8" borderId="0" applyNumberFormat="0" applyBorder="0" applyAlignment="0" applyProtection="0">
      <alignment vertical="center"/>
    </xf>
    <xf numFmtId="0" fontId="64" fillId="9" borderId="0" applyNumberFormat="0" applyBorder="0" applyAlignment="0" applyProtection="0">
      <alignment vertical="center"/>
    </xf>
    <xf numFmtId="9" fontId="8" fillId="0" borderId="0" applyFont="0" applyFill="0" applyBorder="0" applyAlignment="0" applyProtection="0">
      <alignment vertical="center"/>
    </xf>
    <xf numFmtId="0" fontId="67" fillId="10" borderId="0" applyNumberFormat="0" applyBorder="0" applyAlignment="0" applyProtection="0">
      <alignment vertical="center"/>
    </xf>
    <xf numFmtId="0" fontId="68" fillId="0" borderId="0">
      <alignment horizontal="center" vertical="center" wrapText="1"/>
      <protection locked="0"/>
    </xf>
    <xf numFmtId="41" fontId="1" fillId="0" borderId="0" applyFont="0" applyFill="0" applyBorder="0" applyAlignment="0" applyProtection="0">
      <alignment vertical="center"/>
    </xf>
    <xf numFmtId="0" fontId="8" fillId="0" borderId="0">
      <alignment vertical="center"/>
    </xf>
    <xf numFmtId="0" fontId="25" fillId="11" borderId="0" applyNumberFormat="0" applyBorder="0" applyAlignment="0" applyProtection="0">
      <alignment vertical="center"/>
    </xf>
    <xf numFmtId="0" fontId="0" fillId="0" borderId="0">
      <alignment vertical="center"/>
    </xf>
    <xf numFmtId="0" fontId="66" fillId="12" borderId="0" applyNumberFormat="0" applyBorder="0" applyAlignment="0" applyProtection="0">
      <alignment vertical="center"/>
    </xf>
    <xf numFmtId="0" fontId="69" fillId="13" borderId="0" applyNumberFormat="0" applyBorder="0" applyAlignment="0" applyProtection="0">
      <alignment vertical="center"/>
    </xf>
    <xf numFmtId="0" fontId="8" fillId="0" borderId="0">
      <alignment vertical="center"/>
    </xf>
    <xf numFmtId="43" fontId="0" fillId="0" borderId="0" applyFont="0" applyFill="0" applyBorder="0" applyAlignment="0" applyProtection="0">
      <alignment vertical="center"/>
    </xf>
    <xf numFmtId="0" fontId="70" fillId="14" borderId="0" applyNumberFormat="0" applyBorder="0" applyAlignment="0" applyProtection="0">
      <alignment vertical="center"/>
    </xf>
    <xf numFmtId="0" fontId="64" fillId="15" borderId="0" applyNumberFormat="0" applyBorder="0" applyAlignment="0" applyProtection="0">
      <alignment vertical="center"/>
    </xf>
    <xf numFmtId="0" fontId="62" fillId="15" borderId="0" applyNumberFormat="0" applyBorder="0" applyAlignment="0" applyProtection="0">
      <alignment vertical="center"/>
    </xf>
    <xf numFmtId="180" fontId="71" fillId="0" borderId="13" applyFill="0" applyProtection="0">
      <alignment horizontal="right" vertical="center"/>
    </xf>
    <xf numFmtId="0" fontId="64" fillId="16" borderId="0" applyNumberFormat="0" applyBorder="0" applyAlignment="0" applyProtection="0">
      <alignment vertical="center"/>
    </xf>
    <xf numFmtId="0" fontId="72" fillId="0" borderId="0" applyNumberFormat="0" applyFill="0" applyBorder="0" applyAlignment="0" applyProtection="0">
      <alignment vertical="center"/>
    </xf>
    <xf numFmtId="0" fontId="73" fillId="4" borderId="1" applyNumberFormat="0" applyBorder="0" applyAlignment="0" applyProtection="0">
      <alignment vertical="center"/>
    </xf>
    <xf numFmtId="0" fontId="67" fillId="17" borderId="0" applyNumberFormat="0" applyBorder="0" applyAlignment="0" applyProtection="0">
      <alignment vertical="center"/>
    </xf>
    <xf numFmtId="9" fontId="8" fillId="0" borderId="0" applyFont="0" applyFill="0" applyBorder="0" applyAlignment="0" applyProtection="0">
      <alignment vertical="center"/>
    </xf>
    <xf numFmtId="0" fontId="74" fillId="10" borderId="0" applyNumberFormat="0" applyBorder="0" applyAlignment="0" applyProtection="0">
      <alignment vertical="center"/>
    </xf>
    <xf numFmtId="0" fontId="62" fillId="18" borderId="0" applyNumberFormat="0" applyBorder="0" applyAlignment="0" applyProtection="0">
      <alignment vertical="center"/>
    </xf>
    <xf numFmtId="0" fontId="75" fillId="0" borderId="0" applyNumberFormat="0" applyFill="0" applyBorder="0" applyAlignment="0" applyProtection="0">
      <alignment vertical="center"/>
    </xf>
    <xf numFmtId="0" fontId="64" fillId="9" borderId="0" applyNumberFormat="0" applyBorder="0" applyAlignment="0" applyProtection="0">
      <alignment vertical="center"/>
    </xf>
    <xf numFmtId="0" fontId="76" fillId="19" borderId="0" applyNumberFormat="0" applyBorder="0" applyAlignment="0" applyProtection="0">
      <alignment vertical="center"/>
    </xf>
    <xf numFmtId="0" fontId="77" fillId="0" borderId="0">
      <alignment vertical="center"/>
    </xf>
    <xf numFmtId="0" fontId="62" fillId="20" borderId="0" applyNumberFormat="0" applyBorder="0" applyAlignment="0" applyProtection="0">
      <alignment vertical="center"/>
    </xf>
    <xf numFmtId="0" fontId="1" fillId="21" borderId="17" applyNumberFormat="0" applyFont="0" applyAlignment="0" applyProtection="0">
      <alignment vertical="center"/>
    </xf>
    <xf numFmtId="0" fontId="8" fillId="0" borderId="0">
      <alignment vertical="center"/>
    </xf>
    <xf numFmtId="0" fontId="70" fillId="22" borderId="0" applyNumberFormat="0" applyBorder="0" applyAlignment="0" applyProtection="0">
      <alignment vertical="center"/>
    </xf>
    <xf numFmtId="0" fontId="64" fillId="23" borderId="0" applyNumberFormat="0" applyBorder="0" applyAlignment="0" applyProtection="0">
      <alignment vertical="center"/>
    </xf>
    <xf numFmtId="0" fontId="64" fillId="15" borderId="0" applyNumberFormat="0" applyBorder="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9" fontId="8" fillId="0" borderId="0" applyFont="0" applyFill="0" applyBorder="0" applyAlignment="0" applyProtection="0">
      <alignment vertical="center"/>
    </xf>
    <xf numFmtId="0" fontId="64" fillId="16" borderId="0" applyNumberFormat="0" applyBorder="0" applyAlignment="0" applyProtection="0">
      <alignment vertical="center"/>
    </xf>
    <xf numFmtId="0" fontId="8" fillId="0" borderId="0">
      <alignment vertical="center"/>
    </xf>
    <xf numFmtId="0" fontId="8" fillId="0" borderId="0">
      <alignment vertical="center"/>
    </xf>
    <xf numFmtId="0" fontId="80" fillId="0" borderId="0" applyNumberFormat="0" applyFill="0" applyBorder="0" applyAlignment="0" applyProtection="0">
      <alignment vertical="center"/>
    </xf>
    <xf numFmtId="0" fontId="8" fillId="0" borderId="0">
      <alignment vertical="center"/>
    </xf>
    <xf numFmtId="0" fontId="62" fillId="19" borderId="0" applyNumberFormat="0" applyBorder="0" applyAlignment="0" applyProtection="0">
      <alignment vertical="center"/>
    </xf>
    <xf numFmtId="0" fontId="81" fillId="0" borderId="0" applyNumberFormat="0" applyFill="0" applyBorder="0" applyAlignment="0" applyProtection="0">
      <alignment vertical="center"/>
    </xf>
    <xf numFmtId="0" fontId="64" fillId="23" borderId="0" applyNumberFormat="0" applyBorder="0" applyAlignment="0" applyProtection="0">
      <alignment vertical="center"/>
    </xf>
    <xf numFmtId="0" fontId="82" fillId="0" borderId="18" applyNumberFormat="0" applyFill="0" applyAlignment="0" applyProtection="0">
      <alignment vertical="center"/>
    </xf>
    <xf numFmtId="0" fontId="83" fillId="0" borderId="0" applyNumberFormat="0" applyFill="0" applyBorder="0" applyAlignment="0" applyProtection="0">
      <alignment vertical="center"/>
    </xf>
    <xf numFmtId="0" fontId="84" fillId="0" borderId="19"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62" fillId="19" borderId="0" applyNumberFormat="0" applyBorder="0" applyAlignment="0" applyProtection="0">
      <alignment vertical="center"/>
    </xf>
    <xf numFmtId="0" fontId="77" fillId="0" borderId="0">
      <alignment vertical="center"/>
    </xf>
    <xf numFmtId="0" fontId="85" fillId="19" borderId="0" applyNumberFormat="0" applyBorder="0" applyAlignment="0" applyProtection="0">
      <alignment vertical="center"/>
    </xf>
    <xf numFmtId="0" fontId="86" fillId="0" borderId="19" applyNumberFormat="0" applyFill="0" applyAlignment="0" applyProtection="0">
      <alignment vertical="center"/>
    </xf>
    <xf numFmtId="9" fontId="8" fillId="0" borderId="0" applyFont="0" applyFill="0" applyBorder="0" applyAlignment="0" applyProtection="0">
      <alignment vertical="center"/>
    </xf>
    <xf numFmtId="0" fontId="64" fillId="9" borderId="0" applyNumberFormat="0" applyBorder="0" applyAlignment="0" applyProtection="0">
      <alignment vertical="center"/>
    </xf>
    <xf numFmtId="0" fontId="70" fillId="24" borderId="0" applyNumberFormat="0" applyBorder="0" applyAlignment="0" applyProtection="0">
      <alignment vertical="center"/>
    </xf>
    <xf numFmtId="0" fontId="64" fillId="15" borderId="0" applyNumberFormat="0" applyBorder="0" applyAlignment="0" applyProtection="0">
      <alignment vertical="center"/>
    </xf>
    <xf numFmtId="0" fontId="78" fillId="0" borderId="20" applyNumberFormat="0" applyFill="0" applyAlignment="0" applyProtection="0">
      <alignment vertical="center"/>
    </xf>
    <xf numFmtId="9" fontId="8" fillId="0" borderId="0" applyFont="0" applyFill="0" applyBorder="0" applyAlignment="0" applyProtection="0">
      <alignment vertical="center"/>
    </xf>
    <xf numFmtId="0" fontId="70" fillId="25" borderId="0" applyNumberFormat="0" applyBorder="0" applyAlignment="0" applyProtection="0">
      <alignment vertical="center"/>
    </xf>
    <xf numFmtId="0" fontId="64" fillId="15" borderId="0" applyNumberFormat="0" applyBorder="0" applyAlignment="0" applyProtection="0">
      <alignment vertical="center"/>
    </xf>
    <xf numFmtId="0" fontId="87" fillId="26" borderId="21" applyNumberFormat="0" applyAlignment="0" applyProtection="0">
      <alignment vertical="center"/>
    </xf>
    <xf numFmtId="0" fontId="88" fillId="26" borderId="14" applyNumberFormat="0" applyAlignment="0" applyProtection="0">
      <alignment vertical="center"/>
    </xf>
    <xf numFmtId="0" fontId="0" fillId="23" borderId="0" applyNumberFormat="0" applyBorder="0" applyAlignment="0" applyProtection="0">
      <alignment vertical="center"/>
    </xf>
    <xf numFmtId="0" fontId="89" fillId="27" borderId="22" applyNumberFormat="0" applyAlignment="0" applyProtection="0">
      <alignment vertical="center"/>
    </xf>
    <xf numFmtId="0" fontId="66" fillId="28" borderId="0" applyNumberFormat="0" applyBorder="0" applyAlignment="0" applyProtection="0">
      <alignment vertical="center"/>
    </xf>
    <xf numFmtId="0" fontId="0" fillId="0" borderId="0">
      <alignment vertical="center"/>
    </xf>
    <xf numFmtId="0" fontId="0" fillId="0" borderId="0">
      <alignment vertical="center"/>
    </xf>
    <xf numFmtId="0" fontId="8" fillId="0" borderId="0">
      <alignment vertical="center"/>
    </xf>
    <xf numFmtId="0" fontId="70" fillId="29" borderId="0" applyNumberFormat="0" applyBorder="0" applyAlignment="0" applyProtection="0">
      <alignment vertical="center"/>
    </xf>
    <xf numFmtId="0" fontId="90" fillId="0" borderId="0" applyNumberFormat="0" applyFill="0" applyBorder="0" applyAlignment="0" applyProtection="0">
      <alignment vertical="center"/>
    </xf>
    <xf numFmtId="0" fontId="91" fillId="0" borderId="23">
      <alignment horizontal="center" vertical="center"/>
    </xf>
    <xf numFmtId="0" fontId="92" fillId="0" borderId="24" applyNumberFormat="0" applyFill="0" applyAlignment="0" applyProtection="0">
      <alignment vertical="center"/>
    </xf>
    <xf numFmtId="0" fontId="62" fillId="18" borderId="0" applyNumberFormat="0" applyBorder="0" applyAlignment="0" applyProtection="0">
      <alignment vertical="center"/>
    </xf>
    <xf numFmtId="0" fontId="85" fillId="30" borderId="0" applyNumberFormat="0" applyBorder="0" applyAlignment="0" applyProtection="0">
      <alignment vertical="center"/>
    </xf>
    <xf numFmtId="0" fontId="93" fillId="0" borderId="25" applyNumberFormat="0" applyFill="0" applyAlignment="0" applyProtection="0">
      <alignment vertical="center"/>
    </xf>
    <xf numFmtId="0" fontId="94" fillId="31" borderId="0" applyNumberFormat="0" applyBorder="0" applyAlignment="0" applyProtection="0">
      <alignment vertical="center"/>
    </xf>
    <xf numFmtId="0" fontId="95" fillId="32" borderId="0" applyNumberFormat="0" applyBorder="0" applyAlignment="0" applyProtection="0">
      <alignment vertical="center"/>
    </xf>
    <xf numFmtId="0" fontId="0" fillId="10" borderId="0" applyNumberFormat="0" applyBorder="0" applyAlignment="0" applyProtection="0">
      <alignment vertical="center"/>
    </xf>
    <xf numFmtId="0" fontId="96" fillId="11" borderId="26" applyNumberFormat="0" applyAlignment="0" applyProtection="0">
      <alignment vertical="center"/>
    </xf>
    <xf numFmtId="0" fontId="97" fillId="33" borderId="0" applyNumberFormat="0" applyBorder="0" applyAlignment="0" applyProtection="0">
      <alignment vertical="center"/>
    </xf>
    <xf numFmtId="0" fontId="66" fillId="34" borderId="0" applyNumberFormat="0" applyBorder="0" applyAlignment="0" applyProtection="0">
      <alignment vertical="center"/>
    </xf>
    <xf numFmtId="0" fontId="65" fillId="0" borderId="16" applyNumberFormat="0" applyFill="0" applyAlignment="0" applyProtection="0">
      <alignment vertical="center"/>
    </xf>
    <xf numFmtId="0" fontId="0" fillId="0" borderId="0">
      <alignment vertical="center"/>
    </xf>
    <xf numFmtId="0" fontId="0" fillId="0" borderId="0">
      <alignment vertical="center"/>
    </xf>
    <xf numFmtId="0" fontId="8" fillId="0" borderId="0">
      <alignment vertical="center"/>
    </xf>
    <xf numFmtId="0" fontId="70" fillId="35" borderId="0" applyNumberFormat="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71" fillId="0" borderId="4" applyNumberFormat="0" applyFill="0" applyProtection="0">
      <alignment horizontal="right" vertical="center"/>
    </xf>
    <xf numFmtId="0" fontId="66" fillId="36" borderId="0" applyNumberFormat="0" applyBorder="0" applyAlignment="0" applyProtection="0">
      <alignment vertical="center"/>
    </xf>
    <xf numFmtId="0" fontId="65" fillId="0" borderId="16" applyNumberFormat="0" applyFill="0" applyAlignment="0" applyProtection="0">
      <alignment vertical="center"/>
    </xf>
    <xf numFmtId="0" fontId="0" fillId="0" borderId="0">
      <alignment vertical="center"/>
    </xf>
    <xf numFmtId="0" fontId="0" fillId="0" borderId="0">
      <alignment vertical="center"/>
    </xf>
    <xf numFmtId="0" fontId="63" fillId="0" borderId="15" applyNumberFormat="0" applyFill="0" applyAlignment="0" applyProtection="0">
      <alignment vertical="center"/>
    </xf>
    <xf numFmtId="0" fontId="25" fillId="4" borderId="0" applyNumberFormat="0" applyBorder="0" applyAlignment="0" applyProtection="0">
      <alignment vertical="center"/>
    </xf>
    <xf numFmtId="0" fontId="66" fillId="37" borderId="0" applyNumberFormat="0" applyBorder="0" applyAlignment="0" applyProtection="0">
      <alignment vertical="center"/>
    </xf>
    <xf numFmtId="0" fontId="98" fillId="0" borderId="0" applyNumberFormat="0" applyFill="0" applyBorder="0" applyAlignment="0" applyProtection="0">
      <alignment vertical="center"/>
    </xf>
    <xf numFmtId="0" fontId="66" fillId="38" borderId="0" applyNumberFormat="0" applyBorder="0" applyAlignment="0" applyProtection="0">
      <alignment vertical="center"/>
    </xf>
    <xf numFmtId="0" fontId="65" fillId="0" borderId="16" applyNumberFormat="0" applyFill="0" applyAlignment="0" applyProtection="0">
      <alignment vertical="center"/>
    </xf>
    <xf numFmtId="0" fontId="0" fillId="0" borderId="0">
      <alignment vertical="center"/>
    </xf>
    <xf numFmtId="0" fontId="0" fillId="0" borderId="0">
      <alignment vertical="center"/>
    </xf>
    <xf numFmtId="0" fontId="66" fillId="39" borderId="0" applyNumberFormat="0" applyBorder="0" applyAlignment="0" applyProtection="0">
      <alignment vertical="center"/>
    </xf>
    <xf numFmtId="0" fontId="99" fillId="16" borderId="27" applyNumberFormat="0" applyAlignment="0" applyProtection="0">
      <alignment vertical="center"/>
    </xf>
    <xf numFmtId="0" fontId="25" fillId="11" borderId="0" applyNumberFormat="0" applyBorder="0" applyAlignment="0" applyProtection="0">
      <alignment vertical="center"/>
    </xf>
    <xf numFmtId="0" fontId="85" fillId="30" borderId="0" applyNumberFormat="0" applyBorder="0" applyAlignment="0" applyProtection="0">
      <alignment vertical="center"/>
    </xf>
    <xf numFmtId="0" fontId="70" fillId="40" borderId="0" applyNumberFormat="0" applyBorder="0" applyAlignment="0" applyProtection="0">
      <alignment vertical="center"/>
    </xf>
    <xf numFmtId="0" fontId="25" fillId="11" borderId="0" applyNumberFormat="0" applyBorder="0" applyAlignment="0" applyProtection="0">
      <alignment vertical="center"/>
    </xf>
    <xf numFmtId="0" fontId="74" fillId="10" borderId="0" applyNumberFormat="0" applyBorder="0" applyAlignment="0" applyProtection="0">
      <alignment vertical="center"/>
    </xf>
    <xf numFmtId="0" fontId="8" fillId="0" borderId="0" applyNumberFormat="0" applyFont="0" applyFill="0" applyBorder="0" applyAlignment="0" applyProtection="0">
      <alignment horizontal="left" vertical="center"/>
    </xf>
    <xf numFmtId="0" fontId="70" fillId="41" borderId="0" applyNumberFormat="0" applyBorder="0" applyAlignment="0" applyProtection="0">
      <alignment vertical="center"/>
    </xf>
    <xf numFmtId="0" fontId="66" fillId="42" borderId="0" applyNumberFormat="0" applyBorder="0" applyAlignment="0" applyProtection="0">
      <alignment vertical="center"/>
    </xf>
    <xf numFmtId="0" fontId="65" fillId="0" borderId="16" applyNumberFormat="0" applyFill="0" applyAlignment="0" applyProtection="0">
      <alignment vertical="center"/>
    </xf>
    <xf numFmtId="0" fontId="0" fillId="0" borderId="0">
      <alignment vertical="center"/>
    </xf>
    <xf numFmtId="0" fontId="0" fillId="0" borderId="0">
      <alignment vertical="center"/>
    </xf>
    <xf numFmtId="0" fontId="66" fillId="43" borderId="0" applyNumberFormat="0" applyBorder="0" applyAlignment="0" applyProtection="0">
      <alignment vertical="center"/>
    </xf>
    <xf numFmtId="0" fontId="70" fillId="44" borderId="0" applyNumberFormat="0" applyBorder="0" applyAlignment="0" applyProtection="0">
      <alignment vertical="center"/>
    </xf>
    <xf numFmtId="0" fontId="6" fillId="0" borderId="0">
      <alignment vertical="center"/>
    </xf>
    <xf numFmtId="0" fontId="100" fillId="11" borderId="28" applyNumberFormat="0" applyAlignment="0" applyProtection="0">
      <alignment vertical="center"/>
    </xf>
    <xf numFmtId="0" fontId="62" fillId="11" borderId="0" applyNumberFormat="0" applyBorder="0" applyAlignment="0" applyProtection="0">
      <alignment vertical="center"/>
    </xf>
    <xf numFmtId="0" fontId="8" fillId="0" borderId="0">
      <alignment vertical="center"/>
    </xf>
    <xf numFmtId="0" fontId="66" fillId="45" borderId="0" applyNumberFormat="0" applyBorder="0" applyAlignment="0" applyProtection="0">
      <alignment vertical="center"/>
    </xf>
    <xf numFmtId="0" fontId="82" fillId="0" borderId="18" applyNumberFormat="0" applyFill="0" applyAlignment="0" applyProtection="0">
      <alignment vertical="center"/>
    </xf>
    <xf numFmtId="0" fontId="70" fillId="46" borderId="0" applyNumberFormat="0" applyBorder="0" applyAlignment="0" applyProtection="0">
      <alignment vertical="center"/>
    </xf>
    <xf numFmtId="0" fontId="64" fillId="15" borderId="0" applyNumberFormat="0" applyBorder="0" applyAlignment="0" applyProtection="0">
      <alignment vertical="center"/>
    </xf>
    <xf numFmtId="0" fontId="70" fillId="47" borderId="0" applyNumberFormat="0" applyBorder="0" applyAlignment="0" applyProtection="0">
      <alignment vertical="center"/>
    </xf>
    <xf numFmtId="0" fontId="66" fillId="48" borderId="0" applyNumberFormat="0" applyBorder="0" applyAlignment="0" applyProtection="0">
      <alignment vertical="center"/>
    </xf>
    <xf numFmtId="0" fontId="101" fillId="0" borderId="0">
      <alignment vertical="center"/>
    </xf>
    <xf numFmtId="0" fontId="82" fillId="0" borderId="18" applyNumberFormat="0" applyFill="0" applyAlignment="0" applyProtection="0">
      <alignment vertical="center"/>
    </xf>
    <xf numFmtId="0" fontId="70" fillId="49" borderId="0" applyNumberFormat="0" applyBorder="0" applyAlignment="0" applyProtection="0">
      <alignment vertical="center"/>
    </xf>
    <xf numFmtId="0" fontId="64" fillId="15" borderId="0" applyNumberFormat="0" applyBorder="0" applyAlignment="0" applyProtection="0">
      <alignment vertical="center"/>
    </xf>
    <xf numFmtId="0" fontId="95" fillId="32" borderId="0" applyNumberFormat="0" applyBorder="0" applyAlignment="0" applyProtection="0">
      <alignment vertical="center"/>
    </xf>
    <xf numFmtId="0" fontId="8" fillId="0" borderId="0">
      <alignment vertical="center"/>
    </xf>
    <xf numFmtId="0" fontId="25" fillId="4" borderId="0" applyNumberFormat="0" applyBorder="0" applyAlignment="0" applyProtection="0">
      <alignment vertical="center"/>
    </xf>
    <xf numFmtId="0" fontId="60" fillId="0" borderId="0">
      <alignment vertical="center"/>
    </xf>
    <xf numFmtId="0" fontId="60" fillId="0" borderId="0">
      <alignment vertical="center"/>
    </xf>
    <xf numFmtId="0" fontId="95" fillId="32" borderId="0" applyNumberFormat="0" applyBorder="0" applyAlignment="0" applyProtection="0">
      <alignment vertical="center"/>
    </xf>
    <xf numFmtId="0" fontId="25" fillId="4" borderId="0" applyNumberFormat="0" applyBorder="0" applyAlignment="0" applyProtection="0">
      <alignment vertical="center"/>
    </xf>
    <xf numFmtId="0" fontId="8" fillId="0" borderId="0">
      <alignment vertical="center"/>
    </xf>
    <xf numFmtId="0" fontId="77" fillId="0" borderId="0">
      <alignment vertical="center"/>
    </xf>
    <xf numFmtId="0" fontId="101" fillId="0" borderId="0">
      <alignment vertical="center"/>
    </xf>
    <xf numFmtId="0" fontId="101" fillId="0" borderId="0">
      <alignment vertical="center"/>
    </xf>
    <xf numFmtId="0" fontId="77" fillId="0" borderId="0">
      <alignment vertical="center"/>
    </xf>
    <xf numFmtId="0" fontId="60" fillId="0" borderId="0">
      <alignment vertical="center"/>
    </xf>
    <xf numFmtId="9" fontId="8" fillId="0" borderId="0" applyFont="0" applyFill="0" applyBorder="0" applyAlignment="0" applyProtection="0">
      <alignment vertical="center"/>
    </xf>
    <xf numFmtId="0" fontId="25" fillId="4" borderId="0" applyNumberFormat="0" applyBorder="0" applyAlignment="0" applyProtection="0">
      <alignment vertical="center"/>
    </xf>
    <xf numFmtId="9" fontId="8" fillId="0" borderId="0" applyFont="0" applyFill="0" applyBorder="0" applyAlignment="0" applyProtection="0">
      <alignment vertical="center"/>
    </xf>
    <xf numFmtId="0" fontId="60" fillId="0" borderId="0">
      <alignment vertical="center"/>
    </xf>
    <xf numFmtId="0" fontId="8" fillId="0" borderId="0">
      <alignment vertical="center"/>
    </xf>
    <xf numFmtId="9" fontId="8" fillId="0" borderId="0" applyFont="0" applyFill="0" applyBorder="0" applyAlignment="0" applyProtection="0">
      <alignment vertical="center"/>
    </xf>
    <xf numFmtId="0" fontId="60" fillId="0" borderId="0">
      <alignment vertical="center"/>
    </xf>
    <xf numFmtId="9" fontId="8" fillId="0" borderId="0" applyFont="0" applyFill="0" applyBorder="0" applyAlignment="0" applyProtection="0">
      <alignment vertical="center"/>
    </xf>
    <xf numFmtId="0" fontId="102" fillId="0" borderId="0" applyNumberFormat="0" applyFill="0" applyBorder="0" applyAlignment="0" applyProtection="0">
      <alignment vertical="top"/>
      <protection locked="0"/>
    </xf>
    <xf numFmtId="49" fontId="8" fillId="0" borderId="0" applyFont="0" applyFill="0" applyBorder="0" applyAlignment="0" applyProtection="0">
      <alignment vertical="center"/>
    </xf>
    <xf numFmtId="0" fontId="77" fillId="0" borderId="0">
      <alignment vertical="center"/>
    </xf>
    <xf numFmtId="0" fontId="0" fillId="0" borderId="0">
      <alignment vertical="center"/>
    </xf>
    <xf numFmtId="0" fontId="60" fillId="0" borderId="0">
      <alignment vertical="center"/>
    </xf>
    <xf numFmtId="0" fontId="95" fillId="32" borderId="0" applyNumberFormat="0" applyBorder="0" applyAlignment="0" applyProtection="0">
      <alignment vertical="center"/>
    </xf>
    <xf numFmtId="0" fontId="25" fillId="4" borderId="0" applyNumberFormat="0" applyBorder="0" applyAlignment="0" applyProtection="0">
      <alignment vertical="center"/>
    </xf>
    <xf numFmtId="0" fontId="8" fillId="0" borderId="0">
      <alignment vertical="center"/>
    </xf>
    <xf numFmtId="0" fontId="103" fillId="19" borderId="0" applyNumberFormat="0" applyBorder="0" applyAlignment="0" applyProtection="0">
      <alignment vertical="center"/>
    </xf>
    <xf numFmtId="0" fontId="60" fillId="0" borderId="0">
      <alignment vertical="center"/>
    </xf>
    <xf numFmtId="9" fontId="8" fillId="0" borderId="0" applyFont="0" applyFill="0" applyBorder="0" applyAlignment="0" applyProtection="0">
      <alignment vertical="center"/>
    </xf>
    <xf numFmtId="0" fontId="8" fillId="0" borderId="0">
      <alignment vertical="center"/>
    </xf>
    <xf numFmtId="0" fontId="60" fillId="0" borderId="0">
      <alignment vertical="center"/>
    </xf>
    <xf numFmtId="49" fontId="8" fillId="0" borderId="0" applyFont="0" applyFill="0" applyBorder="0" applyAlignment="0" applyProtection="0">
      <alignment vertical="center"/>
    </xf>
    <xf numFmtId="0" fontId="64" fillId="9" borderId="0" applyNumberFormat="0" applyBorder="0" applyAlignment="0" applyProtection="0">
      <alignment vertical="center"/>
    </xf>
    <xf numFmtId="0" fontId="102" fillId="0" borderId="0" applyNumberFormat="0" applyFill="0" applyBorder="0" applyAlignment="0" applyProtection="0">
      <alignment vertical="top"/>
      <protection locked="0"/>
    </xf>
    <xf numFmtId="0" fontId="60" fillId="0" borderId="0">
      <alignment vertical="center"/>
    </xf>
    <xf numFmtId="0" fontId="8" fillId="0" borderId="0">
      <alignment vertical="center"/>
    </xf>
    <xf numFmtId="0" fontId="64" fillId="23" borderId="0" applyNumberFormat="0" applyBorder="0" applyAlignment="0" applyProtection="0">
      <alignment vertical="center"/>
    </xf>
    <xf numFmtId="0" fontId="60" fillId="0" borderId="0">
      <alignment vertical="center"/>
    </xf>
    <xf numFmtId="0" fontId="8" fillId="0" borderId="0">
      <alignment vertical="center"/>
    </xf>
    <xf numFmtId="0" fontId="60" fillId="0" borderId="0">
      <alignment vertical="center"/>
    </xf>
    <xf numFmtId="9" fontId="8" fillId="0" borderId="0" applyFont="0" applyFill="0" applyBorder="0" applyAlignment="0" applyProtection="0">
      <alignment vertical="center"/>
    </xf>
    <xf numFmtId="10" fontId="8" fillId="0" borderId="0" applyFont="0" applyFill="0" applyBorder="0" applyAlignment="0" applyProtection="0">
      <alignment vertical="center"/>
    </xf>
    <xf numFmtId="0" fontId="104" fillId="0" borderId="29" applyNumberFormat="0" applyFill="0" applyAlignment="0" applyProtection="0">
      <alignment vertical="center"/>
    </xf>
    <xf numFmtId="0" fontId="60" fillId="0" borderId="0">
      <alignment vertical="center"/>
    </xf>
    <xf numFmtId="0" fontId="60" fillId="0" borderId="0">
      <alignment vertical="center"/>
    </xf>
    <xf numFmtId="0" fontId="60" fillId="0" borderId="0">
      <alignment vertical="center"/>
    </xf>
    <xf numFmtId="0" fontId="64" fillId="9" borderId="0" applyNumberFormat="0" applyBorder="0" applyAlignment="0" applyProtection="0">
      <alignment vertical="center"/>
    </xf>
    <xf numFmtId="0" fontId="102" fillId="0" borderId="0" applyNumberFormat="0" applyFill="0" applyBorder="0" applyAlignment="0" applyProtection="0">
      <alignment vertical="top"/>
      <protection locked="0"/>
    </xf>
    <xf numFmtId="0" fontId="60" fillId="0" borderId="0">
      <alignment vertical="center"/>
    </xf>
    <xf numFmtId="0" fontId="71" fillId="0" borderId="0">
      <alignment vertical="center"/>
    </xf>
    <xf numFmtId="0" fontId="64" fillId="7" borderId="0" applyNumberFormat="0" applyBorder="0" applyAlignment="0" applyProtection="0">
      <alignment vertical="center"/>
    </xf>
    <xf numFmtId="0" fontId="105" fillId="0" borderId="0" applyNumberFormat="0" applyFill="0" applyBorder="0" applyAlignment="0" applyProtection="0">
      <alignment vertical="center"/>
    </xf>
    <xf numFmtId="0" fontId="77" fillId="0" borderId="0">
      <alignment vertical="center"/>
    </xf>
    <xf numFmtId="0" fontId="0" fillId="10" borderId="0" applyNumberFormat="0" applyBorder="0" applyAlignment="0" applyProtection="0">
      <alignment vertical="center"/>
    </xf>
    <xf numFmtId="0" fontId="65" fillId="0" borderId="16" applyNumberFormat="0" applyFill="0" applyAlignment="0" applyProtection="0">
      <alignment vertical="center"/>
    </xf>
    <xf numFmtId="0" fontId="8" fillId="0" borderId="0">
      <alignment vertical="center"/>
    </xf>
    <xf numFmtId="0" fontId="0" fillId="10" borderId="0" applyNumberFormat="0" applyBorder="0" applyAlignment="0" applyProtection="0">
      <alignment vertical="center"/>
    </xf>
    <xf numFmtId="0" fontId="25" fillId="50" borderId="0" applyNumberFormat="0" applyBorder="0" applyAlignment="0" applyProtection="0">
      <alignment vertical="center"/>
    </xf>
    <xf numFmtId="0" fontId="0" fillId="50" borderId="0" applyNumberFormat="0" applyBorder="0" applyAlignment="0" applyProtection="0">
      <alignment vertical="center"/>
    </xf>
    <xf numFmtId="0" fontId="62" fillId="51"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62" fillId="52" borderId="0" applyNumberFormat="0" applyBorder="0" applyAlignment="0" applyProtection="0">
      <alignment vertical="center"/>
    </xf>
    <xf numFmtId="0" fontId="95" fillId="32" borderId="0" applyNumberFormat="0" applyBorder="0" applyAlignment="0" applyProtection="0">
      <alignment vertical="center"/>
    </xf>
    <xf numFmtId="0" fontId="0" fillId="4" borderId="0" applyNumberFormat="0" applyBorder="0" applyAlignment="0" applyProtection="0">
      <alignment vertical="center"/>
    </xf>
    <xf numFmtId="0" fontId="8" fillId="0" borderId="0">
      <alignment vertical="center"/>
    </xf>
    <xf numFmtId="0" fontId="0" fillId="4" borderId="0" applyNumberFormat="0" applyBorder="0" applyAlignment="0" applyProtection="0">
      <alignment vertical="center"/>
    </xf>
    <xf numFmtId="183" fontId="8" fillId="0" borderId="0" applyFont="0" applyFill="0" applyBorder="0" applyAlignment="0" applyProtection="0">
      <alignment vertical="center"/>
    </xf>
    <xf numFmtId="0" fontId="0" fillId="17" borderId="0" applyNumberFormat="0" applyBorder="0" applyAlignment="0" applyProtection="0">
      <alignment vertical="center"/>
    </xf>
    <xf numFmtId="0" fontId="8" fillId="0" borderId="0">
      <alignment vertical="center"/>
    </xf>
    <xf numFmtId="0" fontId="0" fillId="17" borderId="0" applyNumberFormat="0" applyBorder="0" applyAlignment="0" applyProtection="0">
      <alignment vertical="center"/>
    </xf>
    <xf numFmtId="0" fontId="8" fillId="0" borderId="0">
      <alignment vertical="center"/>
    </xf>
    <xf numFmtId="0" fontId="64" fillId="52" borderId="0" applyNumberFormat="0" applyBorder="0" applyAlignment="0" applyProtection="0">
      <alignment vertical="center"/>
    </xf>
    <xf numFmtId="0" fontId="0" fillId="30" borderId="0" applyNumberFormat="0" applyBorder="0" applyAlignment="0" applyProtection="0">
      <alignment vertical="center"/>
    </xf>
    <xf numFmtId="0" fontId="8" fillId="0" borderId="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25" fillId="4" borderId="0" applyNumberFormat="0" applyBorder="0" applyAlignment="0" applyProtection="0">
      <alignment vertical="center"/>
    </xf>
    <xf numFmtId="0" fontId="0" fillId="17" borderId="0" applyNumberFormat="0" applyBorder="0" applyAlignment="0" applyProtection="0">
      <alignment vertical="center"/>
    </xf>
    <xf numFmtId="0" fontId="79" fillId="0" borderId="0" applyNumberFormat="0" applyFill="0" applyBorder="0" applyAlignment="0" applyProtection="0">
      <alignment vertical="center"/>
    </xf>
    <xf numFmtId="0" fontId="0" fillId="52" borderId="0" applyNumberFormat="0" applyBorder="0" applyAlignment="0" applyProtection="0">
      <alignment vertical="center"/>
    </xf>
    <xf numFmtId="0" fontId="0" fillId="32" borderId="0" applyNumberFormat="0" applyBorder="0" applyAlignment="0" applyProtection="0">
      <alignment vertical="center"/>
    </xf>
    <xf numFmtId="0" fontId="8" fillId="0" borderId="0">
      <alignment vertical="center"/>
    </xf>
    <xf numFmtId="0" fontId="0" fillId="32" borderId="0" applyNumberFormat="0" applyBorder="0" applyAlignment="0" applyProtection="0">
      <alignment vertical="center"/>
    </xf>
    <xf numFmtId="0" fontId="0" fillId="23" borderId="0" applyNumberFormat="0" applyBorder="0" applyAlignment="0" applyProtection="0">
      <alignment vertical="center"/>
    </xf>
    <xf numFmtId="0" fontId="106" fillId="0" borderId="1">
      <alignment horizontal="left" vertical="center"/>
    </xf>
    <xf numFmtId="0" fontId="64" fillId="9" borderId="0" applyNumberFormat="0" applyBorder="0" applyAlignment="0" applyProtection="0">
      <alignment vertical="center"/>
    </xf>
    <xf numFmtId="0" fontId="0" fillId="19" borderId="0" applyNumberFormat="0" applyBorder="0" applyAlignment="0" applyProtection="0">
      <alignment vertical="center"/>
    </xf>
    <xf numFmtId="0" fontId="8" fillId="0" borderId="0">
      <alignment vertical="center"/>
    </xf>
    <xf numFmtId="0" fontId="0" fillId="19" borderId="0" applyNumberFormat="0" applyBorder="0" applyAlignment="0" applyProtection="0">
      <alignment vertical="center"/>
    </xf>
    <xf numFmtId="0" fontId="8" fillId="0" borderId="0">
      <alignment vertical="center"/>
    </xf>
    <xf numFmtId="0" fontId="0" fillId="20" borderId="0" applyNumberFormat="0" applyBorder="0" applyAlignment="0" applyProtection="0">
      <alignment vertical="center"/>
    </xf>
    <xf numFmtId="0" fontId="6" fillId="0" borderId="0">
      <alignment vertical="center"/>
    </xf>
    <xf numFmtId="0" fontId="0" fillId="52" borderId="0" applyNumberFormat="0" applyBorder="0" applyAlignment="0" applyProtection="0">
      <alignment vertical="center"/>
    </xf>
    <xf numFmtId="0" fontId="6" fillId="0" borderId="0">
      <alignment vertical="center"/>
    </xf>
    <xf numFmtId="0" fontId="0" fillId="52" borderId="0" applyNumberFormat="0" applyBorder="0" applyAlignment="0" applyProtection="0">
      <alignment vertical="center"/>
    </xf>
    <xf numFmtId="0" fontId="0" fillId="53" borderId="0" applyNumberFormat="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0" fillId="23" borderId="0" applyNumberFormat="0" applyBorder="0" applyAlignment="0" applyProtection="0">
      <alignment vertical="center"/>
    </xf>
    <xf numFmtId="0" fontId="0" fillId="30" borderId="0" applyNumberFormat="0" applyBorder="0" applyAlignment="0" applyProtection="0">
      <alignment vertical="center"/>
    </xf>
    <xf numFmtId="0" fontId="100" fillId="11" borderId="28" applyNumberFormat="0" applyAlignment="0" applyProtection="0">
      <alignment vertical="center"/>
    </xf>
    <xf numFmtId="0" fontId="8" fillId="0" borderId="0">
      <alignment vertical="center"/>
    </xf>
    <xf numFmtId="0" fontId="25" fillId="4" borderId="0" applyNumberFormat="0" applyBorder="0" applyAlignment="0" applyProtection="0">
      <alignment vertical="center"/>
    </xf>
    <xf numFmtId="0" fontId="0" fillId="11" borderId="0" applyNumberFormat="0" applyBorder="0" applyAlignment="0" applyProtection="0">
      <alignment vertical="center"/>
    </xf>
    <xf numFmtId="0" fontId="67" fillId="10" borderId="0" applyNumberFormat="0" applyBorder="0" applyAlignment="0" applyProtection="0">
      <alignment vertical="center"/>
    </xf>
    <xf numFmtId="0" fontId="0" fillId="11" borderId="0" applyNumberFormat="0" applyBorder="0" applyAlignment="0" applyProtection="0">
      <alignment vertical="center"/>
    </xf>
    <xf numFmtId="0" fontId="100" fillId="11" borderId="28" applyNumberFormat="0" applyAlignment="0" applyProtection="0">
      <alignment vertical="center"/>
    </xf>
    <xf numFmtId="0" fontId="62" fillId="54" borderId="0" applyNumberFormat="0" applyBorder="0" applyAlignment="0" applyProtection="0">
      <alignment vertical="center"/>
    </xf>
    <xf numFmtId="0" fontId="0" fillId="23" borderId="0" applyNumberFormat="0" applyBorder="0" applyAlignment="0" applyProtection="0">
      <alignment vertical="center"/>
    </xf>
    <xf numFmtId="0" fontId="67" fillId="10" borderId="0" applyNumberFormat="0" applyBorder="0" applyAlignment="0" applyProtection="0">
      <alignment vertical="center"/>
    </xf>
    <xf numFmtId="0" fontId="104" fillId="0" borderId="29" applyNumberFormat="0" applyFill="0" applyAlignment="0" applyProtection="0">
      <alignment vertical="center"/>
    </xf>
    <xf numFmtId="0" fontId="0" fillId="17" borderId="0" applyNumberFormat="0" applyBorder="0" applyAlignment="0" applyProtection="0">
      <alignment vertical="center"/>
    </xf>
    <xf numFmtId="0" fontId="67" fillId="10" borderId="0" applyNumberFormat="0" applyBorder="0" applyAlignment="0" applyProtection="0">
      <alignment vertical="center"/>
    </xf>
    <xf numFmtId="9" fontId="8" fillId="0" borderId="0" applyFont="0" applyFill="0" applyBorder="0" applyAlignment="0" applyProtection="0">
      <alignment vertical="center"/>
    </xf>
    <xf numFmtId="0" fontId="95" fillId="32" borderId="0" applyNumberFormat="0" applyBorder="0" applyAlignment="0" applyProtection="0">
      <alignment vertical="center"/>
    </xf>
    <xf numFmtId="0" fontId="0" fillId="17" borderId="0" applyNumberFormat="0" applyBorder="0" applyAlignment="0" applyProtection="0">
      <alignment vertical="center"/>
    </xf>
    <xf numFmtId="9" fontId="8" fillId="0" borderId="0" applyFont="0" applyFill="0" applyBorder="0" applyAlignment="0" applyProtection="0">
      <alignment vertical="center"/>
    </xf>
    <xf numFmtId="0" fontId="95" fillId="32" borderId="0" applyNumberFormat="0" applyBorder="0" applyAlignment="0" applyProtection="0">
      <alignment vertical="center"/>
    </xf>
    <xf numFmtId="0" fontId="64" fillId="55" borderId="0" applyNumberFormat="0" applyBorder="0" applyAlignment="0" applyProtection="0">
      <alignment vertical="center"/>
    </xf>
    <xf numFmtId="0" fontId="0" fillId="56" borderId="0" applyNumberFormat="0" applyBorder="0" applyAlignment="0" applyProtection="0">
      <alignment vertical="center"/>
    </xf>
    <xf numFmtId="0" fontId="67" fillId="10" borderId="0" applyNumberFormat="0" applyBorder="0" applyAlignment="0" applyProtection="0">
      <alignment vertical="center"/>
    </xf>
    <xf numFmtId="0" fontId="64" fillId="15" borderId="0" applyNumberFormat="0" applyBorder="0" applyAlignment="0" applyProtection="0">
      <alignment vertical="center"/>
    </xf>
    <xf numFmtId="0" fontId="96" fillId="11" borderId="26" applyNumberFormat="0" applyAlignment="0" applyProtection="0">
      <alignment vertical="center"/>
    </xf>
    <xf numFmtId="0" fontId="62" fillId="32" borderId="0" applyNumberFormat="0" applyBorder="0" applyAlignment="0" applyProtection="0">
      <alignment vertical="center"/>
    </xf>
    <xf numFmtId="0" fontId="62" fillId="32" borderId="0" applyNumberFormat="0" applyBorder="0" applyAlignment="0" applyProtection="0">
      <alignment vertical="center"/>
    </xf>
    <xf numFmtId="0" fontId="62" fillId="32" borderId="0" applyNumberFormat="0" applyBorder="0" applyAlignment="0" applyProtection="0">
      <alignment vertical="center"/>
    </xf>
    <xf numFmtId="0" fontId="71" fillId="0" borderId="4" applyNumberFormat="0" applyFill="0" applyProtection="0">
      <alignment horizontal="left" vertical="center"/>
    </xf>
    <xf numFmtId="0" fontId="90" fillId="0" borderId="30" applyNumberFormat="0" applyFill="0" applyAlignment="0" applyProtection="0">
      <alignment vertical="center"/>
    </xf>
    <xf numFmtId="0" fontId="67" fillId="10" borderId="0" applyNumberFormat="0" applyBorder="0" applyAlignment="0" applyProtection="0">
      <alignment vertical="center"/>
    </xf>
    <xf numFmtId="0" fontId="62" fillId="32" borderId="0" applyNumberFormat="0" applyBorder="0" applyAlignment="0" applyProtection="0">
      <alignment vertical="center"/>
    </xf>
    <xf numFmtId="9" fontId="8" fillId="0" borderId="0" applyFont="0" applyFill="0" applyBorder="0" applyAlignment="0" applyProtection="0">
      <alignment vertical="center"/>
    </xf>
    <xf numFmtId="0" fontId="62" fillId="57" borderId="0" applyNumberFormat="0" applyBorder="0" applyAlignment="0" applyProtection="0">
      <alignment vertical="center"/>
    </xf>
    <xf numFmtId="185" fontId="0" fillId="0" borderId="0" applyFont="0" applyFill="0" applyBorder="0" applyAlignment="0" applyProtection="0">
      <alignment vertical="center"/>
    </xf>
    <xf numFmtId="0" fontId="62" fillId="57" borderId="0" applyNumberFormat="0" applyBorder="0" applyAlignment="0" applyProtection="0">
      <alignment vertical="center"/>
    </xf>
    <xf numFmtId="0" fontId="64" fillId="15" borderId="0" applyNumberFormat="0" applyBorder="0" applyAlignment="0" applyProtection="0">
      <alignment vertical="center"/>
    </xf>
    <xf numFmtId="0" fontId="8" fillId="0" borderId="0">
      <alignment vertical="center"/>
    </xf>
    <xf numFmtId="0" fontId="96" fillId="11" borderId="26" applyNumberFormat="0" applyAlignment="0" applyProtection="0">
      <alignment vertical="center"/>
    </xf>
    <xf numFmtId="0" fontId="62" fillId="19" borderId="0" applyNumberFormat="0" applyBorder="0" applyAlignment="0" applyProtection="0">
      <alignment vertical="center"/>
    </xf>
    <xf numFmtId="0" fontId="0" fillId="0" borderId="0">
      <alignment vertical="center"/>
    </xf>
    <xf numFmtId="0" fontId="62" fillId="19" borderId="0" applyNumberFormat="0" applyBorder="0" applyAlignment="0" applyProtection="0">
      <alignment vertical="center"/>
    </xf>
    <xf numFmtId="0" fontId="64" fillId="52" borderId="0" applyNumberFormat="0" applyBorder="0" applyAlignment="0" applyProtection="0">
      <alignment vertical="center"/>
    </xf>
    <xf numFmtId="0" fontId="0" fillId="0" borderId="0">
      <alignment vertical="center"/>
    </xf>
    <xf numFmtId="0" fontId="62" fillId="20" borderId="0" applyNumberFormat="0" applyBorder="0" applyAlignment="0" applyProtection="0">
      <alignment vertical="center"/>
    </xf>
    <xf numFmtId="0" fontId="0" fillId="4" borderId="31" applyNumberFormat="0" applyFont="0" applyAlignment="0" applyProtection="0">
      <alignment vertical="center"/>
    </xf>
    <xf numFmtId="0" fontId="64" fillId="15"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53" borderId="0" applyNumberFormat="0" applyBorder="0" applyAlignment="0" applyProtection="0">
      <alignment vertical="center"/>
    </xf>
    <xf numFmtId="0" fontId="25" fillId="50" borderId="0" applyNumberFormat="0" applyBorder="0" applyAlignment="0" applyProtection="0">
      <alignment vertical="center"/>
    </xf>
    <xf numFmtId="0" fontId="63" fillId="0" borderId="15" applyNumberFormat="0" applyFill="0" applyAlignment="0" applyProtection="0">
      <alignment vertical="center"/>
    </xf>
    <xf numFmtId="0" fontId="62" fillId="53" borderId="0" applyNumberFormat="0" applyBorder="0" applyAlignment="0" applyProtection="0">
      <alignment vertical="center"/>
    </xf>
    <xf numFmtId="0" fontId="25" fillId="50" borderId="0" applyNumberFormat="0" applyBorder="0" applyAlignment="0" applyProtection="0">
      <alignment vertical="center"/>
    </xf>
    <xf numFmtId="0" fontId="64" fillId="15" borderId="0" applyNumberFormat="0" applyBorder="0" applyAlignment="0" applyProtection="0">
      <alignment vertical="center"/>
    </xf>
    <xf numFmtId="0" fontId="62" fillId="18" borderId="0" applyNumberFormat="0" applyBorder="0" applyAlignment="0" applyProtection="0">
      <alignment vertical="center"/>
    </xf>
    <xf numFmtId="0" fontId="62" fillId="18" borderId="0" applyNumberFormat="0" applyBorder="0" applyAlignment="0" applyProtection="0">
      <alignment vertical="center"/>
    </xf>
    <xf numFmtId="0" fontId="62" fillId="54" borderId="0" applyNumberFormat="0" applyBorder="0" applyAlignment="0" applyProtection="0">
      <alignment vertical="center"/>
    </xf>
    <xf numFmtId="0" fontId="8" fillId="0" borderId="0">
      <alignment vertical="center"/>
    </xf>
    <xf numFmtId="0" fontId="71" fillId="0" borderId="0" applyProtection="0">
      <alignment vertical="center"/>
    </xf>
    <xf numFmtId="0" fontId="62" fillId="11" borderId="0" applyNumberFormat="0" applyBorder="0" applyAlignment="0" applyProtection="0">
      <alignment vertical="center"/>
    </xf>
    <xf numFmtId="0" fontId="82" fillId="0" borderId="18" applyNumberFormat="0" applyFill="0" applyAlignment="0" applyProtection="0">
      <alignment vertical="center"/>
    </xf>
    <xf numFmtId="0" fontId="6" fillId="0" borderId="0">
      <alignment vertical="center"/>
    </xf>
    <xf numFmtId="0" fontId="62" fillId="11" borderId="0" applyNumberFormat="0" applyBorder="0" applyAlignment="0" applyProtection="0">
      <alignment vertical="center"/>
    </xf>
    <xf numFmtId="0" fontId="8" fillId="0" borderId="0">
      <alignment vertical="center"/>
    </xf>
    <xf numFmtId="0" fontId="62" fillId="11"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62" fillId="7" borderId="0" applyNumberFormat="0" applyBorder="0" applyAlignment="0" applyProtection="0">
      <alignment vertical="center"/>
    </xf>
    <xf numFmtId="0" fontId="62" fillId="7" borderId="0" applyNumberFormat="0" applyBorder="0" applyAlignment="0" applyProtection="0">
      <alignment vertical="center"/>
    </xf>
    <xf numFmtId="0" fontId="8" fillId="0" borderId="0">
      <alignment vertical="center"/>
    </xf>
    <xf numFmtId="0" fontId="8" fillId="0" borderId="0" applyNumberFormat="0" applyFill="0" applyBorder="0" applyAlignment="0" applyProtection="0">
      <alignment vertical="center"/>
    </xf>
    <xf numFmtId="0" fontId="62" fillId="7" borderId="0" applyNumberFormat="0" applyBorder="0" applyAlignment="0" applyProtection="0">
      <alignment vertical="center"/>
    </xf>
    <xf numFmtId="0" fontId="62" fillId="7" borderId="0" applyNumberFormat="0" applyBorder="0" applyAlignment="0" applyProtection="0">
      <alignment vertical="center"/>
    </xf>
    <xf numFmtId="0" fontId="107" fillId="0" borderId="10">
      <alignment horizontal="left" vertical="center"/>
    </xf>
    <xf numFmtId="0" fontId="62" fillId="9" borderId="0" applyNumberFormat="0" applyBorder="0" applyAlignment="0" applyProtection="0">
      <alignment vertical="center"/>
    </xf>
    <xf numFmtId="0" fontId="62" fillId="7" borderId="0" applyNumberFormat="0" applyBorder="0" applyAlignment="0" applyProtection="0">
      <alignment vertical="center"/>
    </xf>
    <xf numFmtId="0" fontId="107" fillId="0" borderId="10">
      <alignment horizontal="left" vertical="center"/>
    </xf>
    <xf numFmtId="0" fontId="62" fillId="7" borderId="0" applyNumberFormat="0" applyBorder="0" applyAlignment="0" applyProtection="0">
      <alignment vertical="center"/>
    </xf>
    <xf numFmtId="0" fontId="62" fillId="15" borderId="0" applyNumberFormat="0" applyBorder="0" applyAlignment="0" applyProtection="0">
      <alignment vertical="center"/>
    </xf>
    <xf numFmtId="0" fontId="101" fillId="0" borderId="0">
      <alignment vertical="center"/>
      <protection locked="0"/>
    </xf>
    <xf numFmtId="0" fontId="25" fillId="50" borderId="0" applyNumberFormat="0" applyBorder="0" applyAlignment="0" applyProtection="0">
      <alignment vertical="center"/>
    </xf>
    <xf numFmtId="0" fontId="62" fillId="51" borderId="0" applyNumberFormat="0" applyBorder="0" applyAlignment="0" applyProtection="0">
      <alignment vertical="center"/>
    </xf>
    <xf numFmtId="0" fontId="64" fillId="9" borderId="0" applyNumberFormat="0" applyBorder="0" applyAlignment="0" applyProtection="0">
      <alignment vertical="center"/>
    </xf>
    <xf numFmtId="0" fontId="25" fillId="50" borderId="0" applyNumberFormat="0" applyBorder="0" applyAlignment="0" applyProtection="0">
      <alignment vertical="center"/>
    </xf>
    <xf numFmtId="0" fontId="8" fillId="0" borderId="0">
      <alignment vertical="center"/>
    </xf>
    <xf numFmtId="0" fontId="25" fillId="17"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64" fillId="15" borderId="0" applyNumberFormat="0" applyBorder="0" applyAlignment="0" applyProtection="0">
      <alignment vertical="center"/>
    </xf>
    <xf numFmtId="0" fontId="98" fillId="0" borderId="0" applyNumberFormat="0" applyFill="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91" fillId="0" borderId="23">
      <alignment horizontal="center" vertical="center"/>
    </xf>
    <xf numFmtId="0" fontId="64" fillId="23" borderId="0" applyNumberFormat="0" applyBorder="0" applyAlignment="0" applyProtection="0">
      <alignment vertical="center"/>
    </xf>
    <xf numFmtId="0" fontId="64" fillId="23" borderId="0" applyNumberFormat="0" applyBorder="0" applyAlignment="0" applyProtection="0">
      <alignment vertical="center"/>
    </xf>
    <xf numFmtId="0" fontId="82" fillId="0" borderId="18" applyNumberFormat="0" applyFill="0" applyAlignment="0" applyProtection="0">
      <alignment vertical="center"/>
    </xf>
    <xf numFmtId="0" fontId="0" fillId="4" borderId="31" applyNumberFormat="0" applyFont="0" applyAlignment="0" applyProtection="0">
      <alignment vertical="center"/>
    </xf>
    <xf numFmtId="0" fontId="8" fillId="0" borderId="0">
      <alignment vertical="center"/>
    </xf>
    <xf numFmtId="0" fontId="64" fillId="23" borderId="0" applyNumberFormat="0" applyBorder="0" applyAlignment="0" applyProtection="0">
      <alignment vertical="center"/>
    </xf>
    <xf numFmtId="0" fontId="82" fillId="0" borderId="18" applyNumberFormat="0" applyFill="0" applyAlignment="0" applyProtection="0">
      <alignment vertical="center"/>
    </xf>
    <xf numFmtId="15" fontId="108" fillId="0" borderId="0">
      <alignment vertical="center"/>
    </xf>
    <xf numFmtId="0" fontId="64" fillId="9" borderId="0" applyNumberFormat="0" applyBorder="0" applyAlignment="0" applyProtection="0">
      <alignment vertical="center"/>
    </xf>
    <xf numFmtId="183" fontId="8" fillId="0" borderId="0" applyFont="0" applyFill="0" applyBorder="0" applyAlignment="0" applyProtection="0">
      <alignment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8" fillId="0" borderId="0">
      <alignment vertical="center"/>
    </xf>
    <xf numFmtId="0" fontId="64" fillId="9" borderId="0" applyNumberFormat="0" applyBorder="0" applyAlignment="0" applyProtection="0">
      <alignment vertical="center"/>
    </xf>
    <xf numFmtId="0" fontId="59" fillId="0" borderId="13" applyNumberFormat="0" applyFill="0" applyProtection="0">
      <alignment horizontal="center" vertical="center"/>
    </xf>
    <xf numFmtId="0" fontId="64" fillId="9" borderId="0" applyNumberFormat="0" applyBorder="0" applyAlignment="0" applyProtection="0">
      <alignment vertical="center"/>
    </xf>
    <xf numFmtId="0" fontId="8" fillId="0" borderId="0">
      <alignment vertical="center"/>
    </xf>
    <xf numFmtId="0" fontId="109" fillId="58" borderId="3">
      <alignment vertical="center"/>
      <protection locked="0"/>
    </xf>
    <xf numFmtId="0" fontId="64" fillId="9" borderId="0" applyNumberFormat="0" applyBorder="0" applyAlignment="0" applyProtection="0">
      <alignment vertical="center"/>
    </xf>
    <xf numFmtId="0" fontId="8" fillId="0" borderId="0">
      <alignment vertical="center"/>
    </xf>
    <xf numFmtId="0" fontId="64" fillId="9" borderId="0" applyNumberFormat="0" applyBorder="0" applyAlignment="0" applyProtection="0">
      <alignment vertical="center"/>
    </xf>
    <xf numFmtId="0" fontId="85" fillId="30" borderId="0" applyNumberFormat="0" applyBorder="0" applyAlignment="0" applyProtection="0">
      <alignment vertical="center"/>
    </xf>
    <xf numFmtId="0" fontId="8" fillId="0" borderId="0">
      <alignment vertical="center"/>
    </xf>
    <xf numFmtId="0" fontId="64" fillId="9" borderId="0" applyNumberFormat="0" applyBorder="0" applyAlignment="0" applyProtection="0">
      <alignment vertical="center"/>
    </xf>
    <xf numFmtId="0" fontId="85" fillId="30" borderId="0" applyNumberFormat="0" applyBorder="0" applyAlignment="0" applyProtection="0">
      <alignment vertical="center"/>
    </xf>
    <xf numFmtId="0" fontId="64" fillId="55" borderId="0" applyNumberFormat="0" applyBorder="0" applyAlignment="0" applyProtection="0">
      <alignment vertical="center"/>
    </xf>
    <xf numFmtId="0" fontId="106" fillId="0" borderId="1">
      <alignment horizontal="left" vertical="center"/>
    </xf>
    <xf numFmtId="0" fontId="107" fillId="0" borderId="32" applyNumberFormat="0" applyAlignment="0" applyProtection="0">
      <alignment horizontal="left" vertical="center"/>
    </xf>
    <xf numFmtId="0" fontId="62" fillId="9" borderId="0" applyNumberFormat="0" applyBorder="0" applyAlignment="0" applyProtection="0">
      <alignment vertical="center"/>
    </xf>
    <xf numFmtId="0" fontId="25" fillId="11" borderId="0" applyNumberFormat="0" applyBorder="0" applyAlignment="0" applyProtection="0">
      <alignment vertical="center"/>
    </xf>
    <xf numFmtId="0" fontId="110" fillId="52" borderId="28" applyNumberFormat="0" applyAlignment="0" applyProtection="0">
      <alignment vertical="center"/>
    </xf>
    <xf numFmtId="180" fontId="71" fillId="0" borderId="13" applyFill="0" applyProtection="0">
      <alignment horizontal="right" vertical="center"/>
    </xf>
    <xf numFmtId="0" fontId="64" fillId="16" borderId="0" applyNumberFormat="0" applyBorder="0" applyAlignment="0" applyProtection="0">
      <alignment vertical="center"/>
    </xf>
    <xf numFmtId="0" fontId="25" fillId="50" borderId="0" applyNumberFormat="0" applyBorder="0" applyAlignment="0" applyProtection="0">
      <alignment vertical="center"/>
    </xf>
    <xf numFmtId="180" fontId="71" fillId="0" borderId="13" applyFill="0" applyProtection="0">
      <alignment horizontal="right" vertical="center"/>
    </xf>
    <xf numFmtId="0" fontId="64" fillId="16" borderId="0" applyNumberFormat="0" applyBorder="0" applyAlignment="0" applyProtection="0">
      <alignment vertical="center"/>
    </xf>
    <xf numFmtId="180" fontId="71" fillId="0" borderId="13" applyFill="0" applyProtection="0">
      <alignment horizontal="right" vertical="center"/>
    </xf>
    <xf numFmtId="0" fontId="64" fillId="16" borderId="0" applyNumberFormat="0" applyBorder="0" applyAlignment="0" applyProtection="0">
      <alignment vertical="center"/>
    </xf>
    <xf numFmtId="0" fontId="64" fillId="55" borderId="0" applyNumberFormat="0" applyBorder="0" applyAlignment="0" applyProtection="0">
      <alignment vertical="center"/>
    </xf>
    <xf numFmtId="0" fontId="62" fillId="54" borderId="0" applyNumberFormat="0" applyBorder="0" applyAlignment="0" applyProtection="0">
      <alignment vertical="center"/>
    </xf>
    <xf numFmtId="0" fontId="109" fillId="58" borderId="3">
      <alignment vertical="center"/>
      <protection locked="0"/>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9" fontId="8" fillId="0" borderId="0" applyFont="0" applyFill="0" applyBorder="0" applyAlignment="0" applyProtection="0">
      <alignment vertical="center"/>
    </xf>
    <xf numFmtId="0" fontId="64" fillId="55" borderId="0" applyNumberFormat="0" applyBorder="0" applyAlignment="0" applyProtection="0">
      <alignment vertical="center"/>
    </xf>
    <xf numFmtId="9" fontId="8" fillId="0" borderId="0" applyFont="0" applyFill="0" applyBorder="0" applyAlignment="0" applyProtection="0">
      <alignment vertical="center"/>
    </xf>
    <xf numFmtId="0" fontId="111" fillId="0" borderId="0">
      <alignment vertical="center"/>
    </xf>
    <xf numFmtId="0" fontId="64" fillId="55" borderId="0" applyNumberFormat="0" applyBorder="0" applyAlignment="0" applyProtection="0">
      <alignment vertical="center"/>
    </xf>
    <xf numFmtId="0" fontId="8" fillId="0" borderId="0">
      <alignment vertical="center"/>
    </xf>
    <xf numFmtId="15" fontId="108" fillId="0" borderId="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55" borderId="0" applyNumberFormat="0" applyBorder="0" applyAlignment="0" applyProtection="0">
      <alignment vertical="center"/>
    </xf>
    <xf numFmtId="0" fontId="64" fillId="16" borderId="0" applyNumberFormat="0" applyBorder="0" applyAlignment="0" applyProtection="0">
      <alignment vertical="center"/>
    </xf>
    <xf numFmtId="0" fontId="64" fillId="7" borderId="0" applyNumberFormat="0" applyBorder="0" applyAlignment="0" applyProtection="0">
      <alignment vertical="center"/>
    </xf>
    <xf numFmtId="0" fontId="25" fillId="4" borderId="0" applyNumberFormat="0" applyBorder="0" applyAlignment="0" applyProtection="0">
      <alignment vertical="center"/>
    </xf>
    <xf numFmtId="0" fontId="8" fillId="0" borderId="0" applyFont="0" applyFill="0" applyBorder="0" applyAlignment="0" applyProtection="0">
      <alignment vertical="center"/>
    </xf>
    <xf numFmtId="0" fontId="64" fillId="7" borderId="0" applyNumberFormat="0" applyBorder="0" applyAlignment="0" applyProtection="0">
      <alignment vertical="center"/>
    </xf>
    <xf numFmtId="0" fontId="25" fillId="4" borderId="0" applyNumberFormat="0" applyBorder="0" applyAlignment="0" applyProtection="0">
      <alignment vertical="center"/>
    </xf>
    <xf numFmtId="0" fontId="82" fillId="0" borderId="18"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25" fillId="4" borderId="0" applyNumberFormat="0" applyBorder="0" applyAlignment="0" applyProtection="0">
      <alignment vertical="center"/>
    </xf>
    <xf numFmtId="0" fontId="64" fillId="7" borderId="0" applyNumberFormat="0" applyBorder="0" applyAlignment="0" applyProtection="0">
      <alignment vertical="center"/>
    </xf>
    <xf numFmtId="0" fontId="63" fillId="0" borderId="15" applyNumberFormat="0" applyFill="0" applyAlignment="0" applyProtection="0">
      <alignment vertical="center"/>
    </xf>
    <xf numFmtId="0" fontId="85" fillId="30" borderId="0" applyNumberFormat="0" applyBorder="0" applyAlignment="0" applyProtection="0">
      <alignment vertical="center"/>
    </xf>
    <xf numFmtId="0" fontId="82" fillId="0" borderId="18" applyNumberFormat="0" applyFill="0" applyAlignment="0" applyProtection="0">
      <alignment vertical="center"/>
    </xf>
    <xf numFmtId="0" fontId="25" fillId="4" borderId="0" applyNumberFormat="0" applyBorder="0" applyAlignment="0" applyProtection="0">
      <alignment vertical="center"/>
    </xf>
    <xf numFmtId="0" fontId="82" fillId="0" borderId="18" applyNumberFormat="0" applyFill="0" applyAlignment="0" applyProtection="0">
      <alignment vertical="center"/>
    </xf>
    <xf numFmtId="0" fontId="25" fillId="10" borderId="0" applyNumberFormat="0" applyBorder="0" applyAlignment="0" applyProtection="0">
      <alignment vertical="center"/>
    </xf>
    <xf numFmtId="0" fontId="64" fillId="9" borderId="0" applyNumberFormat="0" applyBorder="0" applyAlignment="0" applyProtection="0">
      <alignment vertical="center"/>
    </xf>
    <xf numFmtId="0" fontId="74" fillId="17" borderId="0" applyNumberFormat="0" applyBorder="0" applyAlignment="0" applyProtection="0">
      <alignment vertical="center"/>
    </xf>
    <xf numFmtId="181" fontId="8" fillId="0" borderId="0" applyFon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25" fillId="10" borderId="0" applyNumberFormat="0" applyBorder="0" applyAlignment="0" applyProtection="0">
      <alignment vertical="center"/>
    </xf>
    <xf numFmtId="187" fontId="8" fillId="0" borderId="0" applyFont="0" applyFill="0" applyBorder="0" applyAlignment="0" applyProtection="0">
      <alignment vertical="center"/>
    </xf>
    <xf numFmtId="0" fontId="64" fillId="11" borderId="0" applyNumberFormat="0" applyBorder="0" applyAlignment="0" applyProtection="0">
      <alignment vertical="center"/>
    </xf>
    <xf numFmtId="0" fontId="64" fillId="11" borderId="0" applyNumberFormat="0" applyBorder="0" applyAlignment="0" applyProtection="0">
      <alignment vertical="center"/>
    </xf>
    <xf numFmtId="0" fontId="64" fillId="9" borderId="0" applyNumberFormat="0" applyBorder="0" applyAlignment="0" applyProtection="0">
      <alignment vertical="center"/>
    </xf>
    <xf numFmtId="0" fontId="64" fillId="11" borderId="0" applyNumberFormat="0" applyBorder="0" applyAlignment="0" applyProtection="0">
      <alignment vertical="center"/>
    </xf>
    <xf numFmtId="0" fontId="67" fillId="17" borderId="0" applyNumberFormat="0" applyBorder="0" applyAlignment="0" applyProtection="0">
      <alignment vertical="center"/>
    </xf>
    <xf numFmtId="0" fontId="64" fillId="11" borderId="0" applyNumberFormat="0" applyBorder="0" applyAlignment="0" applyProtection="0">
      <alignment vertical="center"/>
    </xf>
    <xf numFmtId="0" fontId="71" fillId="0" borderId="4" applyNumberFormat="0" applyFill="0" applyProtection="0">
      <alignment horizontal="right" vertical="center"/>
    </xf>
    <xf numFmtId="0" fontId="8" fillId="0" borderId="0">
      <alignment vertical="center"/>
    </xf>
    <xf numFmtId="0" fontId="64" fillId="11"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188" fontId="112" fillId="0" borderId="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79" fillId="0" borderId="0" applyNumberFormat="0" applyFill="0" applyBorder="0" applyAlignment="0" applyProtection="0">
      <alignment vertical="center"/>
    </xf>
    <xf numFmtId="0" fontId="64" fillId="16" borderId="0" applyNumberFormat="0" applyBorder="0" applyAlignment="0" applyProtection="0">
      <alignment vertical="center"/>
    </xf>
    <xf numFmtId="0" fontId="79" fillId="0" borderId="0" applyNumberFormat="0" applyFill="0" applyBorder="0" applyAlignment="0" applyProtection="0">
      <alignment vertical="center"/>
    </xf>
    <xf numFmtId="0" fontId="64" fillId="16" borderId="0" applyNumberFormat="0" applyBorder="0" applyAlignment="0" applyProtection="0">
      <alignment vertical="center"/>
    </xf>
    <xf numFmtId="0" fontId="79" fillId="0" borderId="0" applyNumberFormat="0" applyFill="0" applyBorder="0" applyAlignment="0" applyProtection="0">
      <alignment vertical="center"/>
    </xf>
    <xf numFmtId="0" fontId="64" fillId="16" borderId="0" applyNumberFormat="0" applyBorder="0" applyAlignment="0" applyProtection="0">
      <alignment vertical="center"/>
    </xf>
    <xf numFmtId="189" fontId="8" fillId="0" borderId="0" applyFont="0" applyFill="0" applyBorder="0" applyAlignment="0" applyProtection="0">
      <alignment vertical="center"/>
    </xf>
    <xf numFmtId="0" fontId="79" fillId="0" borderId="0" applyNumberFormat="0" applyFill="0" applyBorder="0" applyAlignment="0" applyProtection="0">
      <alignment vertical="center"/>
    </xf>
    <xf numFmtId="0" fontId="64" fillId="16" borderId="0" applyNumberFormat="0" applyBorder="0" applyAlignment="0" applyProtection="0">
      <alignment vertical="center"/>
    </xf>
    <xf numFmtId="0" fontId="8" fillId="0" borderId="0">
      <alignment vertical="center"/>
    </xf>
    <xf numFmtId="0" fontId="64" fillId="16" borderId="0" applyNumberFormat="0" applyBorder="0" applyAlignment="0" applyProtection="0">
      <alignment vertical="center"/>
    </xf>
    <xf numFmtId="0" fontId="79" fillId="0" borderId="0" applyNumberFormat="0" applyFill="0" applyBorder="0" applyAlignment="0" applyProtection="0">
      <alignment vertical="center"/>
    </xf>
    <xf numFmtId="0" fontId="85" fillId="19" borderId="0" applyNumberFormat="0" applyBorder="0" applyAlignment="0" applyProtection="0">
      <alignment vertical="center"/>
    </xf>
    <xf numFmtId="0" fontId="64" fillId="16" borderId="0" applyNumberFormat="0" applyBorder="0" applyAlignment="0" applyProtection="0">
      <alignment vertical="center"/>
    </xf>
    <xf numFmtId="0" fontId="79" fillId="0" borderId="0" applyNumberFormat="0" applyFill="0" applyBorder="0" applyAlignment="0" applyProtection="0">
      <alignment vertical="center"/>
    </xf>
    <xf numFmtId="0" fontId="85" fillId="19" borderId="0" applyNumberFormat="0" applyBorder="0" applyAlignment="0" applyProtection="0">
      <alignment vertical="center"/>
    </xf>
    <xf numFmtId="0" fontId="8" fillId="0" borderId="0">
      <alignment vertical="center"/>
    </xf>
    <xf numFmtId="0" fontId="64" fillId="16" borderId="0" applyNumberFormat="0" applyBorder="0" applyAlignment="0" applyProtection="0">
      <alignment vertical="center"/>
    </xf>
    <xf numFmtId="0" fontId="79" fillId="0" borderId="0" applyNumberFormat="0" applyFill="0" applyBorder="0" applyAlignment="0" applyProtection="0">
      <alignment vertical="center"/>
    </xf>
    <xf numFmtId="0" fontId="85" fillId="19" borderId="0" applyNumberFormat="0" applyBorder="0" applyAlignment="0" applyProtection="0">
      <alignment vertical="center"/>
    </xf>
    <xf numFmtId="9" fontId="8" fillId="0" borderId="0" applyFont="0" applyFill="0" applyBorder="0" applyAlignment="0" applyProtection="0">
      <alignment vertical="center"/>
    </xf>
    <xf numFmtId="0" fontId="64" fillId="9" borderId="0" applyNumberFormat="0" applyBorder="0" applyAlignment="0" applyProtection="0">
      <alignment vertical="center"/>
    </xf>
    <xf numFmtId="0" fontId="25" fillId="50" borderId="0" applyNumberFormat="0" applyBorder="0" applyAlignment="0" applyProtection="0">
      <alignment vertical="center"/>
    </xf>
    <xf numFmtId="0" fontId="85" fillId="19"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25" fillId="50" borderId="0" applyNumberFormat="0" applyBorder="0" applyAlignment="0" applyProtection="0">
      <alignment vertical="center"/>
    </xf>
    <xf numFmtId="9" fontId="8" fillId="0" borderId="0" applyFont="0" applyFill="0" applyBorder="0" applyAlignment="0" applyProtection="0">
      <alignment vertical="center"/>
    </xf>
    <xf numFmtId="0" fontId="25" fillId="50" borderId="0" applyNumberFormat="0" applyBorder="0" applyAlignment="0" applyProtection="0">
      <alignment vertical="center"/>
    </xf>
    <xf numFmtId="9" fontId="8" fillId="0" borderId="0" applyFont="0" applyFill="0" applyBorder="0" applyAlignment="0" applyProtection="0">
      <alignment vertical="center"/>
    </xf>
    <xf numFmtId="0" fontId="25" fillId="50" borderId="0" applyNumberFormat="0" applyBorder="0" applyAlignment="0" applyProtection="0">
      <alignment vertical="center"/>
    </xf>
    <xf numFmtId="9" fontId="8" fillId="0" borderId="0" applyFont="0" applyFill="0" applyBorder="0" applyAlignment="0" applyProtection="0">
      <alignment vertical="center"/>
    </xf>
    <xf numFmtId="0" fontId="113" fillId="59" borderId="0" applyNumberFormat="0" applyBorder="0" applyAlignment="0" applyProtection="0">
      <alignment vertical="center"/>
    </xf>
    <xf numFmtId="0" fontId="110" fillId="52" borderId="28" applyNumberFormat="0" applyAlignment="0" applyProtection="0">
      <alignment vertical="center"/>
    </xf>
    <xf numFmtId="0" fontId="25" fillId="11"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10" fillId="52" borderId="28" applyNumberFormat="0" applyAlignment="0" applyProtection="0">
      <alignment vertical="center"/>
    </xf>
    <xf numFmtId="0" fontId="25" fillId="11" borderId="0" applyNumberFormat="0" applyBorder="0" applyAlignment="0" applyProtection="0">
      <alignment vertical="center"/>
    </xf>
    <xf numFmtId="9" fontId="8" fillId="0" borderId="0" applyFont="0" applyFill="0" applyBorder="0" applyAlignment="0" applyProtection="0">
      <alignment vertical="center"/>
    </xf>
    <xf numFmtId="0" fontId="25" fillId="52" borderId="0" applyNumberFormat="0" applyBorder="0" applyAlignment="0" applyProtection="0">
      <alignment vertical="center"/>
    </xf>
    <xf numFmtId="0" fontId="8" fillId="0" borderId="0">
      <alignment vertical="center"/>
    </xf>
    <xf numFmtId="0" fontId="110" fillId="52" borderId="28" applyNumberFormat="0" applyAlignment="0" applyProtection="0">
      <alignment vertical="center"/>
    </xf>
    <xf numFmtId="0" fontId="25" fillId="11" borderId="0" applyNumberFormat="0" applyBorder="0" applyAlignment="0" applyProtection="0">
      <alignment vertical="center"/>
    </xf>
    <xf numFmtId="0" fontId="25" fillId="52" borderId="0" applyNumberFormat="0" applyBorder="0" applyAlignment="0" applyProtection="0">
      <alignment vertical="center"/>
    </xf>
    <xf numFmtId="0" fontId="71" fillId="0" borderId="4" applyNumberFormat="0" applyFill="0" applyProtection="0">
      <alignment horizontal="left" vertical="center"/>
    </xf>
    <xf numFmtId="0" fontId="8" fillId="0" borderId="0">
      <alignment vertical="center"/>
    </xf>
    <xf numFmtId="0" fontId="110" fillId="52" borderId="28" applyNumberFormat="0" applyAlignment="0" applyProtection="0">
      <alignment vertical="center"/>
    </xf>
    <xf numFmtId="0" fontId="25" fillId="11" borderId="0" applyNumberFormat="0" applyBorder="0" applyAlignment="0" applyProtection="0">
      <alignment vertical="center"/>
    </xf>
    <xf numFmtId="0" fontId="64" fillId="11" borderId="0" applyNumberFormat="0" applyBorder="0" applyAlignment="0" applyProtection="0">
      <alignment vertical="center"/>
    </xf>
    <xf numFmtId="0" fontId="98" fillId="0" borderId="0" applyNumberFormat="0" applyFill="0" applyBorder="0" applyAlignment="0" applyProtection="0">
      <alignment vertical="center"/>
    </xf>
    <xf numFmtId="0" fontId="64" fillId="11" borderId="0" applyNumberFormat="0" applyBorder="0" applyAlignment="0" applyProtection="0">
      <alignment vertical="center"/>
    </xf>
    <xf numFmtId="0" fontId="8" fillId="60" borderId="0" applyNumberFormat="0" applyFont="0" applyBorder="0" applyAlignment="0" applyProtection="0">
      <alignment vertical="center"/>
    </xf>
    <xf numFmtId="0" fontId="64" fillId="11" borderId="0" applyNumberFormat="0" applyBorder="0" applyAlignment="0" applyProtection="0">
      <alignment vertical="center"/>
    </xf>
    <xf numFmtId="0" fontId="64" fillId="15" borderId="0" applyNumberFormat="0" applyBorder="0" applyAlignment="0" applyProtection="0">
      <alignment vertical="center"/>
    </xf>
    <xf numFmtId="0" fontId="64" fillId="9" borderId="0" applyNumberFormat="0" applyBorder="0" applyAlignment="0" applyProtection="0">
      <alignment vertical="center"/>
    </xf>
    <xf numFmtId="0" fontId="64" fillId="9" borderId="0" applyNumberFormat="0" applyBorder="0" applyAlignment="0" applyProtection="0">
      <alignment vertical="center"/>
    </xf>
    <xf numFmtId="0" fontId="112" fillId="0" borderId="0">
      <alignment vertical="center"/>
    </xf>
    <xf numFmtId="0" fontId="64" fillId="9" borderId="0" applyNumberFormat="0" applyBorder="0" applyAlignment="0" applyProtection="0">
      <alignment vertical="center"/>
    </xf>
    <xf numFmtId="0" fontId="59" fillId="0" borderId="13" applyNumberFormat="0" applyFill="0" applyProtection="0">
      <alignment horizontal="left" vertical="center"/>
    </xf>
    <xf numFmtId="0" fontId="91" fillId="0" borderId="23">
      <alignment horizontal="center" vertical="center"/>
    </xf>
    <xf numFmtId="0" fontId="64" fillId="9" borderId="0" applyNumberFormat="0" applyBorder="0" applyAlignment="0" applyProtection="0">
      <alignment vertical="center"/>
    </xf>
    <xf numFmtId="0" fontId="114" fillId="0" borderId="33" applyNumberFormat="0" applyFill="0" applyAlignment="0" applyProtection="0">
      <alignment vertical="center"/>
    </xf>
    <xf numFmtId="9" fontId="8" fillId="0" borderId="0" applyFont="0" applyFill="0" applyBorder="0" applyAlignment="0" applyProtection="0">
      <alignment vertical="center"/>
    </xf>
    <xf numFmtId="0" fontId="64" fillId="9" borderId="0" applyNumberFormat="0" applyBorder="0" applyAlignment="0" applyProtection="0">
      <alignment vertical="center"/>
    </xf>
    <xf numFmtId="0" fontId="8" fillId="0" borderId="0">
      <alignment vertical="center"/>
    </xf>
    <xf numFmtId="0" fontId="82" fillId="0" borderId="18" applyNumberFormat="0" applyFill="0" applyAlignment="0" applyProtection="0">
      <alignment vertical="center"/>
    </xf>
    <xf numFmtId="0" fontId="64" fillId="9" borderId="0" applyNumberFormat="0" applyBorder="0" applyAlignment="0" applyProtection="0">
      <alignment vertical="center"/>
    </xf>
    <xf numFmtId="0" fontId="82" fillId="0" borderId="18" applyNumberFormat="0" applyFill="0" applyAlignment="0" applyProtection="0">
      <alignment vertical="center"/>
    </xf>
    <xf numFmtId="0" fontId="64" fillId="9" borderId="0" applyNumberFormat="0" applyBorder="0" applyAlignment="0" applyProtection="0">
      <alignment vertical="center"/>
    </xf>
    <xf numFmtId="0" fontId="64" fillId="7" borderId="0" applyNumberFormat="0" applyBorder="0" applyAlignment="0" applyProtection="0">
      <alignment vertical="center"/>
    </xf>
    <xf numFmtId="0" fontId="8" fillId="0" borderId="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73" fillId="4" borderId="1" applyNumberFormat="0" applyBorder="0" applyAlignment="0" applyProtection="0">
      <alignment vertical="center"/>
    </xf>
    <xf numFmtId="0" fontId="25" fillId="50" borderId="0" applyNumberFormat="0" applyBorder="0" applyAlignment="0" applyProtection="0">
      <alignment vertical="center"/>
    </xf>
    <xf numFmtId="0" fontId="67" fillId="10" borderId="0" applyNumberFormat="0" applyBorder="0" applyAlignment="0" applyProtection="0">
      <alignment vertical="center"/>
    </xf>
    <xf numFmtId="0" fontId="8" fillId="0" borderId="0">
      <alignment vertical="center"/>
    </xf>
    <xf numFmtId="0" fontId="64" fillId="23" borderId="0" applyNumberFormat="0" applyBorder="0" applyAlignment="0" applyProtection="0">
      <alignment vertical="center"/>
    </xf>
    <xf numFmtId="0" fontId="104" fillId="0" borderId="29" applyNumberFormat="0" applyFill="0" applyAlignment="0" applyProtection="0">
      <alignment vertical="center"/>
    </xf>
    <xf numFmtId="0" fontId="67" fillId="10" borderId="0" applyNumberFormat="0" applyBorder="0" applyAlignment="0" applyProtection="0">
      <alignment vertical="center"/>
    </xf>
    <xf numFmtId="0" fontId="8" fillId="0" borderId="0">
      <alignment vertical="center"/>
    </xf>
    <xf numFmtId="0" fontId="64" fillId="23" borderId="0" applyNumberFormat="0" applyBorder="0" applyAlignment="0" applyProtection="0">
      <alignment vertical="center"/>
    </xf>
    <xf numFmtId="0" fontId="64" fillId="7" borderId="0" applyNumberFormat="0" applyBorder="0" applyAlignment="0" applyProtection="0">
      <alignment vertical="center"/>
    </xf>
    <xf numFmtId="0" fontId="115" fillId="52" borderId="34">
      <alignment horizontal="left" vertical="center"/>
      <protection locked="0" hidden="1"/>
    </xf>
    <xf numFmtId="0" fontId="64" fillId="7" borderId="0" applyNumberFormat="0" applyBorder="0" applyAlignment="0" applyProtection="0">
      <alignment vertical="center"/>
    </xf>
    <xf numFmtId="0" fontId="104" fillId="0" borderId="29" applyNumberFormat="0" applyFill="0" applyAlignment="0" applyProtection="0">
      <alignment vertical="center"/>
    </xf>
    <xf numFmtId="0" fontId="115" fillId="52" borderId="34">
      <alignment horizontal="left" vertical="center"/>
      <protection locked="0" hidden="1"/>
    </xf>
    <xf numFmtId="0" fontId="64" fillId="7" borderId="0" applyNumberFormat="0" applyBorder="0" applyAlignment="0" applyProtection="0">
      <alignment vertical="center"/>
    </xf>
    <xf numFmtId="0" fontId="90" fillId="0" borderId="30" applyNumberFormat="0" applyFill="0" applyAlignment="0" applyProtection="0">
      <alignment vertical="center"/>
    </xf>
    <xf numFmtId="193" fontId="8" fillId="0" borderId="0" applyFont="0" applyFill="0" applyBorder="0" applyAlignment="0" applyProtection="0">
      <alignment vertical="center"/>
    </xf>
    <xf numFmtId="0" fontId="64" fillId="7" borderId="0" applyNumberFormat="0" applyBorder="0" applyAlignment="0" applyProtection="0">
      <alignment vertical="center"/>
    </xf>
    <xf numFmtId="0" fontId="63" fillId="0" borderId="35" applyNumberFormat="0" applyFill="0" applyAlignment="0" applyProtection="0">
      <alignment vertical="center"/>
    </xf>
    <xf numFmtId="0" fontId="85" fillId="30" borderId="0" applyNumberFormat="0" applyBorder="0" applyAlignment="0" applyProtection="0">
      <alignment vertical="center"/>
    </xf>
    <xf numFmtId="0" fontId="64" fillId="7" borderId="0" applyNumberFormat="0" applyBorder="0" applyAlignment="0" applyProtection="0">
      <alignment vertical="center"/>
    </xf>
    <xf numFmtId="0" fontId="63" fillId="0" borderId="35" applyNumberFormat="0" applyFill="0" applyAlignment="0" applyProtection="0">
      <alignment vertical="center"/>
    </xf>
    <xf numFmtId="0" fontId="85" fillId="30" borderId="0" applyNumberFormat="0" applyBorder="0" applyAlignment="0" applyProtection="0">
      <alignment vertical="center"/>
    </xf>
    <xf numFmtId="0" fontId="82" fillId="0" borderId="18" applyNumberFormat="0" applyFill="0" applyAlignment="0" applyProtection="0">
      <alignment vertical="center"/>
    </xf>
    <xf numFmtId="0" fontId="64" fillId="7" borderId="0" applyNumberFormat="0" applyBorder="0" applyAlignment="0" applyProtection="0">
      <alignment vertical="center"/>
    </xf>
    <xf numFmtId="0" fontId="63" fillId="0" borderId="15" applyNumberFormat="0" applyFill="0" applyAlignment="0" applyProtection="0">
      <alignment vertical="center"/>
    </xf>
    <xf numFmtId="0" fontId="82" fillId="0" borderId="18" applyNumberFormat="0" applyFill="0" applyAlignment="0" applyProtection="0">
      <alignment vertical="center"/>
    </xf>
    <xf numFmtId="0" fontId="64" fillId="7" borderId="0" applyNumberFormat="0" applyBorder="0" applyAlignment="0" applyProtection="0">
      <alignment vertical="center"/>
    </xf>
    <xf numFmtId="0" fontId="63" fillId="0" borderId="15" applyNumberFormat="0" applyFill="0" applyAlignment="0" applyProtection="0">
      <alignment vertical="center"/>
    </xf>
    <xf numFmtId="9" fontId="8" fillId="0" borderId="0" applyFont="0" applyFill="0" applyBorder="0" applyAlignment="0" applyProtection="0">
      <alignment vertical="center"/>
    </xf>
    <xf numFmtId="0" fontId="25" fillId="4" borderId="0" applyNumberFormat="0" applyBorder="0" applyAlignment="0" applyProtection="0">
      <alignment vertical="center"/>
    </xf>
    <xf numFmtId="0" fontId="25" fillId="52" borderId="0" applyNumberFormat="0" applyBorder="0" applyAlignment="0" applyProtection="0">
      <alignment vertical="center"/>
    </xf>
    <xf numFmtId="0" fontId="90" fillId="0" borderId="30" applyNumberFormat="0" applyFill="0" applyAlignment="0" applyProtection="0">
      <alignment vertical="center"/>
    </xf>
    <xf numFmtId="0" fontId="25" fillId="52" borderId="0" applyNumberFormat="0" applyBorder="0" applyAlignment="0" applyProtection="0">
      <alignment vertical="center"/>
    </xf>
    <xf numFmtId="0" fontId="8" fillId="0" borderId="0">
      <alignment vertical="center"/>
    </xf>
    <xf numFmtId="0" fontId="8" fillId="0" borderId="0">
      <alignment vertical="center"/>
    </xf>
    <xf numFmtId="0" fontId="91" fillId="0" borderId="0" applyNumberFormat="0" applyFill="0" applyBorder="0" applyAlignment="0" applyProtection="0">
      <alignment vertical="center"/>
    </xf>
    <xf numFmtId="0" fontId="64" fillId="52" borderId="0" applyNumberFormat="0" applyBorder="0" applyAlignment="0" applyProtection="0">
      <alignment vertical="center"/>
    </xf>
    <xf numFmtId="0" fontId="64" fillId="52" borderId="0" applyNumberFormat="0" applyBorder="0" applyAlignment="0" applyProtection="0">
      <alignment vertical="center"/>
    </xf>
    <xf numFmtId="0" fontId="82" fillId="0" borderId="18" applyNumberFormat="0" applyFill="0" applyAlignment="0" applyProtection="0">
      <alignment vertical="center"/>
    </xf>
    <xf numFmtId="0" fontId="64" fillId="15" borderId="0" applyNumberFormat="0" applyBorder="0" applyAlignment="0" applyProtection="0">
      <alignment vertical="center"/>
    </xf>
    <xf numFmtId="9" fontId="8" fillId="0" borderId="0" applyFont="0" applyFill="0" applyBorder="0" applyAlignment="0" applyProtection="0">
      <alignment vertical="center"/>
    </xf>
    <xf numFmtId="194" fontId="8" fillId="0" borderId="0" applyFont="0" applyFill="0" applyBorder="0" applyAlignment="0" applyProtection="0">
      <alignment vertical="center"/>
    </xf>
    <xf numFmtId="179" fontId="8" fillId="0" borderId="0" applyFont="0" applyFill="0" applyBorder="0" applyAlignment="0" applyProtection="0">
      <alignment vertical="center"/>
    </xf>
    <xf numFmtId="0" fontId="90" fillId="0" borderId="30" applyNumberFormat="0" applyFill="0" applyAlignment="0" applyProtection="0">
      <alignment vertical="center"/>
    </xf>
    <xf numFmtId="0" fontId="116" fillId="0" borderId="0" applyNumberFormat="0" applyFill="0" applyBorder="0" applyAlignment="0" applyProtection="0">
      <alignment vertical="center"/>
    </xf>
    <xf numFmtId="195" fontId="112" fillId="0" borderId="0">
      <alignment vertical="center"/>
    </xf>
    <xf numFmtId="0" fontId="67" fillId="10" borderId="0" applyNumberFormat="0" applyBorder="0" applyAlignment="0" applyProtection="0">
      <alignment vertical="center"/>
    </xf>
    <xf numFmtId="0" fontId="8" fillId="0" borderId="0">
      <alignment vertical="center"/>
    </xf>
    <xf numFmtId="0" fontId="104" fillId="0" borderId="29" applyNumberFormat="0" applyFill="0" applyAlignment="0" applyProtection="0">
      <alignment vertical="center"/>
    </xf>
    <xf numFmtId="0" fontId="111" fillId="0" borderId="0">
      <alignment vertical="center"/>
    </xf>
    <xf numFmtId="15" fontId="108" fillId="0" borderId="0">
      <alignment vertical="center"/>
    </xf>
    <xf numFmtId="15" fontId="108" fillId="0" borderId="0">
      <alignment vertical="center"/>
    </xf>
    <xf numFmtId="0" fontId="103" fillId="30" borderId="0" applyNumberFormat="0" applyBorder="0" applyAlignment="0" applyProtection="0">
      <alignment vertical="center"/>
    </xf>
    <xf numFmtId="177" fontId="112" fillId="0" borderId="0">
      <alignment vertical="center"/>
    </xf>
    <xf numFmtId="0" fontId="8" fillId="0" borderId="0">
      <alignment vertical="center"/>
    </xf>
    <xf numFmtId="0" fontId="73" fillId="11" borderId="0" applyNumberFormat="0" applyBorder="0" applyAlignment="0" applyProtection="0">
      <alignment vertical="center"/>
    </xf>
    <xf numFmtId="0" fontId="117" fillId="0" borderId="36"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07" fillId="0" borderId="32" applyNumberFormat="0" applyAlignment="0" applyProtection="0">
      <alignment horizontal="left" vertical="center"/>
    </xf>
    <xf numFmtId="0" fontId="62" fillId="9" borderId="0" applyNumberFormat="0" applyBorder="0" applyAlignment="0" applyProtection="0">
      <alignment vertical="center"/>
    </xf>
    <xf numFmtId="0" fontId="107" fillId="0" borderId="10">
      <alignment horizontal="left" vertical="center"/>
    </xf>
    <xf numFmtId="0" fontId="107" fillId="0" borderId="10">
      <alignment horizontal="left" vertical="center"/>
    </xf>
    <xf numFmtId="0" fontId="73" fillId="4" borderId="1" applyNumberFormat="0" applyBorder="0" applyAlignment="0" applyProtection="0">
      <alignment vertical="center"/>
    </xf>
    <xf numFmtId="43" fontId="0" fillId="0" borderId="0" applyFont="0" applyFill="0" applyBorder="0" applyAlignment="0" applyProtection="0">
      <alignment vertical="center"/>
    </xf>
    <xf numFmtId="0" fontId="73" fillId="4" borderId="1" applyNumberFormat="0" applyBorder="0" applyAlignment="0" applyProtection="0">
      <alignment vertical="center"/>
    </xf>
    <xf numFmtId="43" fontId="0" fillId="0" borderId="0" applyFont="0" applyFill="0" applyBorder="0" applyAlignment="0" applyProtection="0">
      <alignment vertical="center"/>
    </xf>
    <xf numFmtId="0" fontId="73" fillId="4" borderId="1" applyNumberFormat="0" applyBorder="0" applyAlignment="0" applyProtection="0">
      <alignment vertical="center"/>
    </xf>
    <xf numFmtId="0" fontId="73" fillId="4" borderId="1" applyNumberFormat="0" applyBorder="0" applyAlignment="0" applyProtection="0">
      <alignment vertical="center"/>
    </xf>
    <xf numFmtId="0" fontId="8" fillId="0" borderId="0">
      <alignment vertical="center"/>
    </xf>
    <xf numFmtId="0" fontId="73" fillId="4" borderId="1" applyNumberFormat="0" applyBorder="0" applyAlignment="0" applyProtection="0">
      <alignment vertical="center"/>
    </xf>
    <xf numFmtId="0" fontId="73" fillId="4" borderId="1" applyNumberFormat="0" applyBorder="0" applyAlignment="0" applyProtection="0">
      <alignment vertical="center"/>
    </xf>
    <xf numFmtId="0" fontId="62" fillId="61" borderId="0" applyNumberFormat="0" applyBorder="0" applyAlignment="0" applyProtection="0">
      <alignment vertical="center"/>
    </xf>
    <xf numFmtId="0" fontId="8" fillId="0" borderId="0">
      <alignment vertical="center"/>
    </xf>
    <xf numFmtId="182" fontId="118" fillId="62" borderId="0">
      <alignment vertical="center"/>
    </xf>
    <xf numFmtId="182" fontId="119" fillId="63" borderId="0">
      <alignment vertical="center"/>
    </xf>
    <xf numFmtId="0" fontId="98" fillId="0" borderId="0" applyNumberFormat="0" applyFill="0" applyBorder="0" applyAlignment="0" applyProtection="0">
      <alignment vertical="center"/>
    </xf>
    <xf numFmtId="38" fontId="8" fillId="0" borderId="0" applyFont="0" applyFill="0" applyBorder="0" applyAlignment="0" applyProtection="0">
      <alignment vertical="center"/>
    </xf>
    <xf numFmtId="0" fontId="59" fillId="0" borderId="13" applyNumberFormat="0" applyFill="0" applyProtection="0">
      <alignment horizontal="center" vertical="center"/>
    </xf>
    <xf numFmtId="0" fontId="8" fillId="0" borderId="0">
      <alignment vertical="center"/>
    </xf>
    <xf numFmtId="40" fontId="8" fillId="0" borderId="0" applyFont="0" applyFill="0" applyBorder="0" applyAlignment="0" applyProtection="0">
      <alignment vertical="center"/>
    </xf>
    <xf numFmtId="0" fontId="8" fillId="0" borderId="0">
      <alignment vertical="center"/>
    </xf>
    <xf numFmtId="183" fontId="8" fillId="0" borderId="0" applyFont="0" applyFill="0" applyBorder="0" applyAlignment="0" applyProtection="0">
      <alignment vertical="center"/>
    </xf>
    <xf numFmtId="43" fontId="0" fillId="0" borderId="0" applyFont="0" applyFill="0" applyBorder="0" applyAlignment="0" applyProtection="0">
      <alignment vertical="center"/>
    </xf>
    <xf numFmtId="197" fontId="8" fillId="0" borderId="0" applyFont="0" applyFill="0" applyBorder="0" applyAlignment="0" applyProtection="0">
      <alignment vertical="center"/>
    </xf>
    <xf numFmtId="40" fontId="120" fillId="56" borderId="34">
      <alignment horizontal="centerContinuous" vertical="center"/>
    </xf>
    <xf numFmtId="0" fontId="82" fillId="0" borderId="18" applyNumberFormat="0" applyFill="0" applyAlignment="0" applyProtection="0">
      <alignment vertical="center"/>
    </xf>
    <xf numFmtId="1" fontId="71" fillId="0" borderId="13" applyFill="0" applyProtection="0">
      <alignment horizontal="center" vertical="center"/>
    </xf>
    <xf numFmtId="1" fontId="71" fillId="0" borderId="13" applyFill="0" applyProtection="0">
      <alignment horizontal="center" vertical="center"/>
    </xf>
    <xf numFmtId="40" fontId="120" fillId="56" borderId="34">
      <alignment horizontal="centerContinuous" vertical="center"/>
    </xf>
    <xf numFmtId="37" fontId="121" fillId="0" borderId="0">
      <alignment vertical="center"/>
    </xf>
    <xf numFmtId="0" fontId="91" fillId="0" borderId="23">
      <alignment horizontal="center" vertical="center"/>
    </xf>
    <xf numFmtId="9" fontId="8" fillId="0" borderId="0" applyFont="0" applyFill="0" applyBorder="0" applyAlignment="0" applyProtection="0">
      <alignment vertical="center"/>
    </xf>
    <xf numFmtId="37" fontId="121" fillId="0" borderId="0">
      <alignment vertical="center"/>
    </xf>
    <xf numFmtId="0" fontId="91" fillId="0" borderId="23">
      <alignment horizontal="center" vertical="center"/>
    </xf>
    <xf numFmtId="0" fontId="0" fillId="0" borderId="0">
      <alignment vertical="center"/>
    </xf>
    <xf numFmtId="37" fontId="121" fillId="0" borderId="0">
      <alignment vertical="center"/>
    </xf>
    <xf numFmtId="0" fontId="91" fillId="0" borderId="23">
      <alignment horizontal="center" vertical="center"/>
    </xf>
    <xf numFmtId="9" fontId="8" fillId="0" borderId="0" applyFont="0" applyFill="0" applyBorder="0" applyAlignment="0" applyProtection="0">
      <alignment vertical="center"/>
    </xf>
    <xf numFmtId="37" fontId="121" fillId="0" borderId="0">
      <alignment vertical="center"/>
    </xf>
    <xf numFmtId="0" fontId="91" fillId="0" borderId="23">
      <alignment horizontal="center" vertical="center"/>
    </xf>
    <xf numFmtId="196" fontId="71" fillId="0" borderId="0">
      <alignment vertical="center"/>
    </xf>
    <xf numFmtId="9" fontId="8" fillId="0" borderId="0" applyFont="0" applyFill="0" applyBorder="0" applyAlignment="0" applyProtection="0">
      <alignment vertical="center"/>
    </xf>
    <xf numFmtId="0" fontId="101" fillId="0" borderId="0">
      <alignment vertical="center"/>
    </xf>
    <xf numFmtId="14" fontId="68" fillId="0" borderId="0">
      <alignment horizontal="center" vertical="center" wrapText="1"/>
      <protection locked="0"/>
    </xf>
    <xf numFmtId="0" fontId="110" fillId="52" borderId="28" applyNumberFormat="0" applyAlignment="0" applyProtection="0">
      <alignment vertical="center"/>
    </xf>
    <xf numFmtId="0" fontId="8" fillId="0" borderId="0">
      <alignment vertical="center"/>
    </xf>
    <xf numFmtId="3" fontId="8" fillId="0" borderId="0" applyFont="0" applyFill="0" applyBorder="0" applyAlignment="0" applyProtection="0">
      <alignment vertical="center"/>
    </xf>
    <xf numFmtId="0" fontId="8" fillId="0" borderId="0">
      <alignment vertical="center"/>
    </xf>
    <xf numFmtId="0" fontId="0" fillId="0" borderId="0">
      <alignment vertical="center"/>
    </xf>
    <xf numFmtId="10" fontId="8" fillId="0" borderId="0" applyFont="0" applyFill="0" applyBorder="0" applyAlignment="0" applyProtection="0">
      <alignment vertical="center"/>
    </xf>
    <xf numFmtId="0" fontId="109" fillId="58" borderId="3">
      <alignment vertical="center"/>
      <protection locked="0"/>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198" fontId="8" fillId="0" borderId="0" applyFont="0" applyFill="0" applyProtection="0">
      <alignment vertical="center"/>
    </xf>
    <xf numFmtId="0" fontId="122" fillId="0" borderId="0" applyNumberFormat="0" applyFill="0" applyBorder="0" applyAlignment="0" applyProtection="0">
      <alignment vertical="center"/>
    </xf>
    <xf numFmtId="0" fontId="79" fillId="0" borderId="0" applyNumberFormat="0" applyFill="0" applyBorder="0" applyAlignment="0" applyProtection="0">
      <alignment vertical="center"/>
    </xf>
    <xf numFmtId="9" fontId="8" fillId="0" borderId="0" applyFont="0" applyFill="0" applyBorder="0" applyAlignment="0" applyProtection="0">
      <alignment vertical="center"/>
    </xf>
    <xf numFmtId="0" fontId="62" fillId="64" borderId="0" applyNumberFormat="0" applyBorder="0" applyAlignment="0" applyProtection="0">
      <alignment vertical="center"/>
    </xf>
    <xf numFmtId="0" fontId="8" fillId="0" borderId="0" applyNumberFormat="0" applyFont="0" applyFill="0" applyBorder="0" applyAlignment="0" applyProtection="0">
      <alignment horizontal="left" vertical="center"/>
    </xf>
    <xf numFmtId="15" fontId="8" fillId="0" borderId="0" applyFont="0" applyFill="0" applyBorder="0" applyAlignment="0" applyProtection="0">
      <alignment vertical="center"/>
    </xf>
    <xf numFmtId="0" fontId="71" fillId="0" borderId="4" applyNumberFormat="0" applyFill="0" applyProtection="0">
      <alignment horizontal="right" vertical="center"/>
    </xf>
    <xf numFmtId="0" fontId="91" fillId="0" borderId="23">
      <alignment horizontal="center" vertical="center"/>
    </xf>
    <xf numFmtId="15" fontId="8" fillId="0" borderId="0" applyFont="0" applyFill="0" applyBorder="0" applyAlignment="0" applyProtection="0">
      <alignment vertical="center"/>
    </xf>
    <xf numFmtId="0" fontId="71" fillId="0" borderId="4" applyNumberFormat="0" applyFill="0" applyProtection="0">
      <alignment horizontal="right" vertical="center"/>
    </xf>
    <xf numFmtId="0" fontId="90" fillId="0" borderId="0" applyNumberFormat="0" applyFill="0" applyBorder="0" applyAlignment="0" applyProtection="0">
      <alignment vertical="center"/>
    </xf>
    <xf numFmtId="4" fontId="8" fillId="0" borderId="0" applyFont="0" applyFill="0" applyBorder="0" applyAlignment="0" applyProtection="0">
      <alignment vertical="center"/>
    </xf>
    <xf numFmtId="0" fontId="8" fillId="0" borderId="0">
      <alignment vertical="center"/>
    </xf>
    <xf numFmtId="4" fontId="8" fillId="0" borderId="0" applyFont="0" applyFill="0" applyBorder="0" applyAlignment="0" applyProtection="0">
      <alignment vertical="center"/>
    </xf>
    <xf numFmtId="0" fontId="71" fillId="0" borderId="4" applyNumberFormat="0" applyFill="0" applyProtection="0">
      <alignment horizontal="right" vertical="center"/>
    </xf>
    <xf numFmtId="0" fontId="0" fillId="0" borderId="0">
      <alignment vertical="center"/>
    </xf>
    <xf numFmtId="0" fontId="91" fillId="0" borderId="23">
      <alignment horizontal="center" vertical="center"/>
    </xf>
    <xf numFmtId="0" fontId="0" fillId="0" borderId="0">
      <alignment vertical="center"/>
    </xf>
    <xf numFmtId="0" fontId="91" fillId="0" borderId="23">
      <alignment horizontal="center" vertical="center"/>
    </xf>
    <xf numFmtId="0" fontId="91" fillId="0" borderId="23">
      <alignment horizontal="center" vertical="center"/>
    </xf>
    <xf numFmtId="0" fontId="91" fillId="0" borderId="23">
      <alignment horizontal="center" vertical="center"/>
    </xf>
    <xf numFmtId="0" fontId="8" fillId="0" borderId="0">
      <alignment vertical="center"/>
    </xf>
    <xf numFmtId="3" fontId="8" fillId="0" borderId="0" applyFont="0" applyFill="0" applyBorder="0" applyAlignment="0" applyProtection="0">
      <alignment vertical="center"/>
    </xf>
    <xf numFmtId="0" fontId="8" fillId="0" borderId="0">
      <alignment vertical="center"/>
    </xf>
    <xf numFmtId="0" fontId="110" fillId="52" borderId="28" applyNumberFormat="0" applyAlignment="0" applyProtection="0">
      <alignment vertical="center"/>
    </xf>
    <xf numFmtId="0" fontId="8" fillId="0" borderId="0">
      <alignment vertical="center"/>
    </xf>
    <xf numFmtId="0" fontId="8" fillId="60" borderId="0" applyNumberFormat="0" applyFont="0" applyBorder="0" applyAlignment="0" applyProtection="0">
      <alignment vertical="center"/>
    </xf>
    <xf numFmtId="0" fontId="109" fillId="58" borderId="3">
      <alignment vertical="center"/>
      <protection locked="0"/>
    </xf>
    <xf numFmtId="0" fontId="123" fillId="0" borderId="0">
      <alignment vertical="center"/>
    </xf>
    <xf numFmtId="0" fontId="62" fillId="54" borderId="0" applyNumberFormat="0" applyBorder="0" applyAlignment="0" applyProtection="0">
      <alignment vertical="center"/>
    </xf>
    <xf numFmtId="0" fontId="109" fillId="58" borderId="3">
      <alignment vertical="center"/>
      <protection locked="0"/>
    </xf>
    <xf numFmtId="0" fontId="8" fillId="0" borderId="0">
      <alignment vertical="center"/>
    </xf>
    <xf numFmtId="0" fontId="109" fillId="58" borderId="3">
      <alignment vertical="center"/>
      <protection locked="0"/>
    </xf>
    <xf numFmtId="9" fontId="8" fillId="0" borderId="0" applyFont="0" applyFill="0" applyBorder="0" applyAlignment="0" applyProtection="0">
      <alignment vertical="center"/>
    </xf>
    <xf numFmtId="43" fontId="0"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185" fontId="0" fillId="0" borderId="0" applyFont="0" applyFill="0" applyBorder="0" applyAlignment="0" applyProtection="0">
      <alignment vertical="center"/>
    </xf>
    <xf numFmtId="0" fontId="124" fillId="0" borderId="0" applyNumberFormat="0" applyFill="0" applyBorder="0" applyAlignment="0" applyProtection="0">
      <alignment vertical="center"/>
    </xf>
    <xf numFmtId="0" fontId="79" fillId="0" borderId="0" applyNumberForma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98" fillId="0" borderId="0" applyNumberFormat="0" applyFill="0" applyBorder="0" applyAlignment="0" applyProtection="0">
      <alignment vertical="center"/>
    </xf>
    <xf numFmtId="0" fontId="85" fillId="19" borderId="0" applyNumberFormat="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pplyProtection="0"/>
    <xf numFmtId="9" fontId="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0"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117" fillId="0" borderId="36" applyNumberFormat="0" applyFill="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104" fillId="0" borderId="29"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71" fillId="0" borderId="4" applyNumberFormat="0" applyFill="0" applyProtection="0">
      <alignment horizontal="right" vertical="center"/>
    </xf>
    <xf numFmtId="9" fontId="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114" fillId="0" borderId="33" applyNumberFormat="0" applyFill="0" applyAlignment="0" applyProtection="0">
      <alignment vertical="center"/>
    </xf>
    <xf numFmtId="9" fontId="8" fillId="0" borderId="0" applyFont="0" applyFill="0" applyBorder="0" applyAlignment="0" applyProtection="0">
      <alignment vertical="center"/>
    </xf>
    <xf numFmtId="0" fontId="124" fillId="0" borderId="37" applyNumberFormat="0" applyFill="0" applyAlignment="0" applyProtection="0">
      <alignment vertical="center"/>
    </xf>
    <xf numFmtId="0" fontId="122" fillId="0" borderId="0" applyNumberFormat="0" applyFill="0" applyBorder="0" applyAlignment="0" applyProtection="0">
      <alignment vertical="center"/>
    </xf>
    <xf numFmtId="9" fontId="8" fillId="0" borderId="0" applyFont="0" applyFill="0" applyBorder="0" applyAlignment="0" applyProtection="0">
      <alignment vertical="center"/>
    </xf>
    <xf numFmtId="0" fontId="98" fillId="0" borderId="0" applyNumberFormat="0" applyFill="0" applyBorder="0" applyAlignment="0" applyProtection="0">
      <alignment vertical="center"/>
    </xf>
    <xf numFmtId="0" fontId="79" fillId="0" borderId="0" applyNumberFormat="0" applyFill="0" applyBorder="0" applyAlignment="0" applyProtection="0">
      <alignment vertical="center"/>
    </xf>
    <xf numFmtId="9" fontId="8" fillId="0" borderId="0" applyFont="0" applyFill="0" applyBorder="0" applyAlignment="0" applyProtection="0">
      <alignment vertical="center"/>
    </xf>
    <xf numFmtId="0" fontId="98" fillId="0" borderId="0" applyNumberFormat="0" applyFill="0" applyBorder="0" applyAlignment="0" applyProtection="0">
      <alignment vertical="center"/>
    </xf>
    <xf numFmtId="9" fontId="8" fillId="0" borderId="0" applyFont="0" applyFill="0" applyBorder="0" applyAlignment="0" applyProtection="0">
      <alignment vertical="center"/>
    </xf>
    <xf numFmtId="0" fontId="125" fillId="0" borderId="4" applyNumberFormat="0" applyFill="0" applyProtection="0">
      <alignment horizontal="center" vertical="center"/>
    </xf>
    <xf numFmtId="191" fontId="8" fillId="0" borderId="0" applyFont="0" applyFill="0" applyBorder="0" applyAlignment="0" applyProtection="0">
      <alignment vertical="center"/>
    </xf>
    <xf numFmtId="0" fontId="71" fillId="0" borderId="4" applyNumberFormat="0" applyFill="0" applyProtection="0">
      <alignment horizontal="right" vertical="center"/>
    </xf>
    <xf numFmtId="0" fontId="71" fillId="0" borderId="4" applyNumberFormat="0" applyFill="0" applyProtection="0">
      <alignment horizontal="righ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0" fontId="104" fillId="0" borderId="29" applyNumberFormat="0" applyFill="0" applyAlignment="0" applyProtection="0">
      <alignment vertical="center"/>
    </xf>
    <xf numFmtId="0" fontId="8" fillId="0" borderId="0">
      <alignment vertical="center"/>
    </xf>
    <xf numFmtId="0" fontId="82" fillId="0" borderId="18" applyNumberFormat="0" applyFill="0" applyAlignment="0" applyProtection="0">
      <alignment vertical="center"/>
    </xf>
    <xf numFmtId="0" fontId="8" fillId="0" borderId="0">
      <alignment vertical="center"/>
    </xf>
    <xf numFmtId="0" fontId="104" fillId="0" borderId="29" applyNumberFormat="0" applyFill="0" applyAlignment="0" applyProtection="0">
      <alignment vertical="center"/>
    </xf>
    <xf numFmtId="0" fontId="8" fillId="0" borderId="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67" fillId="10" borderId="0" applyNumberFormat="0" applyBorder="0" applyAlignment="0" applyProtection="0">
      <alignment vertical="center"/>
    </xf>
    <xf numFmtId="0" fontId="90" fillId="0" borderId="30" applyNumberFormat="0" applyFill="0" applyAlignment="0" applyProtection="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8" fillId="0" borderId="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8" fillId="0" borderId="0"/>
    <xf numFmtId="0" fontId="8" fillId="0" borderId="0">
      <alignment vertical="center"/>
    </xf>
    <xf numFmtId="0" fontId="104" fillId="0" borderId="29" applyNumberFormat="0" applyFill="0" applyAlignment="0" applyProtection="0">
      <alignment vertical="center"/>
    </xf>
    <xf numFmtId="0" fontId="67" fillId="10" borderId="0" applyNumberFormat="0" applyBorder="0" applyAlignment="0" applyProtection="0">
      <alignment vertical="center"/>
    </xf>
    <xf numFmtId="0" fontId="124" fillId="0" borderId="37" applyNumberFormat="0" applyFill="0" applyAlignment="0" applyProtection="0">
      <alignment vertical="center"/>
    </xf>
    <xf numFmtId="0" fontId="67" fillId="10" borderId="0" applyNumberFormat="0" applyBorder="0" applyAlignment="0" applyProtection="0">
      <alignment vertical="center"/>
    </xf>
    <xf numFmtId="0" fontId="90" fillId="0" borderId="30" applyNumberFormat="0" applyFill="0" applyAlignment="0" applyProtection="0">
      <alignment vertical="center"/>
    </xf>
    <xf numFmtId="0" fontId="90" fillId="0" borderId="30" applyNumberFormat="0" applyFill="0" applyAlignment="0" applyProtection="0">
      <alignment vertical="center"/>
    </xf>
    <xf numFmtId="0" fontId="90" fillId="0" borderId="30" applyNumberFormat="0" applyFill="0" applyAlignment="0" applyProtection="0">
      <alignment vertical="center"/>
    </xf>
    <xf numFmtId="0" fontId="90" fillId="0" borderId="30" applyNumberFormat="0" applyFill="0" applyAlignment="0" applyProtection="0">
      <alignment vertical="center"/>
    </xf>
    <xf numFmtId="0" fontId="71" fillId="0" borderId="4" applyNumberFormat="0" applyFill="0" applyProtection="0">
      <alignment horizontal="left" vertical="center"/>
    </xf>
    <xf numFmtId="0" fontId="90" fillId="0" borderId="30" applyNumberFormat="0" applyFill="0" applyAlignment="0" applyProtection="0">
      <alignment vertical="center"/>
    </xf>
    <xf numFmtId="0" fontId="90" fillId="0" borderId="30" applyNumberFormat="0" applyFill="0" applyAlignment="0" applyProtection="0">
      <alignment vertical="center"/>
    </xf>
    <xf numFmtId="0" fontId="90" fillId="0" borderId="30" applyNumberFormat="0" applyFill="0" applyAlignment="0" applyProtection="0">
      <alignment vertical="center"/>
    </xf>
    <xf numFmtId="0" fontId="90" fillId="0" borderId="0" applyNumberFormat="0" applyFill="0" applyBorder="0" applyAlignment="0" applyProtection="0">
      <alignment vertical="center"/>
    </xf>
    <xf numFmtId="0" fontId="90" fillId="0" borderId="30" applyNumberFormat="0" applyFill="0" applyAlignment="0" applyProtection="0">
      <alignment vertical="center"/>
    </xf>
    <xf numFmtId="0" fontId="90" fillId="0" borderId="30" applyNumberFormat="0" applyFill="0" applyAlignment="0" applyProtection="0">
      <alignment vertical="center"/>
    </xf>
    <xf numFmtId="0" fontId="90" fillId="0" borderId="30" applyNumberFormat="0" applyFill="0" applyAlignment="0" applyProtection="0">
      <alignment vertical="center"/>
    </xf>
    <xf numFmtId="0" fontId="106" fillId="0" borderId="1">
      <alignment horizontal="left" vertical="center"/>
    </xf>
    <xf numFmtId="0" fontId="90" fillId="0" borderId="30" applyNumberFormat="0" applyFill="0" applyAlignment="0" applyProtection="0">
      <alignment vertical="center"/>
    </xf>
    <xf numFmtId="0" fontId="8" fillId="0" borderId="0">
      <alignment vertical="center"/>
    </xf>
    <xf numFmtId="0" fontId="90" fillId="0" borderId="30" applyNumberFormat="0" applyFill="0" applyAlignment="0" applyProtection="0">
      <alignment vertical="center"/>
    </xf>
    <xf numFmtId="0" fontId="8" fillId="0" borderId="0">
      <alignment vertical="center"/>
    </xf>
    <xf numFmtId="1" fontId="71" fillId="0" borderId="13" applyFill="0" applyProtection="0">
      <alignment horizontal="center" vertical="center"/>
    </xf>
    <xf numFmtId="0" fontId="90" fillId="0" borderId="30" applyNumberFormat="0" applyFill="0" applyAlignment="0" applyProtection="0">
      <alignment vertical="center"/>
    </xf>
    <xf numFmtId="185" fontId="0" fillId="0" borderId="0" applyFont="0" applyFill="0" applyBorder="0" applyAlignment="0" applyProtection="0">
      <alignment vertical="center"/>
    </xf>
    <xf numFmtId="0" fontId="124"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85" fillId="30"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0" fillId="0" borderId="0">
      <alignment vertical="center"/>
    </xf>
    <xf numFmtId="0" fontId="98" fillId="0" borderId="0" applyNumberFormat="0" applyFill="0" applyBorder="0" applyAlignment="0" applyProtection="0">
      <alignment vertical="center"/>
    </xf>
    <xf numFmtId="0" fontId="110" fillId="52" borderId="28" applyNumberFormat="0" applyAlignment="0" applyProtection="0">
      <alignment vertical="center"/>
    </xf>
    <xf numFmtId="0" fontId="0" fillId="0" borderId="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8" fillId="0" borderId="0">
      <alignment vertical="center"/>
    </xf>
    <xf numFmtId="0" fontId="125" fillId="0" borderId="4" applyNumberFormat="0" applyFill="0" applyProtection="0">
      <alignment horizontal="center" vertical="center"/>
    </xf>
    <xf numFmtId="0" fontId="125" fillId="0" borderId="4" applyNumberFormat="0" applyFill="0" applyProtection="0">
      <alignment horizontal="center" vertical="center"/>
    </xf>
    <xf numFmtId="0" fontId="67" fillId="17" borderId="0" applyNumberFormat="0" applyBorder="0" applyAlignment="0" applyProtection="0">
      <alignment vertical="center"/>
    </xf>
    <xf numFmtId="0" fontId="125" fillId="0" borderId="4" applyNumberFormat="0" applyFill="0" applyProtection="0">
      <alignment horizontal="center" vertical="center"/>
    </xf>
    <xf numFmtId="0" fontId="125" fillId="0" borderId="4" applyNumberFormat="0" applyFill="0" applyProtection="0">
      <alignment horizontal="center" vertical="center"/>
    </xf>
    <xf numFmtId="0" fontId="85" fillId="19" borderId="0" applyNumberFormat="0" applyBorder="0" applyAlignment="0" applyProtection="0">
      <alignment vertical="center"/>
    </xf>
    <xf numFmtId="0" fontId="125" fillId="0" borderId="4" applyNumberFormat="0" applyFill="0" applyProtection="0">
      <alignment horizontal="center" vertical="center"/>
    </xf>
    <xf numFmtId="0" fontId="125" fillId="0" borderId="4" applyNumberFormat="0" applyFill="0" applyProtection="0">
      <alignment horizontal="center" vertical="center"/>
    </xf>
    <xf numFmtId="0" fontId="125" fillId="0" borderId="4" applyNumberFormat="0" applyFill="0" applyProtection="0">
      <alignment horizontal="center"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8" fillId="0" borderId="0">
      <alignment vertical="center"/>
    </xf>
    <xf numFmtId="0" fontId="59" fillId="0" borderId="13" applyNumberFormat="0" applyFill="0" applyProtection="0">
      <alignment horizontal="center" vertical="center"/>
    </xf>
    <xf numFmtId="0" fontId="8" fillId="0" borderId="0">
      <alignment vertical="center"/>
    </xf>
    <xf numFmtId="0" fontId="59" fillId="0" borderId="13" applyNumberFormat="0" applyFill="0" applyProtection="0">
      <alignment horizontal="center" vertical="center"/>
    </xf>
    <xf numFmtId="0" fontId="8" fillId="0" borderId="0">
      <alignment vertical="center"/>
    </xf>
    <xf numFmtId="0" fontId="8" fillId="0" borderId="0">
      <alignment vertical="center"/>
    </xf>
    <xf numFmtId="0" fontId="59" fillId="0" borderId="13" applyNumberFormat="0" applyFill="0" applyProtection="0">
      <alignment horizontal="center" vertical="center"/>
    </xf>
    <xf numFmtId="0" fontId="8" fillId="0" borderId="0">
      <alignment vertical="center"/>
    </xf>
    <xf numFmtId="0" fontId="59" fillId="0" borderId="13" applyNumberFormat="0" applyFill="0" applyProtection="0">
      <alignment horizontal="center" vertical="center"/>
    </xf>
    <xf numFmtId="0" fontId="8" fillId="0" borderId="0">
      <alignment vertical="center"/>
    </xf>
    <xf numFmtId="0" fontId="59" fillId="0" borderId="13" applyNumberFormat="0" applyFill="0" applyProtection="0">
      <alignment horizontal="center" vertical="center"/>
    </xf>
    <xf numFmtId="0" fontId="79" fillId="0" borderId="0" applyNumberFormat="0" applyFill="0" applyBorder="0" applyAlignment="0" applyProtection="0">
      <alignment vertical="center"/>
    </xf>
    <xf numFmtId="0" fontId="85" fillId="19" borderId="0" applyNumberFormat="0" applyBorder="0" applyAlignment="0" applyProtection="0">
      <alignment vertical="center"/>
    </xf>
    <xf numFmtId="0" fontId="85" fillId="19" borderId="0" applyNumberFormat="0" applyBorder="0" applyAlignment="0" applyProtection="0">
      <alignment vertical="center"/>
    </xf>
    <xf numFmtId="0" fontId="79" fillId="0" borderId="0" applyNumberFormat="0" applyFill="0" applyBorder="0" applyAlignment="0" applyProtection="0">
      <alignment vertical="center"/>
    </xf>
    <xf numFmtId="0" fontId="85" fillId="19" borderId="0" applyNumberFormat="0" applyBorder="0" applyAlignment="0" applyProtection="0">
      <alignment vertical="center"/>
    </xf>
    <xf numFmtId="0" fontId="85" fillId="19" borderId="0" applyNumberFormat="0" applyBorder="0" applyAlignment="0" applyProtection="0">
      <alignment vertical="center"/>
    </xf>
    <xf numFmtId="0" fontId="85" fillId="19" borderId="0" applyNumberFormat="0" applyBorder="0" applyAlignment="0" applyProtection="0">
      <alignment vertical="center"/>
    </xf>
    <xf numFmtId="0" fontId="85" fillId="30" borderId="0" applyNumberFormat="0" applyBorder="0" applyAlignment="0" applyProtection="0">
      <alignment vertical="center"/>
    </xf>
    <xf numFmtId="0" fontId="105" fillId="0" borderId="0" applyNumberFormat="0" applyFill="0" applyBorder="0" applyAlignment="0" applyProtection="0">
      <alignment vertical="center"/>
    </xf>
    <xf numFmtId="0" fontId="85" fillId="19" borderId="0" applyNumberFormat="0" applyBorder="0" applyAlignment="0" applyProtection="0">
      <alignment vertical="center"/>
    </xf>
    <xf numFmtId="0" fontId="85" fillId="19" borderId="0" applyNumberFormat="0" applyBorder="0" applyAlignment="0" applyProtection="0">
      <alignment vertical="center"/>
    </xf>
    <xf numFmtId="0" fontId="85" fillId="19" borderId="0" applyNumberFormat="0" applyBorder="0" applyAlignment="0" applyProtection="0">
      <alignment vertical="center"/>
    </xf>
    <xf numFmtId="0" fontId="85" fillId="19" borderId="0" applyNumberFormat="0" applyBorder="0" applyAlignment="0" applyProtection="0">
      <alignment vertical="center"/>
    </xf>
    <xf numFmtId="0" fontId="85" fillId="19" borderId="0" applyNumberFormat="0" applyBorder="0" applyAlignment="0" applyProtection="0">
      <alignment vertical="center"/>
    </xf>
    <xf numFmtId="0" fontId="85" fillId="19" borderId="0" applyNumberFormat="0" applyBorder="0" applyAlignment="0" applyProtection="0">
      <alignment vertical="center"/>
    </xf>
    <xf numFmtId="0" fontId="85" fillId="19" borderId="0" applyNumberFormat="0" applyBorder="0" applyAlignment="0" applyProtection="0">
      <alignment vertical="center"/>
    </xf>
    <xf numFmtId="0" fontId="103" fillId="30" borderId="0" applyNumberFormat="0" applyBorder="0" applyAlignment="0" applyProtection="0">
      <alignment vertical="center"/>
    </xf>
    <xf numFmtId="0" fontId="85" fillId="19" borderId="0" applyNumberFormat="0" applyBorder="0" applyAlignment="0" applyProtection="0">
      <alignment vertical="center"/>
    </xf>
    <xf numFmtId="0" fontId="8" fillId="0" borderId="0">
      <alignment vertical="center"/>
    </xf>
    <xf numFmtId="0" fontId="85" fillId="19" borderId="0" applyNumberFormat="0" applyBorder="0" applyAlignment="0" applyProtection="0">
      <alignment vertical="center"/>
    </xf>
    <xf numFmtId="0" fontId="103" fillId="30" borderId="0" applyNumberFormat="0" applyBorder="0" applyAlignment="0" applyProtection="0">
      <alignment vertical="center"/>
    </xf>
    <xf numFmtId="0" fontId="103" fillId="30" borderId="0" applyNumberFormat="0" applyBorder="0" applyAlignment="0" applyProtection="0">
      <alignment vertical="center"/>
    </xf>
    <xf numFmtId="0" fontId="85" fillId="30" borderId="0" applyNumberFormat="0" applyBorder="0" applyAlignment="0" applyProtection="0">
      <alignment vertical="center"/>
    </xf>
    <xf numFmtId="0" fontId="85" fillId="30" borderId="0" applyNumberFormat="0" applyBorder="0" applyAlignment="0" applyProtection="0">
      <alignment vertical="center"/>
    </xf>
    <xf numFmtId="0" fontId="85" fillId="30" borderId="0" applyNumberFormat="0" applyBorder="0" applyAlignment="0" applyProtection="0">
      <alignment vertical="center"/>
    </xf>
    <xf numFmtId="0" fontId="85" fillId="30" borderId="0" applyNumberFormat="0" applyBorder="0" applyAlignment="0" applyProtection="0">
      <alignment vertical="center"/>
    </xf>
    <xf numFmtId="0" fontId="85" fillId="30" borderId="0" applyNumberFormat="0" applyBorder="0" applyAlignment="0" applyProtection="0">
      <alignment vertical="center"/>
    </xf>
    <xf numFmtId="0" fontId="85" fillId="30" borderId="0" applyNumberFormat="0" applyBorder="0" applyAlignment="0" applyProtection="0">
      <alignment vertical="center"/>
    </xf>
    <xf numFmtId="0" fontId="85" fillId="30" borderId="0" applyNumberFormat="0" applyBorder="0" applyAlignment="0" applyProtection="0">
      <alignment vertical="center"/>
    </xf>
    <xf numFmtId="0" fontId="8" fillId="0" borderId="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0" fillId="0" borderId="0">
      <alignment vertical="center"/>
    </xf>
    <xf numFmtId="0" fontId="103" fillId="19" borderId="0" applyNumberFormat="0" applyBorder="0" applyAlignment="0" applyProtection="0">
      <alignment vertical="center"/>
    </xf>
    <xf numFmtId="0" fontId="103" fillId="19" borderId="0" applyNumberFormat="0" applyBorder="0" applyAlignment="0" applyProtection="0">
      <alignment vertical="center"/>
    </xf>
    <xf numFmtId="0" fontId="95" fillId="32" borderId="0" applyNumberFormat="0" applyBorder="0" applyAlignment="0" applyProtection="0">
      <alignment vertical="center"/>
    </xf>
    <xf numFmtId="0" fontId="103" fillId="19" borderId="0" applyNumberFormat="0" applyBorder="0" applyAlignment="0" applyProtection="0">
      <alignment vertical="center"/>
    </xf>
    <xf numFmtId="0" fontId="76" fillId="19" borderId="0" applyNumberFormat="0" applyBorder="0" applyAlignment="0" applyProtection="0">
      <alignment vertical="center"/>
    </xf>
    <xf numFmtId="0" fontId="85" fillId="30" borderId="0" applyNumberFormat="0" applyBorder="0" applyAlignment="0" applyProtection="0">
      <alignment vertical="center"/>
    </xf>
    <xf numFmtId="0" fontId="110" fillId="52" borderId="28" applyNumberFormat="0" applyAlignment="0" applyProtection="0">
      <alignment vertical="center"/>
    </xf>
    <xf numFmtId="0" fontId="8" fillId="0" borderId="0">
      <alignment vertical="center"/>
    </xf>
    <xf numFmtId="0" fontId="8" fillId="0" borderId="0">
      <alignment vertical="center"/>
    </xf>
    <xf numFmtId="0" fontId="108" fillId="0" borderId="0">
      <alignment vertical="center"/>
    </xf>
    <xf numFmtId="0" fontId="85" fillId="30" borderId="0" applyNumberFormat="0" applyBorder="0" applyAlignment="0" applyProtection="0">
      <alignment vertical="center"/>
    </xf>
    <xf numFmtId="0" fontId="110" fillId="52" borderId="28" applyNumberFormat="0" applyAlignment="0" applyProtection="0">
      <alignment vertical="center"/>
    </xf>
    <xf numFmtId="0" fontId="8" fillId="0" borderId="0">
      <alignment vertical="center"/>
    </xf>
    <xf numFmtId="0" fontId="6" fillId="0" borderId="0">
      <alignment vertical="center"/>
    </xf>
    <xf numFmtId="0" fontId="6" fillId="0" borderId="0">
      <alignment vertical="center"/>
    </xf>
    <xf numFmtId="0" fontId="85" fillId="30" borderId="0" applyNumberFormat="0" applyBorder="0" applyAlignment="0" applyProtection="0">
      <alignment vertical="center"/>
    </xf>
    <xf numFmtId="0" fontId="6" fillId="0" borderId="0">
      <alignment vertical="center"/>
    </xf>
    <xf numFmtId="0" fontId="85" fillId="3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3" fillId="0" borderId="1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67" fillId="10" borderId="0" applyNumberFormat="0" applyBorder="0" applyAlignment="0" applyProtection="0">
      <alignment vertical="center"/>
    </xf>
    <xf numFmtId="0" fontId="8" fillId="0" borderId="0">
      <alignment vertical="center"/>
    </xf>
    <xf numFmtId="0" fontId="8" fillId="0" borderId="0">
      <alignment vertical="center"/>
    </xf>
    <xf numFmtId="0" fontId="99" fillId="16" borderId="27" applyNumberFormat="0" applyAlignment="0" applyProtection="0">
      <alignment vertical="center"/>
    </xf>
    <xf numFmtId="0" fontId="0" fillId="0" borderId="0">
      <alignment vertical="center"/>
    </xf>
    <xf numFmtId="0" fontId="0" fillId="0" borderId="0">
      <alignment vertical="center"/>
    </xf>
    <xf numFmtId="0" fontId="127" fillId="0" borderId="0" applyNumberFormat="0" applyFill="0" applyBorder="0" applyAlignment="0" applyProtection="0">
      <alignment vertical="center"/>
    </xf>
    <xf numFmtId="0" fontId="8" fillId="0" borderId="0">
      <alignment vertical="center"/>
    </xf>
    <xf numFmtId="0" fontId="8" fillId="0" borderId="0">
      <alignment vertical="center"/>
    </xf>
    <xf numFmtId="0" fontId="0" fillId="4" borderId="31" applyNumberFormat="0" applyFont="0" applyAlignment="0" applyProtection="0">
      <alignment vertical="center"/>
    </xf>
    <xf numFmtId="0" fontId="0" fillId="0" borderId="0">
      <alignment vertical="center"/>
    </xf>
    <xf numFmtId="0" fontId="8" fillId="0" borderId="0">
      <alignment vertical="center"/>
    </xf>
    <xf numFmtId="0" fontId="0" fillId="4" borderId="31" applyNumberFormat="0" applyFont="0" applyAlignment="0" applyProtection="0">
      <alignment vertical="center"/>
    </xf>
    <xf numFmtId="0" fontId="0" fillId="0" borderId="0">
      <alignment vertical="center"/>
    </xf>
    <xf numFmtId="0" fontId="8" fillId="0" borderId="0">
      <alignment vertical="center"/>
    </xf>
    <xf numFmtId="0" fontId="8" fillId="0" borderId="0"/>
    <xf numFmtId="0" fontId="8" fillId="0" borderId="0">
      <alignment vertical="center"/>
    </xf>
    <xf numFmtId="0" fontId="0" fillId="4" borderId="31" applyNumberFormat="0" applyFont="0" applyAlignment="0" applyProtection="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95" fillId="32" borderId="0" applyNumberFormat="0" applyBorder="0" applyAlignment="0" applyProtection="0">
      <alignment vertical="center"/>
    </xf>
    <xf numFmtId="0" fontId="62" fillId="61" borderId="0" applyNumberFormat="0" applyBorder="0" applyAlignment="0" applyProtection="0">
      <alignment vertical="center"/>
    </xf>
    <xf numFmtId="0" fontId="8" fillId="0" borderId="0">
      <alignment vertical="center"/>
    </xf>
    <xf numFmtId="0" fontId="8" fillId="0" borderId="0">
      <alignment vertical="center"/>
    </xf>
    <xf numFmtId="0" fontId="95" fillId="3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2" fillId="5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1" fontId="71" fillId="0" borderId="13" applyFill="0" applyProtection="0">
      <alignment horizontal="center" vertical="center"/>
    </xf>
    <xf numFmtId="0" fontId="8" fillId="0" borderId="0">
      <alignment vertical="center"/>
    </xf>
    <xf numFmtId="1" fontId="71" fillId="0" borderId="13" applyFill="0" applyProtection="0">
      <alignment horizontal="center" vertical="center"/>
    </xf>
    <xf numFmtId="0" fontId="8"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6" fillId="11" borderId="2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110" fillId="52" borderId="28" applyNumberFormat="0" applyAlignment="0" applyProtection="0">
      <alignment vertical="center"/>
    </xf>
    <xf numFmtId="0" fontId="74"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9" fillId="16" borderId="27" applyNumberFormat="0" applyAlignment="0" applyProtection="0">
      <alignment vertical="center"/>
    </xf>
    <xf numFmtId="0" fontId="8" fillId="0" borderId="0">
      <alignment vertical="center"/>
    </xf>
    <xf numFmtId="0" fontId="8" fillId="0" borderId="0">
      <alignment vertical="center"/>
    </xf>
    <xf numFmtId="0" fontId="96" fillId="11" borderId="26" applyNumberFormat="0" applyAlignment="0" applyProtection="0">
      <alignment vertical="center"/>
    </xf>
    <xf numFmtId="0" fontId="99" fillId="16" borderId="27" applyNumberFormat="0" applyAlignment="0" applyProtection="0">
      <alignment vertical="center"/>
    </xf>
    <xf numFmtId="0" fontId="8" fillId="0" borderId="0">
      <alignment vertical="center"/>
    </xf>
    <xf numFmtId="185" fontId="0" fillId="0" borderId="0" applyFont="0" applyFill="0" applyBorder="0" applyAlignment="0" applyProtection="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99" fillId="16" borderId="2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10" fillId="52" borderId="28"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6" fillId="11" borderId="26" applyNumberFormat="0" applyAlignment="0" applyProtection="0">
      <alignment vertical="center"/>
    </xf>
    <xf numFmtId="0" fontId="8" fillId="0" borderId="0">
      <alignment vertical="center"/>
    </xf>
    <xf numFmtId="0" fontId="96" fillId="11" borderId="26" applyNumberFormat="0" applyAlignment="0" applyProtection="0">
      <alignment vertical="center"/>
    </xf>
    <xf numFmtId="0" fontId="8" fillId="0" borderId="0">
      <alignment vertical="center"/>
    </xf>
    <xf numFmtId="0" fontId="95" fillId="32" borderId="0" applyNumberFormat="0" applyBorder="0" applyAlignment="0" applyProtection="0">
      <alignment vertical="center"/>
    </xf>
    <xf numFmtId="0" fontId="0" fillId="0" borderId="0">
      <alignment vertical="center"/>
    </xf>
    <xf numFmtId="0" fontId="95" fillId="32" borderId="0" applyNumberFormat="0" applyBorder="0" applyAlignment="0" applyProtection="0">
      <alignment vertical="center"/>
    </xf>
    <xf numFmtId="0" fontId="0" fillId="0" borderId="0">
      <alignment vertical="center"/>
    </xf>
    <xf numFmtId="0" fontId="95" fillId="3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3" fillId="65" borderId="0" applyNumberFormat="0" applyBorder="0" applyAlignment="0" applyProtection="0">
      <alignment vertical="center"/>
    </xf>
    <xf numFmtId="0" fontId="8" fillId="0" borderId="0">
      <alignment vertical="center"/>
    </xf>
    <xf numFmtId="0" fontId="8" fillId="0" borderId="0">
      <alignment vertical="center"/>
    </xf>
    <xf numFmtId="0" fontId="99" fillId="16" borderId="2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1" fillId="0" borderId="0">
      <alignment vertical="center"/>
    </xf>
    <xf numFmtId="0" fontId="8" fillId="0" borderId="0">
      <alignment vertical="center"/>
    </xf>
    <xf numFmtId="0" fontId="8" fillId="0" borderId="0">
      <alignment vertical="center"/>
    </xf>
    <xf numFmtId="0" fontId="96" fillId="11" borderId="26" applyNumberFormat="0" applyAlignment="0" applyProtection="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65" fillId="0" borderId="16" applyNumberFormat="0" applyFill="0" applyAlignment="0" applyProtection="0">
      <alignment vertical="center"/>
    </xf>
    <xf numFmtId="0" fontId="0" fillId="0" borderId="0">
      <alignment vertical="center"/>
    </xf>
    <xf numFmtId="0" fontId="67" fillId="17" borderId="0" applyNumberFormat="0" applyBorder="0" applyAlignment="0" applyProtection="0">
      <alignment vertical="center"/>
    </xf>
    <xf numFmtId="0" fontId="0" fillId="0" borderId="0">
      <alignment vertical="center"/>
    </xf>
    <xf numFmtId="0" fontId="0" fillId="0" borderId="0">
      <alignment vertical="center"/>
    </xf>
    <xf numFmtId="0" fontId="6" fillId="0" borderId="0" applyAlignment="0"/>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 fillId="0" borderId="0">
      <alignment vertical="center"/>
    </xf>
    <xf numFmtId="0" fontId="0" fillId="0" borderId="0">
      <alignment vertical="center"/>
    </xf>
    <xf numFmtId="0" fontId="0" fillId="0" borderId="0">
      <alignment vertical="center"/>
    </xf>
    <xf numFmtId="0" fontId="0" fillId="4" borderId="31" applyNumberFormat="0" applyFont="0" applyAlignment="0" applyProtection="0">
      <alignment vertical="center"/>
    </xf>
    <xf numFmtId="0" fontId="106" fillId="0" borderId="1">
      <alignment horizontal="left" vertical="center"/>
    </xf>
    <xf numFmtId="0" fontId="106" fillId="0" borderId="1">
      <alignment horizontal="left" vertical="center"/>
    </xf>
    <xf numFmtId="0" fontId="0" fillId="4" borderId="31" applyNumberFormat="0" applyFont="0" applyAlignment="0" applyProtection="0">
      <alignment vertical="center"/>
    </xf>
    <xf numFmtId="0" fontId="106" fillId="0" borderId="1">
      <alignment horizontal="left" vertical="center"/>
    </xf>
    <xf numFmtId="0" fontId="106" fillId="0" borderId="1">
      <alignment horizontal="left" vertical="center"/>
    </xf>
    <xf numFmtId="0" fontId="106" fillId="0" borderId="1">
      <alignment horizontal="left" vertical="center"/>
    </xf>
    <xf numFmtId="0" fontId="0" fillId="0" borderId="0">
      <alignment vertical="center"/>
    </xf>
    <xf numFmtId="0" fontId="0" fillId="0" borderId="0">
      <alignment vertical="center"/>
    </xf>
    <xf numFmtId="0" fontId="8" fillId="0" borderId="0">
      <alignment vertical="center"/>
    </xf>
    <xf numFmtId="0" fontId="100" fillId="11" borderId="28" applyNumberFormat="0" applyAlignment="0" applyProtection="0">
      <alignment vertical="center"/>
    </xf>
    <xf numFmtId="0" fontId="8" fillId="0" borderId="0">
      <alignment vertical="center"/>
    </xf>
    <xf numFmtId="1" fontId="71" fillId="0" borderId="13" applyFill="0" applyProtection="0">
      <alignment horizontal="center" vertical="center"/>
    </xf>
    <xf numFmtId="0" fontId="8" fillId="0" borderId="0">
      <alignment vertical="center"/>
    </xf>
    <xf numFmtId="0" fontId="100" fillId="11" borderId="28" applyNumberFormat="0" applyAlignment="0" applyProtection="0">
      <alignment vertical="center"/>
    </xf>
    <xf numFmtId="0" fontId="8" fillId="0" borderId="0">
      <alignment vertical="center"/>
    </xf>
    <xf numFmtId="0" fontId="8" fillId="0" borderId="0">
      <alignment vertical="center"/>
    </xf>
    <xf numFmtId="0" fontId="102"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67" fillId="10" borderId="0" applyNumberFormat="0" applyBorder="0" applyAlignment="0" applyProtection="0">
      <alignment vertical="center"/>
    </xf>
    <xf numFmtId="0" fontId="74" fillId="10" borderId="0" applyNumberFormat="0" applyBorder="0" applyAlignment="0" applyProtection="0">
      <alignment vertical="center"/>
    </xf>
    <xf numFmtId="0" fontId="71" fillId="0" borderId="4" applyNumberFormat="0" applyFill="0" applyProtection="0">
      <alignment horizontal="left" vertical="center"/>
    </xf>
    <xf numFmtId="0" fontId="67" fillId="10" borderId="0" applyNumberFormat="0" applyBorder="0" applyAlignment="0" applyProtection="0">
      <alignment vertical="center"/>
    </xf>
    <xf numFmtId="0" fontId="74" fillId="17" borderId="0" applyNumberFormat="0" applyBorder="0" applyAlignment="0" applyProtection="0">
      <alignment vertical="center"/>
    </xf>
    <xf numFmtId="0" fontId="74" fillId="17" borderId="0" applyNumberFormat="0" applyBorder="0" applyAlignment="0" applyProtection="0">
      <alignment vertical="center"/>
    </xf>
    <xf numFmtId="0" fontId="74"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79" fillId="0" borderId="0" applyNumberFormat="0" applyFill="0" applyBorder="0" applyAlignment="0" applyProtection="0">
      <alignment vertical="center"/>
    </xf>
    <xf numFmtId="0" fontId="67" fillId="17" borderId="0" applyNumberFormat="0" applyBorder="0" applyAlignment="0" applyProtection="0">
      <alignment vertical="center"/>
    </xf>
    <xf numFmtId="0" fontId="79" fillId="0" borderId="0" applyNumberFormat="0" applyFill="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74" fillId="10" borderId="0" applyNumberFormat="0" applyBorder="0" applyAlignment="0" applyProtection="0">
      <alignment vertical="center"/>
    </xf>
    <xf numFmtId="0" fontId="74" fillId="10" borderId="0" applyNumberFormat="0" applyBorder="0" applyAlignment="0" applyProtection="0">
      <alignment vertical="center"/>
    </xf>
    <xf numFmtId="0" fontId="74" fillId="10" borderId="0" applyNumberFormat="0" applyBorder="0" applyAlignment="0" applyProtection="0">
      <alignment vertical="center"/>
    </xf>
    <xf numFmtId="0" fontId="74" fillId="10" borderId="0" applyNumberFormat="0" applyBorder="0" applyAlignment="0" applyProtection="0">
      <alignment vertical="center"/>
    </xf>
    <xf numFmtId="0" fontId="74" fillId="10" borderId="0" applyNumberFormat="0" applyBorder="0" applyAlignment="0" applyProtection="0">
      <alignment vertical="center"/>
    </xf>
    <xf numFmtId="0" fontId="74" fillId="10"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35" applyNumberFormat="0" applyFill="0" applyAlignment="0" applyProtection="0">
      <alignment vertical="center"/>
    </xf>
    <xf numFmtId="0" fontId="105" fillId="0" borderId="0" applyNumberFormat="0" applyFill="0" applyBorder="0" applyAlignment="0" applyProtection="0">
      <alignment vertical="center"/>
    </xf>
    <xf numFmtId="0" fontId="99" fillId="16" borderId="27" applyNumberFormat="0" applyAlignment="0" applyProtection="0">
      <alignment vertical="center"/>
    </xf>
    <xf numFmtId="0" fontId="63" fillId="0" borderId="15" applyNumberFormat="0" applyFill="0" applyAlignment="0" applyProtection="0">
      <alignment vertical="center"/>
    </xf>
    <xf numFmtId="0" fontId="99" fillId="16" borderId="27" applyNumberFormat="0" applyAlignment="0" applyProtection="0">
      <alignment vertical="center"/>
    </xf>
    <xf numFmtId="0" fontId="63" fillId="0" borderId="15" applyNumberFormat="0" applyFill="0" applyAlignment="0" applyProtection="0">
      <alignment vertical="center"/>
    </xf>
    <xf numFmtId="0" fontId="99" fillId="16" borderId="27" applyNumberFormat="0" applyAlignment="0" applyProtection="0">
      <alignment vertical="center"/>
    </xf>
    <xf numFmtId="0" fontId="63" fillId="0" borderId="15" applyNumberFormat="0" applyFill="0" applyAlignment="0" applyProtection="0">
      <alignment vertical="center"/>
    </xf>
    <xf numFmtId="0" fontId="99" fillId="16" borderId="27" applyNumberFormat="0" applyAlignment="0" applyProtection="0">
      <alignment vertical="center"/>
    </xf>
    <xf numFmtId="0" fontId="63" fillId="0" borderId="15" applyNumberFormat="0" applyFill="0" applyAlignment="0" applyProtection="0">
      <alignment vertical="center"/>
    </xf>
    <xf numFmtId="0" fontId="99" fillId="16" borderId="27" applyNumberFormat="0" applyAlignment="0" applyProtection="0">
      <alignment vertical="center"/>
    </xf>
    <xf numFmtId="0" fontId="63" fillId="0" borderId="3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105" fillId="0" borderId="0" applyNumberFormat="0" applyFill="0" applyBorder="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105" fillId="0" borderId="0" applyNumberFormat="0" applyFill="0" applyBorder="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4" fontId="0" fillId="0" borderId="0" applyFont="0" applyFill="0" applyBorder="0" applyAlignment="0" applyProtection="0">
      <alignment vertical="center"/>
    </xf>
    <xf numFmtId="0" fontId="63" fillId="0" borderId="15" applyNumberFormat="0" applyFill="0" applyAlignment="0" applyProtection="0">
      <alignment vertical="center"/>
    </xf>
    <xf numFmtId="0" fontId="63" fillId="0" borderId="15" applyNumberFormat="0" applyFill="0" applyAlignment="0" applyProtection="0">
      <alignment vertical="center"/>
    </xf>
    <xf numFmtId="0" fontId="100" fillId="11" borderId="28" applyNumberFormat="0" applyAlignment="0" applyProtection="0">
      <alignment vertical="center"/>
    </xf>
    <xf numFmtId="0" fontId="100" fillId="11" borderId="28" applyNumberFormat="0" applyAlignment="0" applyProtection="0">
      <alignment vertical="center"/>
    </xf>
    <xf numFmtId="0" fontId="100" fillId="11" borderId="28" applyNumberFormat="0" applyAlignment="0" applyProtection="0">
      <alignment vertical="center"/>
    </xf>
    <xf numFmtId="0" fontId="100" fillId="11" borderId="28" applyNumberFormat="0" applyAlignment="0" applyProtection="0">
      <alignment vertical="center"/>
    </xf>
    <xf numFmtId="0" fontId="100" fillId="11" borderId="28" applyNumberFormat="0" applyAlignment="0" applyProtection="0">
      <alignment vertical="center"/>
    </xf>
    <xf numFmtId="0" fontId="100" fillId="11" borderId="28" applyNumberFormat="0" applyAlignment="0" applyProtection="0">
      <alignment vertical="center"/>
    </xf>
    <xf numFmtId="0" fontId="100" fillId="11" borderId="28" applyNumberFormat="0" applyAlignment="0" applyProtection="0">
      <alignment vertical="center"/>
    </xf>
    <xf numFmtId="0" fontId="100" fillId="11" borderId="28" applyNumberFormat="0" applyAlignment="0" applyProtection="0">
      <alignment vertical="center"/>
    </xf>
    <xf numFmtId="0" fontId="100" fillId="11" borderId="28" applyNumberFormat="0" applyAlignment="0" applyProtection="0">
      <alignment vertical="center"/>
    </xf>
    <xf numFmtId="0" fontId="100" fillId="11" borderId="28" applyNumberFormat="0" applyAlignment="0" applyProtection="0">
      <alignment vertical="center"/>
    </xf>
    <xf numFmtId="0" fontId="100" fillId="11" borderId="28" applyNumberFormat="0" applyAlignment="0" applyProtection="0">
      <alignment vertical="center"/>
    </xf>
    <xf numFmtId="0" fontId="100" fillId="11" borderId="28" applyNumberFormat="0" applyAlignment="0" applyProtection="0">
      <alignment vertical="center"/>
    </xf>
    <xf numFmtId="0" fontId="100" fillId="11" borderId="28" applyNumberFormat="0" applyAlignment="0" applyProtection="0">
      <alignment vertical="center"/>
    </xf>
    <xf numFmtId="0" fontId="100" fillId="11" borderId="28" applyNumberFormat="0" applyAlignment="0" applyProtection="0">
      <alignment vertical="center"/>
    </xf>
    <xf numFmtId="0" fontId="100" fillId="11" borderId="28" applyNumberFormat="0" applyAlignment="0" applyProtection="0">
      <alignment vertical="center"/>
    </xf>
    <xf numFmtId="0" fontId="100" fillId="11" borderId="28" applyNumberFormat="0" applyAlignment="0" applyProtection="0">
      <alignment vertical="center"/>
    </xf>
    <xf numFmtId="0" fontId="99" fillId="16" borderId="27" applyNumberFormat="0" applyAlignment="0" applyProtection="0">
      <alignment vertical="center"/>
    </xf>
    <xf numFmtId="0" fontId="99" fillId="16" borderId="27" applyNumberFormat="0" applyAlignment="0" applyProtection="0">
      <alignment vertical="center"/>
    </xf>
    <xf numFmtId="0" fontId="99" fillId="16" borderId="27" applyNumberFormat="0" applyAlignment="0" applyProtection="0">
      <alignment vertical="center"/>
    </xf>
    <xf numFmtId="0" fontId="99" fillId="16" borderId="27" applyNumberFormat="0" applyAlignment="0" applyProtection="0">
      <alignment vertical="center"/>
    </xf>
    <xf numFmtId="0" fontId="99" fillId="16" borderId="27" applyNumberFormat="0" applyAlignment="0" applyProtection="0">
      <alignment vertical="center"/>
    </xf>
    <xf numFmtId="0" fontId="99" fillId="16" borderId="27" applyNumberFormat="0" applyAlignment="0" applyProtection="0">
      <alignment vertical="center"/>
    </xf>
    <xf numFmtId="0" fontId="99" fillId="16" borderId="27" applyNumberFormat="0" applyAlignment="0" applyProtection="0">
      <alignment vertical="center"/>
    </xf>
    <xf numFmtId="0" fontId="99" fillId="16" borderId="27" applyNumberFormat="0" applyAlignment="0" applyProtection="0">
      <alignment vertical="center"/>
    </xf>
    <xf numFmtId="0" fontId="99" fillId="16" borderId="27" applyNumberFormat="0" applyAlignment="0" applyProtection="0">
      <alignment vertical="center"/>
    </xf>
    <xf numFmtId="0" fontId="99" fillId="16" borderId="27" applyNumberFormat="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59" fillId="0" borderId="13" applyNumberFormat="0" applyFill="0" applyProtection="0">
      <alignment horizontal="left" vertical="center"/>
    </xf>
    <xf numFmtId="0" fontId="59" fillId="0" borderId="13" applyNumberFormat="0" applyFill="0" applyProtection="0">
      <alignment horizontal="left" vertical="center"/>
    </xf>
    <xf numFmtId="0" fontId="59" fillId="0" borderId="13" applyNumberFormat="0" applyFill="0" applyProtection="0">
      <alignment horizontal="left" vertical="center"/>
    </xf>
    <xf numFmtId="0" fontId="59" fillId="0" borderId="13" applyNumberFormat="0" applyFill="0" applyProtection="0">
      <alignment horizontal="left" vertical="center"/>
    </xf>
    <xf numFmtId="0" fontId="59" fillId="0" borderId="13" applyNumberFormat="0" applyFill="0" applyProtection="0">
      <alignment horizontal="left" vertical="center"/>
    </xf>
    <xf numFmtId="0" fontId="59" fillId="0" borderId="13" applyNumberFormat="0" applyFill="0" applyProtection="0">
      <alignment horizontal="left" vertical="center"/>
    </xf>
    <xf numFmtId="0" fontId="59" fillId="0" borderId="13" applyNumberFormat="0" applyFill="0" applyProtection="0">
      <alignment horizontal="lef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108" fillId="0" borderId="0">
      <alignment vertical="center"/>
    </xf>
    <xf numFmtId="43" fontId="0" fillId="0" borderId="0" applyFont="0" applyFill="0" applyBorder="0" applyAlignment="0" applyProtection="0">
      <alignment vertical="center"/>
    </xf>
    <xf numFmtId="186" fontId="0" fillId="0" borderId="0" applyFont="0" applyFill="0" applyBorder="0" applyAlignment="0" applyProtection="0">
      <alignment vertical="center"/>
    </xf>
    <xf numFmtId="0" fontId="110" fillId="52" borderId="28" applyNumberFormat="0" applyAlignment="0" applyProtection="0">
      <alignment vertical="center"/>
    </xf>
    <xf numFmtId="0" fontId="8"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62" fillId="64" borderId="0" applyNumberFormat="0" applyBorder="0" applyAlignment="0" applyProtection="0">
      <alignment vertical="center"/>
    </xf>
    <xf numFmtId="43" fontId="0" fillId="0" borderId="0" applyFont="0" applyFill="0" applyBorder="0" applyAlignment="0" applyProtection="0">
      <alignment vertical="center"/>
    </xf>
    <xf numFmtId="0" fontId="113" fillId="66" borderId="0" applyNumberFormat="0" applyBorder="0" applyAlignment="0" applyProtection="0">
      <alignment vertical="center"/>
    </xf>
    <xf numFmtId="0" fontId="113" fillId="66" borderId="0" applyNumberFormat="0" applyBorder="0" applyAlignment="0" applyProtection="0">
      <alignment vertical="center"/>
    </xf>
    <xf numFmtId="0" fontId="113" fillId="59" borderId="0" applyNumberFormat="0" applyBorder="0" applyAlignment="0" applyProtection="0">
      <alignment vertical="center"/>
    </xf>
    <xf numFmtId="0" fontId="113" fillId="65"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7" borderId="0" applyNumberFormat="0" applyBorder="0" applyAlignment="0" applyProtection="0">
      <alignment vertical="center"/>
    </xf>
    <xf numFmtId="0" fontId="62" fillId="67" borderId="0" applyNumberFormat="0" applyBorder="0" applyAlignment="0" applyProtection="0">
      <alignment vertical="center"/>
    </xf>
    <xf numFmtId="0" fontId="62" fillId="67"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6" borderId="0" applyNumberFormat="0" applyBorder="0" applyAlignment="0" applyProtection="0">
      <alignment vertical="center"/>
    </xf>
    <xf numFmtId="0" fontId="62" fillId="56" borderId="0" applyNumberFormat="0" applyBorder="0" applyAlignment="0" applyProtection="0">
      <alignment vertical="center"/>
    </xf>
    <xf numFmtId="0" fontId="95" fillId="32"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95" fillId="32" borderId="0" applyNumberFormat="0" applyBorder="0" applyAlignment="0" applyProtection="0">
      <alignment vertical="center"/>
    </xf>
    <xf numFmtId="0" fontId="62" fillId="56" borderId="0" applyNumberFormat="0" applyBorder="0" applyAlignment="0" applyProtection="0">
      <alignment vertical="center"/>
    </xf>
    <xf numFmtId="0" fontId="62" fillId="64" borderId="0" applyNumberFormat="0" applyBorder="0" applyAlignment="0" applyProtection="0">
      <alignment vertical="center"/>
    </xf>
    <xf numFmtId="0" fontId="62" fillId="64" borderId="0" applyNumberFormat="0" applyBorder="0" applyAlignment="0" applyProtection="0">
      <alignment vertical="center"/>
    </xf>
    <xf numFmtId="0" fontId="62" fillId="9" borderId="0" applyNumberFormat="0" applyBorder="0" applyAlignment="0" applyProtection="0">
      <alignment vertical="center"/>
    </xf>
    <xf numFmtId="0" fontId="62" fillId="7" borderId="0" applyNumberFormat="0" applyBorder="0" applyAlignment="0" applyProtection="0">
      <alignment vertical="center"/>
    </xf>
    <xf numFmtId="0" fontId="62" fillId="7" borderId="0" applyNumberFormat="0" applyBorder="0" applyAlignment="0" applyProtection="0">
      <alignment vertical="center"/>
    </xf>
    <xf numFmtId="0" fontId="62" fillId="7" borderId="0" applyNumberFormat="0" applyBorder="0" applyAlignment="0" applyProtection="0">
      <alignment vertical="center"/>
    </xf>
    <xf numFmtId="0" fontId="62" fillId="7" borderId="0" applyNumberFormat="0" applyBorder="0" applyAlignment="0" applyProtection="0">
      <alignment vertical="center"/>
    </xf>
    <xf numFmtId="0" fontId="62" fillId="7" borderId="0" applyNumberFormat="0" applyBorder="0" applyAlignment="0" applyProtection="0">
      <alignment vertical="center"/>
    </xf>
    <xf numFmtId="0" fontId="62" fillId="68" borderId="0" applyNumberFormat="0" applyBorder="0" applyAlignment="0" applyProtection="0">
      <alignment vertical="center"/>
    </xf>
    <xf numFmtId="0" fontId="62" fillId="68" borderId="0" applyNumberFormat="0" applyBorder="0" applyAlignment="0" applyProtection="0">
      <alignment vertical="center"/>
    </xf>
    <xf numFmtId="180" fontId="71" fillId="0" borderId="13" applyFill="0" applyProtection="0">
      <alignment horizontal="right" vertical="center"/>
    </xf>
    <xf numFmtId="180" fontId="71" fillId="0" borderId="13" applyFill="0" applyProtection="0">
      <alignment horizontal="right" vertical="center"/>
    </xf>
    <xf numFmtId="180" fontId="71" fillId="0" borderId="13" applyFill="0" applyProtection="0">
      <alignment horizontal="right" vertical="center"/>
    </xf>
    <xf numFmtId="180" fontId="71" fillId="0" borderId="13" applyFill="0" applyProtection="0">
      <alignment horizontal="right" vertical="center"/>
    </xf>
    <xf numFmtId="0" fontId="71" fillId="0" borderId="4" applyNumberFormat="0" applyFill="0" applyProtection="0">
      <alignment horizontal="left" vertical="center"/>
    </xf>
    <xf numFmtId="0" fontId="71" fillId="0" borderId="4" applyNumberFormat="0" applyFill="0" applyProtection="0">
      <alignment horizontal="left" vertical="center"/>
    </xf>
    <xf numFmtId="0" fontId="71" fillId="0" borderId="4" applyNumberFormat="0" applyFill="0" applyProtection="0">
      <alignment horizontal="left" vertical="center"/>
    </xf>
    <xf numFmtId="0" fontId="71" fillId="0" borderId="4" applyNumberFormat="0" applyFill="0" applyProtection="0">
      <alignment horizontal="left" vertical="center"/>
    </xf>
    <xf numFmtId="0" fontId="95" fillId="32" borderId="0" applyNumberFormat="0" applyBorder="0" applyAlignment="0" applyProtection="0">
      <alignment vertical="center"/>
    </xf>
    <xf numFmtId="0" fontId="95" fillId="32" borderId="0" applyNumberFormat="0" applyBorder="0" applyAlignment="0" applyProtection="0">
      <alignment vertical="center"/>
    </xf>
    <xf numFmtId="0" fontId="95" fillId="32" borderId="0" applyNumberFormat="0" applyBorder="0" applyAlignment="0" applyProtection="0">
      <alignment vertical="center"/>
    </xf>
    <xf numFmtId="0" fontId="95" fillId="32" borderId="0" applyNumberFormat="0" applyBorder="0" applyAlignment="0" applyProtection="0">
      <alignment vertical="center"/>
    </xf>
    <xf numFmtId="0" fontId="95" fillId="32" borderId="0" applyNumberFormat="0" applyBorder="0" applyAlignment="0" applyProtection="0">
      <alignment vertical="center"/>
    </xf>
    <xf numFmtId="0" fontId="95" fillId="32" borderId="0" applyNumberFormat="0" applyBorder="0" applyAlignment="0" applyProtection="0">
      <alignment vertical="center"/>
    </xf>
    <xf numFmtId="0" fontId="96" fillId="11" borderId="26" applyNumberFormat="0" applyAlignment="0" applyProtection="0">
      <alignment vertical="center"/>
    </xf>
    <xf numFmtId="0" fontId="96" fillId="11" borderId="26" applyNumberFormat="0" applyAlignment="0" applyProtection="0">
      <alignment vertical="center"/>
    </xf>
    <xf numFmtId="0" fontId="96" fillId="11" borderId="26" applyNumberFormat="0" applyAlignment="0" applyProtection="0">
      <alignment vertical="center"/>
    </xf>
    <xf numFmtId="0" fontId="96" fillId="11" borderId="26" applyNumberFormat="0" applyAlignment="0" applyProtection="0">
      <alignment vertical="center"/>
    </xf>
    <xf numFmtId="0" fontId="96" fillId="11" borderId="26" applyNumberFormat="0" applyAlignment="0" applyProtection="0">
      <alignment vertical="center"/>
    </xf>
    <xf numFmtId="0" fontId="96" fillId="11" borderId="26" applyNumberFormat="0" applyAlignment="0" applyProtection="0">
      <alignment vertical="center"/>
    </xf>
    <xf numFmtId="0" fontId="96" fillId="11" borderId="26" applyNumberFormat="0" applyAlignment="0" applyProtection="0">
      <alignment vertical="center"/>
    </xf>
    <xf numFmtId="0" fontId="96" fillId="11" borderId="26" applyNumberFormat="0" applyAlignment="0" applyProtection="0">
      <alignment vertical="center"/>
    </xf>
    <xf numFmtId="41" fontId="0" fillId="0" borderId="0" applyFont="0" applyFill="0" applyBorder="0" applyAlignment="0" applyProtection="0">
      <alignment vertical="center"/>
    </xf>
    <xf numFmtId="0" fontId="96" fillId="11" borderId="26" applyNumberFormat="0" applyAlignment="0" applyProtection="0">
      <alignment vertical="center"/>
    </xf>
    <xf numFmtId="0" fontId="96" fillId="11" borderId="26" applyNumberFormat="0" applyAlignment="0" applyProtection="0">
      <alignment vertical="center"/>
    </xf>
    <xf numFmtId="0" fontId="96" fillId="11" borderId="26" applyNumberFormat="0" applyAlignment="0" applyProtection="0">
      <alignment vertical="center"/>
    </xf>
    <xf numFmtId="0" fontId="96" fillId="11" borderId="26" applyNumberFormat="0" applyAlignment="0" applyProtection="0">
      <alignment vertical="center"/>
    </xf>
    <xf numFmtId="0" fontId="96" fillId="11" borderId="26" applyNumberFormat="0" applyAlignment="0" applyProtection="0">
      <alignment vertical="center"/>
    </xf>
    <xf numFmtId="0" fontId="110" fillId="52" borderId="28" applyNumberFormat="0" applyAlignment="0" applyProtection="0">
      <alignment vertical="center"/>
    </xf>
    <xf numFmtId="0" fontId="110" fillId="52" borderId="28" applyNumberFormat="0" applyAlignment="0" applyProtection="0">
      <alignment vertical="center"/>
    </xf>
    <xf numFmtId="0" fontId="110" fillId="52" borderId="28" applyNumberFormat="0" applyAlignment="0" applyProtection="0">
      <alignment vertical="center"/>
    </xf>
    <xf numFmtId="0" fontId="110" fillId="52" borderId="28" applyNumberFormat="0" applyAlignment="0" applyProtection="0">
      <alignment vertical="center"/>
    </xf>
    <xf numFmtId="0" fontId="110" fillId="52" borderId="28" applyNumberFormat="0" applyAlignment="0" applyProtection="0">
      <alignment vertical="center"/>
    </xf>
    <xf numFmtId="0" fontId="110" fillId="52" borderId="28" applyNumberFormat="0" applyAlignment="0" applyProtection="0">
      <alignment vertical="center"/>
    </xf>
    <xf numFmtId="0" fontId="110" fillId="52" borderId="28" applyNumberFormat="0" applyAlignment="0" applyProtection="0">
      <alignment vertical="center"/>
    </xf>
    <xf numFmtId="0" fontId="110" fillId="52" borderId="28" applyNumberFormat="0" applyAlignment="0" applyProtection="0">
      <alignment vertical="center"/>
    </xf>
    <xf numFmtId="1" fontId="71" fillId="0" borderId="13" applyFill="0" applyProtection="0">
      <alignment horizontal="center" vertical="center"/>
    </xf>
    <xf numFmtId="1" fontId="71" fillId="0" borderId="13" applyFill="0" applyProtection="0">
      <alignment horizontal="center" vertical="center"/>
    </xf>
    <xf numFmtId="0" fontId="131" fillId="0" borderId="0">
      <alignment vertical="center"/>
    </xf>
    <xf numFmtId="0" fontId="101" fillId="0" borderId="0">
      <alignment vertical="center"/>
    </xf>
    <xf numFmtId="43" fontId="0" fillId="0" borderId="0" applyFont="0" applyFill="0" applyBorder="0" applyAlignment="0" applyProtection="0">
      <alignment vertical="center"/>
    </xf>
    <xf numFmtId="0" fontId="0" fillId="4" borderId="31" applyNumberFormat="0" applyFont="0" applyAlignment="0" applyProtection="0">
      <alignment vertical="center"/>
    </xf>
    <xf numFmtId="0" fontId="0" fillId="4" borderId="31" applyNumberFormat="0" applyFont="0" applyAlignment="0" applyProtection="0">
      <alignment vertical="center"/>
    </xf>
    <xf numFmtId="0" fontId="0" fillId="4" borderId="31" applyNumberFormat="0" applyFont="0" applyAlignment="0" applyProtection="0">
      <alignment vertical="center"/>
    </xf>
    <xf numFmtId="0" fontId="0" fillId="4" borderId="31" applyNumberFormat="0" applyFont="0" applyAlignment="0" applyProtection="0">
      <alignment vertical="center"/>
    </xf>
    <xf numFmtId="0" fontId="0" fillId="4" borderId="31" applyNumberFormat="0" applyFont="0" applyAlignment="0" applyProtection="0">
      <alignment vertical="center"/>
    </xf>
    <xf numFmtId="0" fontId="0" fillId="4" borderId="31" applyNumberFormat="0" applyFont="0" applyAlignment="0" applyProtection="0">
      <alignment vertical="center"/>
    </xf>
    <xf numFmtId="0" fontId="0" fillId="4" borderId="31" applyNumberFormat="0" applyFont="0" applyAlignment="0" applyProtection="0">
      <alignment vertical="center"/>
    </xf>
    <xf numFmtId="0" fontId="0" fillId="4" borderId="31" applyNumberFormat="0" applyFont="0" applyAlignment="0" applyProtection="0">
      <alignment vertical="center"/>
    </xf>
    <xf numFmtId="0" fontId="0" fillId="4" borderId="31" applyNumberFormat="0" applyFont="0" applyAlignment="0" applyProtection="0">
      <alignment vertical="center"/>
    </xf>
    <xf numFmtId="0" fontId="0" fillId="4" borderId="31" applyNumberFormat="0" applyFont="0" applyAlignment="0" applyProtection="0">
      <alignment vertical="center"/>
    </xf>
    <xf numFmtId="0" fontId="0" fillId="4" borderId="31" applyNumberFormat="0" applyFont="0" applyAlignment="0" applyProtection="0">
      <alignment vertical="center"/>
    </xf>
    <xf numFmtId="0" fontId="0" fillId="4" borderId="31" applyNumberFormat="0" applyFont="0" applyAlignment="0" applyProtection="0">
      <alignment vertical="center"/>
    </xf>
    <xf numFmtId="0" fontId="0" fillId="4" borderId="31" applyNumberFormat="0" applyFont="0" applyAlignment="0" applyProtection="0">
      <alignment vertical="center"/>
    </xf>
    <xf numFmtId="0" fontId="0" fillId="4" borderId="31" applyNumberFormat="0" applyFont="0" applyAlignment="0" applyProtection="0">
      <alignment vertical="center"/>
    </xf>
    <xf numFmtId="0" fontId="132" fillId="0" borderId="0">
      <alignment vertical="top"/>
      <protection locked="0"/>
    </xf>
  </cellStyleXfs>
  <cellXfs count="524">
    <xf numFmtId="0" fontId="0" fillId="0" borderId="0" xfId="0" applyAlignment="1"/>
    <xf numFmtId="0" fontId="1" fillId="0" borderId="0" xfId="0" applyFont="1" applyFill="1" applyBorder="1" applyAlignment="1">
      <alignment vertical="center"/>
    </xf>
    <xf numFmtId="0" fontId="2" fillId="0" borderId="0" xfId="554" applyFont="1" applyFill="1" applyBorder="1" applyAlignment="1">
      <alignment horizontal="center" vertical="center"/>
    </xf>
    <xf numFmtId="0" fontId="3" fillId="0" borderId="1" xfId="554"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554" applyFont="1" applyFill="1" applyBorder="1" applyAlignment="1">
      <alignment horizontal="center" vertical="center"/>
    </xf>
    <xf numFmtId="0" fontId="1" fillId="0" borderId="1" xfId="0" applyFont="1" applyFill="1" applyBorder="1" applyAlignment="1">
      <alignment vertical="center" wrapText="1"/>
    </xf>
    <xf numFmtId="0" fontId="6" fillId="0" borderId="0" xfId="287" applyFont="1" applyFill="1" applyBorder="1" applyAlignment="1">
      <alignment vertical="center"/>
    </xf>
    <xf numFmtId="0" fontId="7" fillId="2" borderId="0" xfId="287" applyFont="1" applyFill="1" applyBorder="1" applyAlignment="1">
      <alignment vertical="center"/>
    </xf>
    <xf numFmtId="0" fontId="8" fillId="0" borderId="0" xfId="0" applyFont="1" applyFill="1" applyBorder="1" applyAlignment="1">
      <alignment vertical="center"/>
    </xf>
    <xf numFmtId="0" fontId="6" fillId="0" borderId="0" xfId="287" applyFont="1" applyFill="1" applyBorder="1" applyAlignment="1">
      <alignment horizontal="center" vertical="center"/>
    </xf>
    <xf numFmtId="49" fontId="6" fillId="0" borderId="0" xfId="287" applyNumberFormat="1" applyFont="1" applyFill="1" applyBorder="1" applyAlignment="1">
      <alignment horizontal="center" vertical="center"/>
    </xf>
    <xf numFmtId="0" fontId="9" fillId="0" borderId="0" xfId="287" applyNumberFormat="1" applyFont="1" applyFill="1" applyBorder="1" applyAlignment="1" applyProtection="1">
      <alignment horizontal="center" vertical="center"/>
    </xf>
    <xf numFmtId="49" fontId="9" fillId="0" borderId="0" xfId="287" applyNumberFormat="1" applyFont="1" applyFill="1" applyBorder="1" applyAlignment="1" applyProtection="1">
      <alignment horizontal="center" vertical="center"/>
    </xf>
    <xf numFmtId="0" fontId="0" fillId="0" borderId="0" xfId="287" applyNumberFormat="1" applyFont="1" applyFill="1" applyBorder="1" applyAlignment="1" applyProtection="1">
      <alignment horizontal="left" vertical="center"/>
    </xf>
    <xf numFmtId="0" fontId="10" fillId="2" borderId="1" xfId="480" applyFont="1" applyFill="1" applyBorder="1" applyAlignment="1">
      <alignment horizontal="center" vertical="center" wrapText="1"/>
    </xf>
    <xf numFmtId="49" fontId="10" fillId="2" borderId="1" xfId="480" applyNumberFormat="1" applyFont="1" applyFill="1" applyBorder="1" applyAlignment="1">
      <alignment horizontal="center" vertical="center" wrapText="1"/>
    </xf>
    <xf numFmtId="0" fontId="11" fillId="0" borderId="1" xfId="480" applyFont="1" applyFill="1" applyBorder="1" applyAlignment="1">
      <alignment horizontal="center" vertical="center" wrapText="1"/>
    </xf>
    <xf numFmtId="49" fontId="11" fillId="0" borderId="1" xfId="480" applyNumberFormat="1" applyFont="1" applyFill="1" applyBorder="1" applyAlignment="1">
      <alignment horizontal="center" vertical="center" wrapText="1"/>
    </xf>
    <xf numFmtId="0" fontId="11" fillId="0" borderId="2" xfId="480" applyFont="1" applyFill="1" applyBorder="1" applyAlignment="1">
      <alignment horizontal="center" vertical="center" wrapText="1"/>
    </xf>
    <xf numFmtId="0" fontId="12" fillId="0" borderId="2" xfId="480" applyFont="1" applyFill="1" applyBorder="1" applyAlignment="1">
      <alignment horizontal="center" vertical="center" wrapText="1"/>
    </xf>
    <xf numFmtId="0" fontId="12" fillId="0" borderId="1" xfId="480" applyFont="1" applyFill="1" applyBorder="1" applyAlignment="1">
      <alignment horizontal="center" vertical="center" wrapText="1"/>
    </xf>
    <xf numFmtId="49" fontId="12" fillId="0" borderId="1" xfId="985" applyNumberFormat="1" applyFont="1" applyFill="1" applyBorder="1" applyAlignment="1">
      <alignment horizontal="center" vertical="center" wrapText="1"/>
    </xf>
    <xf numFmtId="0" fontId="13" fillId="0" borderId="1" xfId="480" applyFont="1" applyFill="1" applyBorder="1" applyAlignment="1">
      <alignment horizontal="center" vertical="center" wrapText="1"/>
    </xf>
    <xf numFmtId="0" fontId="11" fillId="0" borderId="3" xfId="480" applyFont="1" applyFill="1" applyBorder="1" applyAlignment="1">
      <alignment horizontal="center" vertical="center" wrapText="1"/>
    </xf>
    <xf numFmtId="0" fontId="12" fillId="0" borderId="3" xfId="480" applyFont="1" applyFill="1" applyBorder="1" applyAlignment="1">
      <alignment horizontal="center" vertical="center" wrapText="1"/>
    </xf>
    <xf numFmtId="0" fontId="12" fillId="0" borderId="1" xfId="480" applyNumberFormat="1" applyFont="1" applyFill="1" applyBorder="1" applyAlignment="1">
      <alignment horizontal="center" vertical="center" wrapText="1"/>
    </xf>
    <xf numFmtId="0" fontId="12" fillId="0" borderId="4" xfId="480" applyFont="1" applyFill="1" applyBorder="1" applyAlignment="1">
      <alignment horizontal="center" vertical="center" wrapText="1"/>
    </xf>
    <xf numFmtId="4" fontId="12" fillId="0" borderId="1" xfId="985" applyNumberFormat="1" applyFont="1" applyFill="1" applyBorder="1" applyAlignment="1">
      <alignment horizontal="center" vertical="center" wrapText="1"/>
    </xf>
    <xf numFmtId="0" fontId="11" fillId="0" borderId="4" xfId="480" applyFont="1" applyFill="1" applyBorder="1" applyAlignment="1">
      <alignment horizontal="center" vertical="center" wrapText="1"/>
    </xf>
    <xf numFmtId="0" fontId="12" fillId="0" borderId="5" xfId="480" applyFont="1" applyFill="1" applyBorder="1" applyAlignment="1">
      <alignment horizontal="center" vertical="center" wrapText="1"/>
    </xf>
    <xf numFmtId="0" fontId="12" fillId="0" borderId="6" xfId="480" applyFont="1" applyFill="1" applyBorder="1" applyAlignment="1">
      <alignment horizontal="center" vertical="center" wrapText="1"/>
    </xf>
    <xf numFmtId="0" fontId="12" fillId="0" borderId="0" xfId="480" applyFont="1" applyFill="1" applyAlignment="1">
      <alignment horizontal="center" vertical="center" wrapText="1"/>
    </xf>
    <xf numFmtId="0" fontId="12" fillId="0" borderId="1" xfId="985" applyNumberFormat="1" applyFont="1" applyFill="1" applyBorder="1" applyAlignment="1">
      <alignment horizontal="center" vertical="center" wrapText="1"/>
    </xf>
    <xf numFmtId="0" fontId="6" fillId="0" borderId="0" xfId="287" applyFont="1" applyFill="1" applyBorder="1" applyAlignment="1">
      <alignment horizontal="center" vertical="center" wrapText="1"/>
    </xf>
    <xf numFmtId="0" fontId="12" fillId="0" borderId="7" xfId="480" applyFont="1" applyFill="1" applyBorder="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199" fontId="20" fillId="0" borderId="1" xfId="0" applyNumberFormat="1" applyFont="1" applyFill="1" applyBorder="1" applyAlignment="1">
      <alignment horizontal="center" vertical="center" wrapText="1"/>
    </xf>
    <xf numFmtId="0" fontId="21" fillId="0" borderId="0" xfId="0" applyFont="1" applyFill="1" applyBorder="1" applyAlignment="1">
      <alignment horizontal="left" vertical="center" wrapText="1"/>
    </xf>
    <xf numFmtId="0" fontId="18" fillId="0" borderId="0" xfId="0" applyFont="1" applyFill="1" applyBorder="1" applyAlignment="1">
      <alignment horizontal="left" vertical="center"/>
    </xf>
    <xf numFmtId="0" fontId="20" fillId="0" borderId="0" xfId="0" applyFont="1" applyFill="1" applyBorder="1" applyAlignment="1">
      <alignment horizontal="right" vertical="center"/>
    </xf>
    <xf numFmtId="0" fontId="20" fillId="0" borderId="0" xfId="0" applyFont="1" applyFill="1" applyBorder="1" applyAlignment="1">
      <alignment horizontal="right" vertical="center" wrapText="1"/>
    </xf>
    <xf numFmtId="0" fontId="19" fillId="0" borderId="1" xfId="0" applyFont="1" applyFill="1" applyBorder="1" applyAlignment="1">
      <alignment vertical="center"/>
    </xf>
    <xf numFmtId="199" fontId="20" fillId="0" borderId="1" xfId="0" applyNumberFormat="1" applyFont="1" applyFill="1" applyBorder="1" applyAlignment="1">
      <alignment horizontal="right" vertical="center" wrapText="1"/>
    </xf>
    <xf numFmtId="0" fontId="20" fillId="0" borderId="1" xfId="0" applyFont="1" applyFill="1" applyBorder="1" applyAlignment="1">
      <alignment horizontal="left" vertical="center"/>
    </xf>
    <xf numFmtId="0" fontId="19" fillId="0" borderId="1" xfId="0" applyFont="1" applyFill="1" applyBorder="1" applyAlignment="1">
      <alignment horizontal="lef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18"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9" fillId="0" borderId="1" xfId="0" applyFont="1" applyFill="1" applyBorder="1" applyAlignment="1">
      <alignment horizontal="left" vertical="center" wrapText="1"/>
    </xf>
    <xf numFmtId="4" fontId="20" fillId="0" borderId="1" xfId="0" applyNumberFormat="1" applyFont="1" applyFill="1" applyBorder="1" applyAlignment="1">
      <alignment horizontal="right" vertical="center" wrapText="1"/>
    </xf>
    <xf numFmtId="0" fontId="20" fillId="0" borderId="1" xfId="0" applyFont="1" applyFill="1" applyBorder="1" applyAlignment="1">
      <alignment horizontal="left" vertical="center" wrapText="1"/>
    </xf>
    <xf numFmtId="0" fontId="21" fillId="0" borderId="0" xfId="0" applyFont="1" applyFill="1" applyBorder="1" applyAlignment="1">
      <alignment vertical="center" wrapText="1"/>
    </xf>
    <xf numFmtId="0" fontId="18" fillId="0" borderId="0" xfId="0" applyFont="1" applyFill="1" applyBorder="1" applyAlignment="1">
      <alignment vertical="center" wrapText="1"/>
    </xf>
    <xf numFmtId="0" fontId="20" fillId="0" borderId="0" xfId="0" applyFont="1" applyFill="1" applyBorder="1" applyAlignment="1">
      <alignment vertical="center" wrapText="1"/>
    </xf>
    <xf numFmtId="0" fontId="20" fillId="0" borderId="1" xfId="0" applyFont="1" applyFill="1" applyBorder="1" applyAlignment="1">
      <alignment vertical="center" wrapText="1"/>
    </xf>
    <xf numFmtId="4" fontId="20" fillId="0" borderId="1" xfId="0" applyNumberFormat="1" applyFont="1" applyFill="1" applyBorder="1" applyAlignment="1">
      <alignmen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vertical="center" wrapText="1"/>
    </xf>
    <xf numFmtId="0" fontId="18" fillId="0" borderId="0" xfId="0" applyFont="1" applyFill="1" applyBorder="1" applyAlignment="1">
      <alignment horizontal="right" vertical="center" wrapText="1"/>
    </xf>
    <xf numFmtId="4" fontId="24" fillId="0" borderId="1" xfId="0" applyNumberFormat="1" applyFont="1" applyFill="1" applyBorder="1" applyAlignment="1">
      <alignment vertical="center" wrapText="1"/>
    </xf>
    <xf numFmtId="0" fontId="11" fillId="0" borderId="0" xfId="0" applyFont="1" applyFill="1" applyBorder="1" applyAlignment="1">
      <alignment vertical="center"/>
    </xf>
    <xf numFmtId="0" fontId="25" fillId="0" borderId="0" xfId="0" applyFont="1" applyFill="1" applyBorder="1" applyAlignment="1">
      <alignment vertical="center"/>
    </xf>
    <xf numFmtId="0" fontId="26" fillId="0" borderId="1" xfId="0" applyFont="1" applyFill="1" applyBorder="1" applyAlignment="1">
      <alignment horizontal="center"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 fillId="0" borderId="0" xfId="895" applyNumberFormat="1" applyFont="1" applyFill="1" applyAlignment="1" applyProtection="1">
      <alignment horizontal="center" vertical="center" wrapText="1"/>
    </xf>
    <xf numFmtId="0" fontId="26" fillId="0" borderId="1" xfId="0" applyFont="1" applyFill="1" applyBorder="1" applyAlignment="1">
      <alignment vertical="center" wrapText="1"/>
    </xf>
    <xf numFmtId="0" fontId="8" fillId="0" borderId="0" xfId="895" applyFill="1" applyAlignment="1"/>
    <xf numFmtId="0" fontId="8" fillId="0" borderId="0" xfId="895" applyAlignment="1"/>
    <xf numFmtId="0" fontId="8" fillId="0" borderId="0" xfId="895" applyAlignment="1">
      <alignment horizontal="right" vertical="center"/>
    </xf>
    <xf numFmtId="0" fontId="27" fillId="0" borderId="0" xfId="895" applyNumberFormat="1" applyFont="1" applyFill="1" applyAlignment="1" applyProtection="1">
      <alignment horizontal="center" vertical="center" wrapText="1"/>
    </xf>
    <xf numFmtId="0" fontId="27" fillId="0" borderId="0" xfId="895" applyNumberFormat="1" applyFont="1" applyFill="1" applyAlignment="1" applyProtection="1">
      <alignment horizontal="right" vertical="center" wrapText="1"/>
    </xf>
    <xf numFmtId="0" fontId="11" fillId="0" borderId="0" xfId="569" applyFont="1" applyAlignment="1" applyProtection="1">
      <alignment horizontal="left" vertical="center"/>
    </xf>
    <xf numFmtId="192" fontId="28" fillId="0" borderId="0" xfId="569" applyNumberFormat="1" applyFont="1" applyAlignment="1">
      <alignment horizontal="right" vertical="center"/>
    </xf>
    <xf numFmtId="0" fontId="28" fillId="0" borderId="0" xfId="569" applyFont="1" applyAlignment="1">
      <alignment horizontal="right" vertical="center"/>
    </xf>
    <xf numFmtId="176" fontId="28" fillId="0" borderId="0" xfId="569" applyNumberFormat="1" applyFont="1" applyFill="1" applyBorder="1" applyAlignment="1" applyProtection="1">
      <alignment horizontal="right" vertical="center"/>
    </xf>
    <xf numFmtId="2" fontId="26" fillId="0" borderId="1" xfId="822" applyNumberFormat="1" applyFont="1" applyFill="1" applyBorder="1" applyAlignment="1" applyProtection="1">
      <alignment horizontal="center" vertical="center" wrapText="1"/>
    </xf>
    <xf numFmtId="178" fontId="26" fillId="0" borderId="1" xfId="998" applyNumberFormat="1" applyFont="1" applyBorder="1" applyAlignment="1">
      <alignment horizontal="center" vertical="center" wrapText="1"/>
    </xf>
    <xf numFmtId="0" fontId="8" fillId="0" borderId="0" xfId="697" applyAlignment="1">
      <alignment horizontal="center" vertical="center"/>
    </xf>
    <xf numFmtId="49" fontId="26" fillId="0" borderId="1" xfId="824" applyNumberFormat="1" applyFont="1" applyFill="1" applyBorder="1" applyAlignment="1" applyProtection="1">
      <alignment horizontal="left" vertical="center"/>
    </xf>
    <xf numFmtId="200" fontId="26" fillId="0" borderId="1" xfId="1026" applyNumberFormat="1" applyFont="1" applyFill="1" applyBorder="1" applyAlignment="1">
      <alignment horizontal="right" vertical="center" wrapText="1"/>
    </xf>
    <xf numFmtId="200" fontId="26" fillId="0" borderId="1" xfId="25" applyNumberFormat="1" applyFont="1" applyFill="1" applyBorder="1" applyAlignment="1">
      <alignment horizontal="right" vertical="center" wrapText="1"/>
    </xf>
    <xf numFmtId="201" fontId="26" fillId="0" borderId="1" xfId="34" applyNumberFormat="1" applyFont="1" applyFill="1" applyBorder="1" applyAlignment="1">
      <alignment horizontal="right" vertical="center" wrapText="1"/>
    </xf>
    <xf numFmtId="49" fontId="24" fillId="0" borderId="1" xfId="824" applyNumberFormat="1" applyFont="1" applyFill="1" applyBorder="1" applyAlignment="1" applyProtection="1">
      <alignment horizontal="left" vertical="center"/>
    </xf>
    <xf numFmtId="200" fontId="24" fillId="0" borderId="1" xfId="1026" applyNumberFormat="1" applyFont="1" applyFill="1" applyBorder="1" applyAlignment="1">
      <alignment horizontal="right" vertical="center" wrapText="1"/>
    </xf>
    <xf numFmtId="200" fontId="24" fillId="0" borderId="1" xfId="25" applyNumberFormat="1" applyFont="1" applyFill="1" applyBorder="1" applyAlignment="1">
      <alignment horizontal="right" vertical="center" wrapText="1"/>
    </xf>
    <xf numFmtId="200" fontId="29" fillId="0" borderId="1" xfId="25" applyNumberFormat="1" applyFont="1" applyFill="1" applyBorder="1" applyAlignment="1" applyProtection="1">
      <alignment vertical="center" wrapText="1"/>
    </xf>
    <xf numFmtId="200" fontId="24" fillId="0" borderId="1" xfId="25" applyNumberFormat="1" applyFont="1" applyFill="1" applyBorder="1" applyAlignment="1" applyProtection="1">
      <alignment horizontal="right" vertical="center" wrapText="1"/>
    </xf>
    <xf numFmtId="3" fontId="26" fillId="0" borderId="1" xfId="25" applyNumberFormat="1" applyFont="1" applyFill="1" applyBorder="1" applyAlignment="1">
      <alignment horizontal="right" vertical="center" wrapText="1"/>
    </xf>
    <xf numFmtId="3" fontId="24" fillId="0" borderId="1" xfId="25" applyNumberFormat="1" applyFont="1" applyFill="1" applyBorder="1" applyAlignment="1">
      <alignment horizontal="right" vertical="center" wrapText="1"/>
    </xf>
    <xf numFmtId="200" fontId="24" fillId="3" borderId="1" xfId="25" applyNumberFormat="1" applyFont="1" applyFill="1" applyBorder="1" applyAlignment="1" applyProtection="1">
      <alignment horizontal="right" vertical="center" wrapText="1"/>
    </xf>
    <xf numFmtId="49" fontId="26" fillId="0" borderId="1" xfId="904" applyNumberFormat="1" applyFont="1" applyFill="1" applyBorder="1" applyAlignment="1" applyProtection="1">
      <alignment horizontal="distributed" vertical="center"/>
    </xf>
    <xf numFmtId="49" fontId="26" fillId="0" borderId="1" xfId="904" applyNumberFormat="1" applyFont="1" applyFill="1" applyBorder="1" applyAlignment="1" applyProtection="1">
      <alignment horizontal="left" vertical="center"/>
    </xf>
    <xf numFmtId="200" fontId="8" fillId="0" borderId="0" xfId="895" applyNumberFormat="1" applyAlignment="1">
      <alignment horizontal="right" vertical="center"/>
    </xf>
    <xf numFmtId="0" fontId="8" fillId="0" borderId="0" xfId="697" applyAlignment="1"/>
    <xf numFmtId="0" fontId="8" fillId="0" borderId="0" xfId="697" applyFill="1" applyAlignment="1"/>
    <xf numFmtId="0" fontId="27" fillId="0" borderId="0" xfId="697" applyNumberFormat="1" applyFont="1" applyFill="1" applyAlignment="1" applyProtection="1">
      <alignment horizontal="center" vertical="center" wrapText="1"/>
    </xf>
    <xf numFmtId="0" fontId="24" fillId="0" borderId="0" xfId="697" applyFont="1" applyFill="1" applyAlignment="1" applyProtection="1">
      <alignment horizontal="left" vertical="center"/>
    </xf>
    <xf numFmtId="192" fontId="24" fillId="0" borderId="0" xfId="697" applyNumberFormat="1" applyFont="1" applyFill="1" applyAlignment="1" applyProtection="1">
      <alignment horizontal="right"/>
    </xf>
    <xf numFmtId="0" fontId="30" fillId="0" borderId="0" xfId="697" applyFont="1" applyFill="1" applyAlignment="1">
      <alignment vertical="center"/>
    </xf>
    <xf numFmtId="0" fontId="24" fillId="0" borderId="0" xfId="697" applyFont="1" applyFill="1" applyAlignment="1">
      <alignment horizontal="right" vertical="center"/>
    </xf>
    <xf numFmtId="0" fontId="26" fillId="0" borderId="1" xfId="697" applyNumberFormat="1" applyFont="1" applyFill="1" applyBorder="1" applyAlignment="1" applyProtection="1">
      <alignment horizontal="center" vertical="center"/>
    </xf>
    <xf numFmtId="49" fontId="26" fillId="0" borderId="1" xfId="427" applyNumberFormat="1" applyFont="1" applyFill="1" applyBorder="1" applyAlignment="1" applyProtection="1">
      <alignment vertical="center"/>
    </xf>
    <xf numFmtId="200" fontId="26" fillId="0" borderId="1" xfId="867" applyNumberFormat="1" applyFont="1" applyFill="1" applyBorder="1" applyAlignment="1">
      <alignment horizontal="right" vertical="center" wrapText="1"/>
    </xf>
    <xf numFmtId="200" fontId="26" fillId="0" borderId="1" xfId="867" applyNumberFormat="1" applyFont="1" applyBorder="1" applyAlignment="1">
      <alignment horizontal="right" vertical="center" wrapText="1"/>
    </xf>
    <xf numFmtId="49" fontId="24" fillId="0" borderId="1" xfId="427" applyNumberFormat="1" applyFont="1" applyFill="1" applyBorder="1" applyAlignment="1" applyProtection="1">
      <alignment vertical="center"/>
    </xf>
    <xf numFmtId="200" fontId="24" fillId="0" borderId="1" xfId="867" applyNumberFormat="1" applyFont="1" applyFill="1" applyBorder="1" applyAlignment="1">
      <alignment horizontal="right" vertical="center" wrapText="1"/>
    </xf>
    <xf numFmtId="200" fontId="24" fillId="0" borderId="1" xfId="107" applyNumberFormat="1" applyFont="1" applyBorder="1" applyAlignment="1">
      <alignment horizontal="right" vertical="center" wrapText="1"/>
    </xf>
    <xf numFmtId="200" fontId="24" fillId="0" borderId="1" xfId="867" applyNumberFormat="1" applyFont="1" applyBorder="1" applyAlignment="1">
      <alignment horizontal="right" vertical="center" wrapText="1"/>
    </xf>
    <xf numFmtId="49" fontId="26" fillId="0" borderId="1" xfId="427" applyNumberFormat="1" applyFont="1" applyFill="1" applyBorder="1" applyAlignment="1" applyProtection="1">
      <alignment vertical="center" wrapText="1"/>
    </xf>
    <xf numFmtId="200" fontId="26" fillId="0" borderId="1" xfId="107" applyNumberFormat="1" applyFont="1" applyBorder="1" applyAlignment="1">
      <alignment horizontal="right" vertical="center" wrapText="1"/>
    </xf>
    <xf numFmtId="200" fontId="24" fillId="3" borderId="1" xfId="867" applyNumberFormat="1" applyFont="1" applyFill="1" applyBorder="1" applyAlignment="1">
      <alignment horizontal="right" vertical="center" wrapText="1"/>
    </xf>
    <xf numFmtId="200" fontId="26" fillId="0" borderId="1" xfId="25" applyNumberFormat="1" applyFont="1" applyFill="1" applyBorder="1" applyAlignment="1" applyProtection="1">
      <alignment horizontal="right" vertical="center" wrapText="1"/>
    </xf>
    <xf numFmtId="200" fontId="8" fillId="0" borderId="0" xfId="697" applyNumberFormat="1" applyAlignment="1"/>
    <xf numFmtId="0" fontId="8" fillId="0" borderId="0" xfId="766" applyAlignment="1"/>
    <xf numFmtId="0" fontId="8" fillId="0" borderId="0" xfId="766" applyFill="1" applyAlignment="1"/>
    <xf numFmtId="0" fontId="27" fillId="0" borderId="0" xfId="766" applyNumberFormat="1" applyFont="1" applyFill="1" applyAlignment="1" applyProtection="1">
      <alignment horizontal="center" vertical="center" wrapText="1"/>
    </xf>
    <xf numFmtId="0" fontId="11" fillId="0" borderId="0" xfId="710" applyFont="1" applyAlignment="1" applyProtection="1">
      <alignment horizontal="left" vertical="center"/>
    </xf>
    <xf numFmtId="0" fontId="28" fillId="0" borderId="0" xfId="710" applyFont="1" applyAlignment="1"/>
    <xf numFmtId="202" fontId="28" fillId="0" borderId="0" xfId="710" applyNumberFormat="1" applyFont="1" applyAlignment="1"/>
    <xf numFmtId="176" fontId="29" fillId="0" borderId="0" xfId="710" applyNumberFormat="1" applyFont="1" applyFill="1" applyBorder="1" applyAlignment="1" applyProtection="1">
      <alignment horizontal="right" vertical="center"/>
    </xf>
    <xf numFmtId="0" fontId="8" fillId="0" borderId="0" xfId="766" applyAlignment="1">
      <alignment horizontal="center" vertical="center"/>
    </xf>
    <xf numFmtId="0" fontId="31" fillId="0" borderId="0" xfId="554" applyFont="1" applyAlignment="1">
      <alignment horizontal="center" vertical="center"/>
    </xf>
    <xf numFmtId="49" fontId="26" fillId="0" borderId="1" xfId="824" applyNumberFormat="1" applyFont="1" applyFill="1" applyBorder="1" applyAlignment="1" applyProtection="1">
      <alignment horizontal="left" vertical="center" wrapText="1"/>
    </xf>
    <xf numFmtId="49" fontId="26" fillId="0" borderId="1" xfId="904" applyNumberFormat="1" applyFont="1" applyFill="1" applyBorder="1" applyAlignment="1" applyProtection="1">
      <alignment horizontal="left" vertical="center" wrapText="1"/>
    </xf>
    <xf numFmtId="200" fontId="8" fillId="0" borderId="0" xfId="766" applyNumberFormat="1" applyAlignment="1"/>
    <xf numFmtId="0" fontId="8" fillId="0" borderId="0" xfId="766" applyAlignment="1">
      <alignment vertical="center"/>
    </xf>
    <xf numFmtId="0" fontId="24" fillId="0" borderId="0" xfId="766" applyFont="1" applyFill="1" applyAlignment="1" applyProtection="1">
      <alignment horizontal="left" vertical="center"/>
    </xf>
    <xf numFmtId="4" fontId="24" fillId="0" borderId="0" xfId="766" applyNumberFormat="1" applyFont="1" applyFill="1" applyAlignment="1" applyProtection="1">
      <alignment horizontal="right" vertical="center"/>
    </xf>
    <xf numFmtId="202" fontId="30" fillId="0" borderId="0" xfId="766" applyNumberFormat="1" applyFont="1" applyFill="1" applyAlignment="1">
      <alignment vertical="center"/>
    </xf>
    <xf numFmtId="0" fontId="24" fillId="0" borderId="0" xfId="766" applyFont="1" applyFill="1" applyAlignment="1">
      <alignment horizontal="right" vertical="center"/>
    </xf>
    <xf numFmtId="0" fontId="26" fillId="0" borderId="1" xfId="918" applyNumberFormat="1" applyFont="1" applyFill="1" applyBorder="1" applyAlignment="1" applyProtection="1">
      <alignment horizontal="center" vertical="center"/>
    </xf>
    <xf numFmtId="49" fontId="26" fillId="0" borderId="1" xfId="920" applyNumberFormat="1" applyFont="1" applyFill="1" applyBorder="1" applyAlignment="1" applyProtection="1">
      <alignment vertical="center"/>
    </xf>
    <xf numFmtId="0" fontId="31" fillId="0" borderId="0" xfId="554" applyFont="1">
      <alignment vertical="center"/>
    </xf>
    <xf numFmtId="49" fontId="24" fillId="0" borderId="1" xfId="920" applyNumberFormat="1" applyFont="1" applyFill="1" applyBorder="1" applyAlignment="1" applyProtection="1">
      <alignment vertical="center"/>
    </xf>
    <xf numFmtId="49" fontId="26" fillId="0" borderId="1" xfId="34" applyNumberFormat="1" applyFont="1" applyFill="1" applyBorder="1" applyAlignment="1">
      <alignment horizontal="right" vertical="center" wrapText="1"/>
    </xf>
    <xf numFmtId="200" fontId="26" fillId="0" borderId="1" xfId="107" applyNumberFormat="1" applyFont="1" applyFill="1" applyBorder="1" applyAlignment="1">
      <alignment horizontal="right" vertical="center" wrapText="1"/>
    </xf>
    <xf numFmtId="49" fontId="26" fillId="0" borderId="1" xfId="904" applyNumberFormat="1" applyFont="1" applyFill="1" applyBorder="1" applyAlignment="1" applyProtection="1">
      <alignment vertical="center"/>
    </xf>
    <xf numFmtId="0" fontId="8" fillId="0" borderId="0" xfId="998">
      <alignment vertical="center"/>
    </xf>
    <xf numFmtId="0" fontId="7" fillId="0" borderId="0" xfId="998" applyFont="1" applyAlignment="1">
      <alignment horizontal="center" vertical="center" wrapText="1"/>
    </xf>
    <xf numFmtId="0" fontId="8" fillId="0" borderId="0" xfId="998" applyFill="1">
      <alignment vertical="center"/>
    </xf>
    <xf numFmtId="0" fontId="1" fillId="0" borderId="0" xfId="0" applyFont="1" applyFill="1" applyAlignment="1">
      <alignment vertical="center"/>
    </xf>
    <xf numFmtId="0" fontId="32" fillId="0" borderId="0" xfId="659" applyFont="1" applyAlignment="1">
      <alignment horizontal="center" vertical="center" shrinkToFit="1"/>
    </xf>
    <xf numFmtId="0" fontId="9" fillId="0" borderId="0" xfId="659" applyFont="1" applyAlignment="1">
      <alignment horizontal="center" vertical="center" shrinkToFit="1"/>
    </xf>
    <xf numFmtId="0" fontId="11" fillId="0" borderId="0" xfId="659" applyFont="1" applyBorder="1" applyAlignment="1">
      <alignment horizontal="left" vertical="center" wrapText="1"/>
    </xf>
    <xf numFmtId="0" fontId="11" fillId="0" borderId="0" xfId="0" applyFont="1" applyFill="1" applyAlignment="1">
      <alignment horizontal="right"/>
    </xf>
    <xf numFmtId="0" fontId="26" fillId="0" borderId="1" xfId="1074" applyFont="1" applyBorder="1" applyAlignment="1">
      <alignment horizontal="center" vertical="center"/>
    </xf>
    <xf numFmtId="49" fontId="26" fillId="0" borderId="1" xfId="0" applyNumberFormat="1" applyFont="1" applyFill="1" applyBorder="1" applyAlignment="1" applyProtection="1">
      <alignment vertical="center" wrapText="1"/>
    </xf>
    <xf numFmtId="200" fontId="24" fillId="0" borderId="1" xfId="25" applyNumberFormat="1" applyFont="1" applyBorder="1" applyAlignment="1">
      <alignment horizontal="right" vertical="center" wrapText="1"/>
    </xf>
    <xf numFmtId="0" fontId="24" fillId="0" borderId="1" xfId="648" applyNumberFormat="1"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33" fillId="0" borderId="1" xfId="998" applyFont="1" applyFill="1" applyBorder="1">
      <alignment vertical="center"/>
    </xf>
    <xf numFmtId="0" fontId="11" fillId="0" borderId="1" xfId="0" applyFont="1" applyBorder="1" applyAlignment="1">
      <alignment horizontal="left" vertical="center"/>
    </xf>
    <xf numFmtId="0" fontId="8" fillId="0" borderId="0" xfId="648" applyFill="1" applyAlignment="1"/>
    <xf numFmtId="0" fontId="9" fillId="0" borderId="0" xfId="628" applyFont="1" applyAlignment="1">
      <alignment horizontal="center" vertical="center" shrinkToFit="1"/>
    </xf>
    <xf numFmtId="0" fontId="11" fillId="0" borderId="0" xfId="628" applyFont="1" applyAlignment="1">
      <alignment horizontal="left" vertical="center" wrapText="1"/>
    </xf>
    <xf numFmtId="0" fontId="11" fillId="0" borderId="0" xfId="628" applyFont="1" applyFill="1" applyAlignment="1">
      <alignment horizontal="left" vertical="center" wrapText="1"/>
    </xf>
    <xf numFmtId="178" fontId="24" fillId="0" borderId="0" xfId="1072" applyNumberFormat="1" applyFont="1" applyBorder="1" applyAlignment="1">
      <alignment horizontal="right" vertical="center"/>
    </xf>
    <xf numFmtId="0" fontId="26" fillId="0" borderId="1" xfId="1072" applyFont="1" applyBorder="1" applyAlignment="1">
      <alignment horizontal="center" vertical="center"/>
    </xf>
    <xf numFmtId="0" fontId="0" fillId="0" borderId="0" xfId="0" applyFont="1" applyAlignment="1"/>
    <xf numFmtId="200" fontId="26" fillId="0" borderId="1" xfId="998" applyNumberFormat="1" applyFont="1" applyFill="1" applyBorder="1" applyAlignment="1">
      <alignment horizontal="right" vertical="center" wrapText="1"/>
    </xf>
    <xf numFmtId="200" fontId="24" fillId="0" borderId="1" xfId="998" applyNumberFormat="1" applyFont="1" applyFill="1" applyBorder="1" applyAlignment="1">
      <alignment horizontal="right" vertical="center" wrapText="1"/>
    </xf>
    <xf numFmtId="201" fontId="24" fillId="0" borderId="1" xfId="998" applyNumberFormat="1" applyFont="1" applyBorder="1" applyAlignment="1">
      <alignment horizontal="right" vertical="center" wrapText="1"/>
    </xf>
    <xf numFmtId="201" fontId="26" fillId="0" borderId="1" xfId="998" applyNumberFormat="1" applyFont="1" applyBorder="1" applyAlignment="1">
      <alignment horizontal="right" vertical="center" wrapText="1"/>
    </xf>
    <xf numFmtId="49" fontId="24" fillId="0" borderId="1" xfId="0" applyNumberFormat="1" applyFont="1" applyFill="1" applyBorder="1" applyAlignment="1" applyProtection="1">
      <alignment vertical="center" wrapText="1"/>
    </xf>
    <xf numFmtId="0" fontId="26" fillId="3" borderId="1" xfId="998" applyFont="1" applyFill="1" applyBorder="1" applyAlignment="1">
      <alignment horizontal="distributed" vertical="center" wrapText="1"/>
    </xf>
    <xf numFmtId="0" fontId="26" fillId="0" borderId="1" xfId="648" applyNumberFormat="1" applyFont="1" applyFill="1" applyBorder="1" applyAlignment="1">
      <alignment horizontal="left" vertical="center" wrapText="1"/>
    </xf>
    <xf numFmtId="0" fontId="24" fillId="0" borderId="1" xfId="648" applyNumberFormat="1" applyFont="1" applyFill="1" applyBorder="1" applyAlignment="1">
      <alignment horizontal="left" vertical="center" wrapText="1" indent="1"/>
    </xf>
    <xf numFmtId="200" fontId="11" fillId="0" borderId="1" xfId="0" applyNumberFormat="1" applyFont="1" applyFill="1" applyBorder="1" applyAlignment="1">
      <alignment horizontal="right" vertical="center" wrapText="1"/>
    </xf>
    <xf numFmtId="0" fontId="26" fillId="3" borderId="1" xfId="998" applyFont="1" applyFill="1" applyBorder="1" applyAlignment="1">
      <alignment horizontal="left" vertical="center" wrapText="1"/>
    </xf>
    <xf numFmtId="200" fontId="10" fillId="0" borderId="1" xfId="0" applyNumberFormat="1" applyFont="1" applyFill="1" applyBorder="1" applyAlignment="1">
      <alignment horizontal="right" vertical="center" wrapText="1"/>
    </xf>
    <xf numFmtId="41" fontId="0" fillId="0" borderId="0" xfId="0" applyNumberFormat="1" applyAlignment="1"/>
    <xf numFmtId="200" fontId="0" fillId="0" borderId="0" xfId="0" applyNumberFormat="1" applyAlignment="1"/>
    <xf numFmtId="0" fontId="8" fillId="0" borderId="0" xfId="648" applyAlignment="1"/>
    <xf numFmtId="0" fontId="34" fillId="2" borderId="0" xfId="648" applyFont="1" applyFill="1" applyAlignment="1"/>
    <xf numFmtId="0" fontId="35" fillId="2" borderId="0" xfId="628" applyFont="1" applyFill="1" applyAlignment="1">
      <alignment horizontal="center" vertical="center" shrinkToFit="1"/>
    </xf>
    <xf numFmtId="0" fontId="36" fillId="2" borderId="0" xfId="628" applyFont="1" applyFill="1" applyAlignment="1">
      <alignment horizontal="left" vertical="center" wrapText="1"/>
    </xf>
    <xf numFmtId="0" fontId="24" fillId="0" borderId="0" xfId="648" applyFont="1" applyAlignment="1">
      <alignment horizontal="right" vertical="center"/>
    </xf>
    <xf numFmtId="0" fontId="26" fillId="0" borderId="1" xfId="648" applyFont="1" applyFill="1" applyBorder="1" applyAlignment="1">
      <alignment horizontal="center" vertical="center" wrapText="1"/>
    </xf>
    <xf numFmtId="178" fontId="26" fillId="2" borderId="1" xfId="998" applyNumberFormat="1" applyFont="1" applyFill="1" applyBorder="1" applyAlignment="1">
      <alignment horizontal="center" vertical="center" wrapText="1"/>
    </xf>
    <xf numFmtId="200" fontId="37" fillId="2" borderId="1" xfId="25" applyNumberFormat="1" applyFont="1" applyFill="1" applyBorder="1" applyAlignment="1">
      <alignment horizontal="right" vertical="center" wrapText="1"/>
    </xf>
    <xf numFmtId="49" fontId="24" fillId="2" borderId="1" xfId="0" applyNumberFormat="1" applyFont="1" applyFill="1" applyBorder="1" applyAlignment="1" applyProtection="1">
      <alignment vertical="center" wrapText="1"/>
    </xf>
    <xf numFmtId="0" fontId="29" fillId="2" borderId="1" xfId="0" applyFont="1" applyFill="1" applyBorder="1" applyAlignment="1" applyProtection="1">
      <alignment horizontal="right" vertical="center"/>
      <protection locked="0"/>
    </xf>
    <xf numFmtId="201" fontId="10" fillId="0" borderId="1" xfId="628" applyNumberFormat="1" applyFont="1" applyFill="1" applyBorder="1" applyAlignment="1">
      <alignment horizontal="right" vertical="center" wrapText="1"/>
    </xf>
    <xf numFmtId="201" fontId="11" fillId="0" borderId="1" xfId="0" applyNumberFormat="1" applyFont="1" applyBorder="1" applyAlignment="1">
      <alignment horizontal="right" vertical="center" wrapText="1"/>
    </xf>
    <xf numFmtId="0" fontId="29" fillId="2" borderId="1" xfId="0" applyNumberFormat="1" applyFont="1" applyFill="1" applyBorder="1" applyAlignment="1" applyProtection="1">
      <alignment horizontal="right" vertical="center"/>
    </xf>
    <xf numFmtId="201" fontId="11" fillId="0" borderId="1" xfId="628" applyNumberFormat="1" applyFont="1" applyFill="1" applyBorder="1" applyAlignment="1">
      <alignment horizontal="right" vertical="center" wrapText="1"/>
    </xf>
    <xf numFmtId="3" fontId="29" fillId="2" borderId="1" xfId="0" applyNumberFormat="1" applyFont="1" applyFill="1" applyBorder="1" applyAlignment="1" applyProtection="1">
      <alignment horizontal="right" vertical="center" wrapText="1"/>
      <protection locked="0"/>
    </xf>
    <xf numFmtId="4" fontId="38" fillId="2" borderId="1" xfId="1333" applyNumberFormat="1" applyFont="1" applyFill="1" applyBorder="1" applyAlignment="1" applyProtection="1">
      <alignment horizontal="right" vertical="center"/>
    </xf>
    <xf numFmtId="4" fontId="39" fillId="2" borderId="1" xfId="1333" applyNumberFormat="1" applyFont="1" applyFill="1" applyBorder="1" applyAlignment="1" applyProtection="1">
      <alignment horizontal="right" vertical="center"/>
    </xf>
    <xf numFmtId="200" fontId="26" fillId="0" borderId="1" xfId="628" applyNumberFormat="1" applyFont="1" applyFill="1" applyBorder="1" applyAlignment="1">
      <alignment horizontal="right" vertical="center" wrapText="1"/>
    </xf>
    <xf numFmtId="200" fontId="26" fillId="2" borderId="1" xfId="628" applyNumberFormat="1" applyFont="1" applyFill="1" applyBorder="1" applyAlignment="1">
      <alignment horizontal="right" vertical="center" wrapText="1"/>
    </xf>
    <xf numFmtId="200" fontId="24" fillId="0" borderId="1" xfId="628" applyNumberFormat="1" applyFont="1" applyFill="1" applyBorder="1" applyAlignment="1">
      <alignment horizontal="right" vertical="center" wrapText="1"/>
    </xf>
    <xf numFmtId="200" fontId="24" fillId="2" borderId="1" xfId="628" applyNumberFormat="1" applyFont="1" applyFill="1" applyBorder="1" applyAlignment="1">
      <alignment horizontal="right" vertical="center" wrapText="1"/>
    </xf>
    <xf numFmtId="200" fontId="26" fillId="2" borderId="1" xfId="998" applyNumberFormat="1" applyFont="1" applyFill="1" applyBorder="1" applyAlignment="1">
      <alignment horizontal="right" vertical="center" wrapText="1"/>
    </xf>
    <xf numFmtId="200" fontId="24" fillId="2" borderId="1" xfId="998" applyNumberFormat="1" applyFont="1" applyFill="1" applyBorder="1" applyAlignment="1">
      <alignment horizontal="right" vertical="center" wrapText="1"/>
    </xf>
    <xf numFmtId="200" fontId="24" fillId="2" borderId="1" xfId="965" applyNumberFormat="1" applyFont="1" applyFill="1" applyBorder="1" applyAlignment="1">
      <alignment horizontal="right" vertical="center" wrapText="1"/>
    </xf>
    <xf numFmtId="200" fontId="26" fillId="2" borderId="1" xfId="965" applyNumberFormat="1" applyFont="1" applyFill="1" applyBorder="1" applyAlignment="1">
      <alignment horizontal="right" vertical="center" wrapText="1"/>
    </xf>
    <xf numFmtId="201" fontId="10" fillId="0" borderId="1" xfId="0" applyNumberFormat="1" applyFont="1" applyBorder="1" applyAlignment="1">
      <alignment horizontal="right" vertical="center" wrapText="1"/>
    </xf>
    <xf numFmtId="0" fontId="10" fillId="0" borderId="1" xfId="0" applyFont="1" applyBorder="1" applyAlignment="1">
      <alignment horizontal="distributed" vertical="center" wrapText="1"/>
    </xf>
    <xf numFmtId="200" fontId="26" fillId="2" borderId="1" xfId="25" applyNumberFormat="1" applyFont="1" applyFill="1" applyBorder="1" applyAlignment="1">
      <alignment horizontal="right" vertical="center" wrapText="1"/>
    </xf>
    <xf numFmtId="49" fontId="26" fillId="0" borderId="1" xfId="0" applyNumberFormat="1" applyFont="1" applyFill="1" applyBorder="1" applyAlignment="1" applyProtection="1">
      <alignment horizontal="center" vertical="center" wrapText="1"/>
    </xf>
    <xf numFmtId="49" fontId="26" fillId="0" borderId="1" xfId="0" applyNumberFormat="1" applyFont="1" applyFill="1" applyBorder="1" applyAlignment="1" applyProtection="1">
      <alignment horizontal="left" vertical="center" wrapText="1"/>
    </xf>
    <xf numFmtId="200" fontId="26" fillId="0" borderId="1" xfId="0" applyNumberFormat="1" applyFont="1" applyFill="1" applyBorder="1" applyAlignment="1">
      <alignment horizontal="right" vertical="center" wrapText="1"/>
    </xf>
    <xf numFmtId="41" fontId="8" fillId="0" borderId="0" xfId="648" applyNumberFormat="1" applyAlignment="1"/>
    <xf numFmtId="200" fontId="8" fillId="0" borderId="0" xfId="648" applyNumberFormat="1" applyAlignment="1"/>
    <xf numFmtId="0" fontId="24" fillId="0" borderId="0" xfId="648" applyFont="1" applyAlignment="1"/>
    <xf numFmtId="0" fontId="9" fillId="3" borderId="0" xfId="628" applyFont="1" applyFill="1" applyAlignment="1">
      <alignment horizontal="center" vertical="center" shrinkToFit="1"/>
    </xf>
    <xf numFmtId="0" fontId="40" fillId="3" borderId="0" xfId="628" applyFont="1" applyFill="1" applyAlignment="1">
      <alignment vertical="center" shrinkToFit="1"/>
    </xf>
    <xf numFmtId="0" fontId="11" fillId="3" borderId="0" xfId="628" applyFont="1" applyFill="1" applyAlignment="1">
      <alignment horizontal="left" vertical="center" wrapText="1"/>
    </xf>
    <xf numFmtId="0" fontId="24" fillId="3" borderId="0" xfId="648" applyFont="1" applyFill="1" applyAlignment="1">
      <alignment horizontal="right" vertical="center"/>
    </xf>
    <xf numFmtId="178" fontId="8" fillId="3" borderId="0" xfId="1072" applyNumberFormat="1" applyFont="1" applyFill="1" applyBorder="1" applyAlignment="1">
      <alignment vertical="center"/>
    </xf>
    <xf numFmtId="0" fontId="26" fillId="3" borderId="1" xfId="1072" applyFont="1" applyFill="1" applyBorder="1" applyAlignment="1">
      <alignment horizontal="distributed" vertical="center" wrapText="1" indent="3"/>
    </xf>
    <xf numFmtId="0" fontId="8" fillId="3" borderId="0" xfId="648" applyFill="1" applyAlignment="1"/>
    <xf numFmtId="41" fontId="10" fillId="0" borderId="1" xfId="0" applyNumberFormat="1" applyFont="1" applyBorder="1" applyAlignment="1">
      <alignment horizontal="right" vertical="center" wrapText="1"/>
    </xf>
    <xf numFmtId="0" fontId="8" fillId="3" borderId="0" xfId="697" applyFill="1" applyAlignment="1"/>
    <xf numFmtId="41" fontId="24" fillId="0" borderId="1" xfId="998" applyNumberFormat="1" applyFont="1" applyBorder="1" applyAlignment="1">
      <alignment horizontal="right" vertical="center" wrapText="1"/>
    </xf>
    <xf numFmtId="41" fontId="26" fillId="0" borderId="1" xfId="998" applyNumberFormat="1" applyFont="1" applyBorder="1" applyAlignment="1">
      <alignment horizontal="right" vertical="center" wrapText="1"/>
    </xf>
    <xf numFmtId="0" fontId="24" fillId="0" borderId="1" xfId="892" applyNumberFormat="1" applyFont="1" applyFill="1" applyBorder="1" applyAlignment="1">
      <alignment horizontal="left" vertical="center" wrapText="1"/>
    </xf>
    <xf numFmtId="0" fontId="26" fillId="0" borderId="1" xfId="1072" applyFont="1" applyFill="1" applyBorder="1" applyAlignment="1">
      <alignment horizontal="left" vertical="center" wrapText="1"/>
    </xf>
    <xf numFmtId="0" fontId="24" fillId="0" borderId="1" xfId="892" applyNumberFormat="1" applyFont="1" applyFill="1" applyBorder="1" applyAlignment="1">
      <alignment horizontal="left" vertical="center" wrapText="1" indent="2"/>
    </xf>
    <xf numFmtId="0" fontId="24" fillId="0" borderId="1" xfId="892" applyNumberFormat="1" applyFont="1" applyFill="1" applyBorder="1" applyAlignment="1">
      <alignment horizontal="left" vertical="center" wrapText="1" indent="1"/>
    </xf>
    <xf numFmtId="41" fontId="24" fillId="0" borderId="1" xfId="998" applyNumberFormat="1" applyFont="1" applyFill="1" applyBorder="1" applyAlignment="1">
      <alignment horizontal="right" vertical="center" wrapText="1"/>
    </xf>
    <xf numFmtId="0" fontId="26" fillId="0" borderId="1" xfId="892" applyNumberFormat="1" applyFont="1" applyFill="1" applyBorder="1" applyAlignment="1">
      <alignment horizontal="left" vertical="center" wrapText="1"/>
    </xf>
    <xf numFmtId="41" fontId="26" fillId="0" borderId="1" xfId="998" applyNumberFormat="1" applyFont="1" applyFill="1" applyBorder="1" applyAlignment="1">
      <alignment horizontal="right" vertical="center" wrapText="1"/>
    </xf>
    <xf numFmtId="41" fontId="26" fillId="3" borderId="1" xfId="998" applyNumberFormat="1" applyFont="1" applyFill="1" applyBorder="1" applyAlignment="1">
      <alignment horizontal="right" vertical="center" wrapText="1"/>
    </xf>
    <xf numFmtId="41" fontId="8" fillId="0" borderId="0" xfId="648" applyNumberFormat="1" applyFill="1" applyAlignment="1"/>
    <xf numFmtId="0" fontId="9" fillId="0" borderId="0" xfId="628" applyFont="1" applyFill="1" applyAlignment="1">
      <alignment horizontal="center" vertical="center" shrinkToFit="1"/>
    </xf>
    <xf numFmtId="176" fontId="24" fillId="0" borderId="0" xfId="895" applyNumberFormat="1" applyFont="1" applyFill="1" applyBorder="1" applyAlignment="1" applyProtection="1">
      <alignment horizontal="left" vertical="center"/>
    </xf>
    <xf numFmtId="0" fontId="24" fillId="0" borderId="0" xfId="648" applyFont="1" applyFill="1" applyBorder="1" applyAlignment="1">
      <alignment vertical="center"/>
    </xf>
    <xf numFmtId="0" fontId="24" fillId="0" borderId="0" xfId="648" applyFont="1" applyFill="1" applyAlignment="1">
      <alignment vertical="center"/>
    </xf>
    <xf numFmtId="176" fontId="28" fillId="0" borderId="0" xfId="895" applyNumberFormat="1" applyFont="1" applyFill="1" applyBorder="1" applyAlignment="1" applyProtection="1">
      <alignment horizontal="right" vertical="center"/>
    </xf>
    <xf numFmtId="41" fontId="26" fillId="0" borderId="1" xfId="965" applyNumberFormat="1" applyFont="1" applyFill="1" applyBorder="1" applyAlignment="1">
      <alignment horizontal="right" vertical="center" wrapText="1"/>
    </xf>
    <xf numFmtId="0" fontId="41" fillId="3" borderId="0" xfId="554" applyFont="1" applyFill="1">
      <alignment vertical="center"/>
    </xf>
    <xf numFmtId="41" fontId="24" fillId="0" borderId="1" xfId="965" applyNumberFormat="1" applyFont="1" applyFill="1" applyBorder="1" applyAlignment="1">
      <alignment horizontal="right" vertical="center" wrapText="1"/>
    </xf>
    <xf numFmtId="41" fontId="42" fillId="0" borderId="1" xfId="0" applyNumberFormat="1" applyFont="1" applyFill="1" applyBorder="1" applyAlignment="1">
      <alignment horizontal="right" vertical="center" wrapText="1"/>
    </xf>
    <xf numFmtId="201" fontId="24" fillId="0" borderId="1" xfId="34" applyNumberFormat="1" applyFont="1" applyFill="1" applyBorder="1" applyAlignment="1">
      <alignment horizontal="right" vertical="center" wrapText="1"/>
    </xf>
    <xf numFmtId="41" fontId="29" fillId="0" borderId="1" xfId="0" applyNumberFormat="1" applyFont="1" applyFill="1" applyBorder="1" applyAlignment="1">
      <alignment horizontal="right" vertical="center" wrapText="1"/>
    </xf>
    <xf numFmtId="41" fontId="24" fillId="0" borderId="1" xfId="0" applyNumberFormat="1" applyFont="1" applyFill="1" applyBorder="1" applyAlignment="1" applyProtection="1">
      <alignment horizontal="right" vertical="center" wrapText="1"/>
    </xf>
    <xf numFmtId="41" fontId="11" fillId="0" borderId="1" xfId="0" applyNumberFormat="1" applyFont="1" applyFill="1" applyBorder="1" applyAlignment="1">
      <alignment horizontal="right" vertical="center" wrapText="1"/>
    </xf>
    <xf numFmtId="41" fontId="24" fillId="0" borderId="1" xfId="628" applyNumberFormat="1" applyFont="1" applyFill="1" applyBorder="1" applyAlignment="1">
      <alignment horizontal="right" vertical="center" wrapText="1"/>
    </xf>
    <xf numFmtId="41" fontId="26" fillId="0" borderId="1" xfId="0" applyNumberFormat="1" applyFont="1" applyFill="1" applyBorder="1" applyAlignment="1" applyProtection="1">
      <alignment horizontal="right" vertical="center" wrapText="1"/>
    </xf>
    <xf numFmtId="41" fontId="26" fillId="0" borderId="1" xfId="628" applyNumberFormat="1" applyFont="1" applyFill="1" applyBorder="1" applyAlignment="1">
      <alignment horizontal="right" vertical="center" wrapText="1"/>
    </xf>
    <xf numFmtId="49" fontId="24" fillId="0" borderId="1" xfId="0" applyNumberFormat="1" applyFont="1" applyFill="1" applyBorder="1" applyAlignment="1" applyProtection="1">
      <alignment horizontal="center" vertical="center" wrapText="1"/>
    </xf>
    <xf numFmtId="0" fontId="43" fillId="0" borderId="0" xfId="0" applyFont="1" applyAlignment="1"/>
    <xf numFmtId="0" fontId="0" fillId="0" borderId="0" xfId="0" applyFill="1" applyAlignment="1"/>
    <xf numFmtId="0" fontId="44" fillId="0" borderId="0" xfId="904" applyFont="1" applyFill="1" applyAlignment="1">
      <alignment horizontal="center" vertical="center"/>
    </xf>
    <xf numFmtId="0" fontId="43" fillId="0" borderId="0" xfId="0" applyFont="1" applyFill="1" applyAlignment="1"/>
    <xf numFmtId="0" fontId="11" fillId="0" borderId="0" xfId="904" applyFont="1" applyFill="1" applyAlignment="1">
      <alignment horizontal="left" vertical="center"/>
    </xf>
    <xf numFmtId="0" fontId="11" fillId="0" borderId="0" xfId="0" applyFont="1" applyFill="1" applyAlignment="1">
      <alignment vertical="center"/>
    </xf>
    <xf numFmtId="0" fontId="11" fillId="0" borderId="0" xfId="904" applyFont="1" applyFill="1" applyAlignment="1">
      <alignment horizontal="right" vertical="center"/>
    </xf>
    <xf numFmtId="178" fontId="26" fillId="0" borderId="1" xfId="998" applyNumberFormat="1" applyFont="1" applyFill="1" applyBorder="1" applyAlignment="1">
      <alignment horizontal="center" vertical="center" wrapText="1"/>
    </xf>
    <xf numFmtId="200" fontId="8" fillId="0" borderId="0" xfId="648" applyNumberFormat="1" applyFont="1" applyFill="1" applyAlignment="1">
      <alignment horizontal="center" vertical="center" wrapText="1"/>
    </xf>
    <xf numFmtId="0" fontId="11" fillId="0" borderId="1" xfId="0" applyFont="1" applyFill="1" applyBorder="1" applyAlignment="1">
      <alignment horizontal="left" vertical="center" wrapText="1"/>
    </xf>
    <xf numFmtId="200" fontId="24" fillId="0" borderId="1" xfId="0" applyNumberFormat="1" applyFont="1" applyFill="1" applyBorder="1" applyAlignment="1">
      <alignment vertical="center" wrapText="1"/>
    </xf>
    <xf numFmtId="201" fontId="24" fillId="0" borderId="1" xfId="34" applyNumberFormat="1" applyFont="1" applyFill="1" applyBorder="1" applyAlignment="1">
      <alignment vertical="center" wrapText="1"/>
    </xf>
    <xf numFmtId="0" fontId="31" fillId="0" borderId="0" xfId="554" applyFont="1" applyFill="1" applyAlignment="1">
      <alignment horizontal="center" vertical="center"/>
    </xf>
    <xf numFmtId="0" fontId="11" fillId="0" borderId="1" xfId="0" applyFont="1" applyBorder="1" applyAlignment="1">
      <alignment horizontal="left" vertical="center" wrapText="1"/>
    </xf>
    <xf numFmtId="0" fontId="31" fillId="3" borderId="0" xfId="554" applyFont="1" applyFill="1" applyAlignment="1">
      <alignment horizontal="center" vertical="center"/>
    </xf>
    <xf numFmtId="0" fontId="10" fillId="0" borderId="1" xfId="0" applyFont="1" applyFill="1" applyBorder="1" applyAlignment="1">
      <alignment horizontal="center" vertical="center" wrapText="1"/>
    </xf>
    <xf numFmtId="200" fontId="26" fillId="0" borderId="1" xfId="0" applyNumberFormat="1" applyFont="1" applyFill="1" applyBorder="1" applyAlignment="1">
      <alignment vertical="center" wrapText="1"/>
    </xf>
    <xf numFmtId="0" fontId="8" fillId="0" borderId="0" xfId="998" applyProtection="1">
      <alignment vertical="center"/>
    </xf>
    <xf numFmtId="0" fontId="31" fillId="0" borderId="0" xfId="998" applyFont="1" applyProtection="1">
      <alignment vertical="center"/>
    </xf>
    <xf numFmtId="0" fontId="33" fillId="0" borderId="0" xfId="998" applyFont="1" applyAlignment="1" applyProtection="1">
      <alignment horizontal="center" vertical="center"/>
    </xf>
    <xf numFmtId="0" fontId="33" fillId="0" borderId="0" xfId="998" applyFont="1" applyProtection="1">
      <alignment vertical="center"/>
    </xf>
    <xf numFmtId="0" fontId="8" fillId="3" borderId="0" xfId="998" applyFill="1" applyProtection="1">
      <alignment vertical="center"/>
    </xf>
    <xf numFmtId="178" fontId="8" fillId="0" borderId="0" xfId="998" applyNumberFormat="1" applyProtection="1">
      <alignment vertical="center"/>
    </xf>
    <xf numFmtId="200" fontId="8" fillId="0" borderId="0" xfId="648" applyNumberFormat="1" applyAlignment="1" applyProtection="1"/>
    <xf numFmtId="0" fontId="8" fillId="0" borderId="0" xfId="998" applyFill="1" applyProtection="1">
      <alignment vertical="center"/>
    </xf>
    <xf numFmtId="0" fontId="2" fillId="0" borderId="0" xfId="998" applyFont="1" applyFill="1" applyAlignment="1" applyProtection="1">
      <alignment horizontal="center" vertical="center"/>
    </xf>
    <xf numFmtId="200" fontId="8" fillId="0" borderId="0" xfId="648" applyNumberFormat="1" applyFill="1" applyAlignment="1" applyProtection="1"/>
    <xf numFmtId="0" fontId="31" fillId="0" borderId="0" xfId="998" applyFont="1" applyFill="1" applyProtection="1">
      <alignment vertical="center"/>
    </xf>
    <xf numFmtId="0" fontId="24" fillId="0" borderId="0" xfId="998" applyFont="1" applyFill="1" applyProtection="1">
      <alignment vertical="center"/>
    </xf>
    <xf numFmtId="178" fontId="24" fillId="0" borderId="0" xfId="998" applyNumberFormat="1" applyFont="1" applyFill="1" applyBorder="1" applyAlignment="1" applyProtection="1">
      <alignment horizontal="right" vertical="center"/>
    </xf>
    <xf numFmtId="200" fontId="31" fillId="0" borderId="0" xfId="648" applyNumberFormat="1" applyFont="1" applyFill="1" applyAlignment="1" applyProtection="1"/>
    <xf numFmtId="178" fontId="26" fillId="0" borderId="7" xfId="998" applyNumberFormat="1" applyFont="1" applyFill="1" applyBorder="1" applyAlignment="1" applyProtection="1">
      <alignment horizontal="center" vertical="center" wrapText="1"/>
    </xf>
    <xf numFmtId="0" fontId="26" fillId="0" borderId="1" xfId="998" applyFont="1" applyFill="1" applyBorder="1" applyAlignment="1" applyProtection="1">
      <alignment horizontal="distributed" vertical="center" wrapText="1" indent="3"/>
    </xf>
    <xf numFmtId="178" fontId="26" fillId="0" borderId="1" xfId="998" applyNumberFormat="1" applyFont="1" applyFill="1" applyBorder="1" applyAlignment="1" applyProtection="1">
      <alignment horizontal="center" vertical="center" wrapText="1"/>
    </xf>
    <xf numFmtId="0" fontId="33" fillId="0" borderId="0" xfId="998" applyFont="1" applyFill="1" applyAlignment="1" applyProtection="1">
      <alignment horizontal="center" vertical="center" wrapText="1"/>
    </xf>
    <xf numFmtId="0" fontId="33" fillId="0" borderId="0" xfId="998" applyFont="1" applyFill="1" applyAlignment="1" applyProtection="1">
      <alignment horizontal="center" vertical="center"/>
    </xf>
    <xf numFmtId="0" fontId="10" fillId="2" borderId="8" xfId="0" applyFont="1" applyFill="1" applyBorder="1" applyAlignment="1" applyProtection="1">
      <alignment horizontal="left" vertical="center"/>
    </xf>
    <xf numFmtId="49" fontId="10" fillId="2" borderId="1" xfId="0" applyNumberFormat="1" applyFont="1" applyFill="1" applyBorder="1" applyAlignment="1" applyProtection="1">
      <alignment horizontal="left" vertical="center" wrapText="1"/>
    </xf>
    <xf numFmtId="3" fontId="10" fillId="2" borderId="1" xfId="0" applyNumberFormat="1" applyFont="1" applyFill="1" applyBorder="1" applyAlignment="1" applyProtection="1">
      <alignment horizontal="right" vertical="center"/>
    </xf>
    <xf numFmtId="201" fontId="26" fillId="0" borderId="1" xfId="34" applyNumberFormat="1" applyFont="1" applyFill="1" applyBorder="1" applyAlignment="1" applyProtection="1">
      <alignment horizontal="right" vertical="center" wrapText="1" shrinkToFit="1"/>
    </xf>
    <xf numFmtId="0" fontId="31" fillId="0" borderId="0" xfId="554" applyFont="1" applyFill="1" applyProtection="1">
      <alignment vertical="center"/>
    </xf>
    <xf numFmtId="49" fontId="11" fillId="2" borderId="1" xfId="0" applyNumberFormat="1" applyFont="1" applyFill="1" applyBorder="1" applyAlignment="1" applyProtection="1">
      <alignment horizontal="left" vertical="center" wrapText="1"/>
    </xf>
    <xf numFmtId="0" fontId="11" fillId="2" borderId="8" xfId="0" applyFont="1" applyFill="1" applyBorder="1" applyAlignment="1" applyProtection="1">
      <alignment horizontal="left" vertical="center"/>
    </xf>
    <xf numFmtId="3" fontId="11" fillId="2" borderId="1" xfId="0" applyNumberFormat="1" applyFont="1" applyFill="1" applyBorder="1" applyAlignment="1" applyProtection="1">
      <alignment horizontal="right" vertical="center"/>
      <protection locked="0"/>
    </xf>
    <xf numFmtId="3" fontId="11" fillId="2" borderId="1" xfId="0" applyNumberFormat="1" applyFont="1" applyFill="1" applyBorder="1" applyAlignment="1" applyProtection="1">
      <alignment horizontal="right" vertical="center"/>
    </xf>
    <xf numFmtId="3" fontId="10" fillId="2" borderId="1" xfId="0" applyNumberFormat="1" applyFont="1" applyFill="1" applyBorder="1" applyAlignment="1" applyProtection="1">
      <alignment horizontal="right" vertical="center"/>
      <protection locked="0"/>
    </xf>
    <xf numFmtId="49" fontId="10" fillId="2" borderId="8" xfId="0" applyNumberFormat="1" applyFont="1" applyFill="1" applyBorder="1" applyAlignment="1" applyProtection="1">
      <alignment horizontal="left" vertical="center" wrapText="1"/>
    </xf>
    <xf numFmtId="49" fontId="11" fillId="2" borderId="8" xfId="0" applyNumberFormat="1" applyFont="1" applyFill="1" applyBorder="1" applyAlignment="1" applyProtection="1">
      <alignment horizontal="left" vertical="center" wrapText="1"/>
    </xf>
    <xf numFmtId="49" fontId="45" fillId="2" borderId="8" xfId="0" applyNumberFormat="1" applyFont="1" applyFill="1" applyBorder="1" applyAlignment="1" applyProtection="1">
      <alignment horizontal="distributed" vertical="center"/>
    </xf>
    <xf numFmtId="49" fontId="45" fillId="2" borderId="1" xfId="0" applyNumberFormat="1" applyFont="1" applyFill="1" applyBorder="1" applyAlignment="1" applyProtection="1">
      <alignment horizontal="distributed" vertical="center" wrapText="1"/>
    </xf>
    <xf numFmtId="49" fontId="26" fillId="0" borderId="7" xfId="998" applyNumberFormat="1" applyFont="1" applyFill="1" applyBorder="1" applyAlignment="1" applyProtection="1">
      <alignment horizontal="left" vertical="center"/>
    </xf>
    <xf numFmtId="0" fontId="26" fillId="0" borderId="1" xfId="998" applyFont="1" applyFill="1" applyBorder="1" applyAlignment="1" applyProtection="1">
      <alignment horizontal="left" vertical="center" wrapText="1"/>
    </xf>
    <xf numFmtId="0" fontId="24" fillId="0" borderId="1" xfId="998" applyFont="1" applyFill="1" applyBorder="1" applyAlignment="1" applyProtection="1">
      <alignment horizontal="left" vertical="center" wrapText="1"/>
    </xf>
    <xf numFmtId="49" fontId="24" fillId="0" borderId="7" xfId="998" applyNumberFormat="1" applyFont="1" applyFill="1" applyBorder="1" applyAlignment="1" applyProtection="1">
      <alignment horizontal="left" vertical="center"/>
    </xf>
    <xf numFmtId="49" fontId="24" fillId="0" borderId="7" xfId="998" applyNumberFormat="1" applyFont="1" applyBorder="1" applyAlignment="1" applyProtection="1">
      <alignment horizontal="left" vertical="center"/>
    </xf>
    <xf numFmtId="0" fontId="24" fillId="3" borderId="1" xfId="998" applyFont="1" applyFill="1" applyBorder="1" applyAlignment="1" applyProtection="1">
      <alignment horizontal="left" vertical="center" wrapText="1"/>
    </xf>
    <xf numFmtId="0" fontId="24" fillId="0" borderId="1" xfId="554" applyFont="1" applyFill="1" applyBorder="1" applyAlignment="1" applyProtection="1">
      <alignment horizontal="left" vertical="center" wrapText="1"/>
    </xf>
    <xf numFmtId="0" fontId="26" fillId="0" borderId="1" xfId="554" applyFont="1" applyFill="1" applyBorder="1" applyAlignment="1" applyProtection="1">
      <alignment horizontal="left" vertical="center" wrapText="1"/>
    </xf>
    <xf numFmtId="49" fontId="26" fillId="0" borderId="7" xfId="998" applyNumberFormat="1" applyFont="1" applyFill="1" applyBorder="1" applyAlignment="1" applyProtection="1">
      <alignment horizontal="distributed" vertical="center" indent="1"/>
    </xf>
    <xf numFmtId="0" fontId="26" fillId="0" borderId="1" xfId="998" applyFont="1" applyFill="1" applyBorder="1" applyAlignment="1" applyProtection="1">
      <alignment horizontal="distributed" vertical="center" wrapText="1" indent="1"/>
    </xf>
    <xf numFmtId="200" fontId="8" fillId="3" borderId="0" xfId="998" applyNumberFormat="1" applyFill="1" applyProtection="1">
      <alignment vertical="center"/>
    </xf>
    <xf numFmtId="0" fontId="31" fillId="0" borderId="0" xfId="998" applyFont="1">
      <alignment vertical="center"/>
    </xf>
    <xf numFmtId="0" fontId="33" fillId="0" borderId="0" xfId="998" applyFont="1" applyAlignment="1">
      <alignment horizontal="center" vertical="center"/>
    </xf>
    <xf numFmtId="178" fontId="8" fillId="0" borderId="0" xfId="998" applyNumberFormat="1">
      <alignment vertical="center"/>
    </xf>
    <xf numFmtId="0" fontId="2" fillId="0" borderId="0" xfId="998" applyFont="1" applyFill="1" applyAlignment="1">
      <alignment horizontal="center" vertical="center"/>
    </xf>
    <xf numFmtId="0" fontId="31" fillId="0" borderId="0" xfId="998" applyFont="1" applyFill="1">
      <alignment vertical="center"/>
    </xf>
    <xf numFmtId="0" fontId="24" fillId="0" borderId="0" xfId="998" applyFont="1" applyFill="1">
      <alignment vertical="center"/>
    </xf>
    <xf numFmtId="0" fontId="46" fillId="0" borderId="0" xfId="998" applyFont="1" applyFill="1">
      <alignment vertical="center"/>
    </xf>
    <xf numFmtId="178" fontId="24" fillId="0" borderId="0" xfId="998" applyNumberFormat="1" applyFont="1" applyFill="1" applyAlignment="1">
      <alignment horizontal="right" vertical="center"/>
    </xf>
    <xf numFmtId="178" fontId="26" fillId="0" borderId="7" xfId="998" applyNumberFormat="1" applyFont="1" applyFill="1" applyBorder="1" applyAlignment="1">
      <alignment horizontal="center" vertical="center" wrapText="1"/>
    </xf>
    <xf numFmtId="0" fontId="26" fillId="0" borderId="1" xfId="998" applyFont="1" applyFill="1" applyBorder="1" applyAlignment="1">
      <alignment horizontal="distributed" vertical="center" wrapText="1" indent="3"/>
    </xf>
    <xf numFmtId="0" fontId="47" fillId="0" borderId="0" xfId="1070" applyFont="1" applyFill="1" applyAlignment="1">
      <alignment vertical="center" wrapText="1"/>
    </xf>
    <xf numFmtId="201" fontId="26" fillId="0" borderId="1" xfId="34" applyNumberFormat="1" applyFont="1" applyFill="1" applyBorder="1" applyAlignment="1" applyProtection="1">
      <alignment horizontal="right" vertical="center" wrapText="1" shrinkToFit="1"/>
      <protection locked="0"/>
    </xf>
    <xf numFmtId="0" fontId="31" fillId="0" borderId="0" xfId="554" applyFont="1" applyFill="1">
      <alignment vertical="center"/>
    </xf>
    <xf numFmtId="201" fontId="24" fillId="0" borderId="1" xfId="34" applyNumberFormat="1" applyFont="1" applyFill="1" applyBorder="1" applyAlignment="1" applyProtection="1">
      <alignment horizontal="right" vertical="center" wrapText="1"/>
      <protection locked="0"/>
    </xf>
    <xf numFmtId="0" fontId="24" fillId="2" borderId="8" xfId="0" applyFont="1" applyFill="1" applyBorder="1" applyAlignment="1" applyProtection="1">
      <alignment vertical="center"/>
    </xf>
    <xf numFmtId="49" fontId="26" fillId="2" borderId="1" xfId="0" applyNumberFormat="1" applyFont="1" applyFill="1" applyBorder="1" applyAlignment="1" applyProtection="1">
      <alignment vertical="center" wrapText="1"/>
    </xf>
    <xf numFmtId="0" fontId="26" fillId="0" borderId="7" xfId="998" applyFont="1" applyFill="1" applyBorder="1" applyAlignment="1">
      <alignment horizontal="left" vertical="center"/>
    </xf>
    <xf numFmtId="0" fontId="26" fillId="0" borderId="1" xfId="554" applyFont="1" applyFill="1" applyBorder="1" applyAlignment="1">
      <alignment horizontal="left" vertical="center"/>
    </xf>
    <xf numFmtId="3" fontId="26" fillId="0" borderId="1" xfId="0" applyNumberFormat="1" applyFont="1" applyFill="1" applyBorder="1" applyAlignment="1" applyProtection="1">
      <alignment horizontal="right" vertical="center"/>
    </xf>
    <xf numFmtId="3" fontId="26" fillId="0" borderId="1" xfId="0" applyNumberFormat="1" applyFont="1" applyFill="1" applyBorder="1" applyAlignment="1" applyProtection="1">
      <alignment horizontal="right" vertical="center"/>
      <protection locked="0"/>
    </xf>
    <xf numFmtId="0" fontId="24" fillId="0" borderId="7" xfId="998" applyFont="1" applyFill="1" applyBorder="1" applyAlignment="1">
      <alignment horizontal="left" vertical="center"/>
    </xf>
    <xf numFmtId="0" fontId="24" fillId="0" borderId="1" xfId="998" applyFont="1" applyFill="1" applyBorder="1" applyAlignment="1">
      <alignment horizontal="left" vertical="center"/>
    </xf>
    <xf numFmtId="3" fontId="24" fillId="0" borderId="1" xfId="0" applyNumberFormat="1" applyFont="1" applyFill="1" applyBorder="1" applyAlignment="1" applyProtection="1">
      <alignment horizontal="right" vertical="center"/>
    </xf>
    <xf numFmtId="3" fontId="24" fillId="0" borderId="1" xfId="0" applyNumberFormat="1" applyFont="1" applyFill="1" applyBorder="1" applyAlignment="1" applyProtection="1">
      <alignment horizontal="right" vertical="center"/>
      <protection locked="0"/>
    </xf>
    <xf numFmtId="0" fontId="24" fillId="0" borderId="7" xfId="998" applyFont="1" applyBorder="1" applyAlignment="1">
      <alignment horizontal="left" vertical="center"/>
    </xf>
    <xf numFmtId="0" fontId="24" fillId="3" borderId="1" xfId="998" applyFont="1" applyFill="1" applyBorder="1" applyAlignment="1">
      <alignment horizontal="left" vertical="center"/>
    </xf>
    <xf numFmtId="178" fontId="24" fillId="3" borderId="1" xfId="998" applyNumberFormat="1" applyFont="1" applyFill="1" applyBorder="1" applyAlignment="1">
      <alignment horizontal="right" vertical="center" wrapText="1"/>
    </xf>
    <xf numFmtId="0" fontId="24" fillId="0" borderId="7" xfId="998" applyFont="1" applyFill="1" applyBorder="1">
      <alignment vertical="center"/>
    </xf>
    <xf numFmtId="0" fontId="26" fillId="0" borderId="1" xfId="998" applyFont="1" applyFill="1" applyBorder="1" applyAlignment="1">
      <alignment horizontal="distributed" vertical="center" indent="1"/>
    </xf>
    <xf numFmtId="3" fontId="8" fillId="0" borderId="0" xfId="998" applyNumberFormat="1">
      <alignment vertical="center"/>
    </xf>
    <xf numFmtId="178" fontId="8" fillId="0" borderId="0" xfId="998" applyNumberFormat="1" applyFill="1" applyProtection="1">
      <alignment vertical="center"/>
    </xf>
    <xf numFmtId="201" fontId="24" fillId="0" borderId="1" xfId="34" applyNumberFormat="1" applyFont="1" applyFill="1" applyBorder="1" applyAlignment="1" applyProtection="1">
      <alignment horizontal="right" vertical="center" wrapText="1" shrinkToFit="1"/>
      <protection locked="0"/>
    </xf>
    <xf numFmtId="49" fontId="10" fillId="0" borderId="7" xfId="1060" applyNumberFormat="1" applyFont="1" applyFill="1" applyBorder="1" applyAlignment="1" applyProtection="1">
      <alignment horizontal="left" vertical="center"/>
    </xf>
    <xf numFmtId="0" fontId="26" fillId="3" borderId="1" xfId="998" applyFont="1" applyFill="1" applyBorder="1" applyAlignment="1" applyProtection="1">
      <alignment horizontal="left" vertical="center" wrapText="1"/>
    </xf>
    <xf numFmtId="49" fontId="11" fillId="0" borderId="7" xfId="1060" applyNumberFormat="1" applyFont="1" applyBorder="1" applyAlignment="1" applyProtection="1">
      <alignment horizontal="left" vertical="center"/>
    </xf>
    <xf numFmtId="3" fontId="24" fillId="3" borderId="1" xfId="0" applyNumberFormat="1" applyFont="1" applyFill="1" applyBorder="1" applyAlignment="1" applyProtection="1">
      <alignment horizontal="right" vertical="center"/>
    </xf>
    <xf numFmtId="3" fontId="24" fillId="3" borderId="1" xfId="0" applyNumberFormat="1" applyFont="1" applyFill="1" applyBorder="1" applyAlignment="1" applyProtection="1">
      <alignment horizontal="right" vertical="center"/>
      <protection locked="0"/>
    </xf>
    <xf numFmtId="49" fontId="11" fillId="0" borderId="7" xfId="1060" applyNumberFormat="1" applyFont="1" applyFill="1" applyBorder="1" applyAlignment="1" applyProtection="1">
      <alignment horizontal="left" vertical="center"/>
    </xf>
    <xf numFmtId="0" fontId="8" fillId="0" borderId="7" xfId="998" applyFill="1" applyBorder="1" applyAlignment="1" applyProtection="1">
      <alignment horizontal="left" vertical="center"/>
    </xf>
    <xf numFmtId="3" fontId="8" fillId="0" borderId="0" xfId="998" applyNumberFormat="1" applyFill="1" applyProtection="1">
      <alignment vertical="center"/>
    </xf>
    <xf numFmtId="0" fontId="26" fillId="0" borderId="7" xfId="998" applyFont="1" applyFill="1" applyBorder="1" applyAlignment="1" applyProtection="1">
      <alignment horizontal="left" vertical="center"/>
    </xf>
    <xf numFmtId="0" fontId="26" fillId="0" borderId="1" xfId="554" applyFont="1" applyFill="1" applyBorder="1" applyAlignment="1" applyProtection="1">
      <alignment horizontal="left" vertical="center"/>
    </xf>
    <xf numFmtId="0" fontId="26" fillId="3" borderId="1" xfId="554" applyFont="1" applyFill="1" applyBorder="1" applyAlignment="1" applyProtection="1">
      <alignment horizontal="left" vertical="center"/>
    </xf>
    <xf numFmtId="0" fontId="24" fillId="0" borderId="7" xfId="998" applyFont="1" applyFill="1" applyBorder="1" applyAlignment="1" applyProtection="1">
      <alignment horizontal="left" vertical="center"/>
    </xf>
    <xf numFmtId="0" fontId="24" fillId="0" borderId="1" xfId="998" applyFont="1" applyFill="1" applyBorder="1" applyAlignment="1" applyProtection="1">
      <alignment horizontal="left" vertical="center"/>
    </xf>
    <xf numFmtId="0" fontId="24" fillId="3" borderId="1" xfId="998" applyFont="1" applyFill="1" applyBorder="1" applyAlignment="1" applyProtection="1">
      <alignment horizontal="left" vertical="center"/>
    </xf>
    <xf numFmtId="178" fontId="24" fillId="0" borderId="1" xfId="998" applyNumberFormat="1" applyFont="1" applyFill="1" applyBorder="1" applyAlignment="1" applyProtection="1">
      <alignment horizontal="right" vertical="center" wrapText="1"/>
      <protection locked="0"/>
    </xf>
    <xf numFmtId="0" fontId="1" fillId="0" borderId="0" xfId="0" applyFont="1" applyFill="1" applyBorder="1" applyAlignment="1"/>
    <xf numFmtId="184" fontId="1" fillId="0" borderId="0" xfId="0" applyNumberFormat="1" applyFont="1" applyFill="1" applyBorder="1" applyAlignment="1"/>
    <xf numFmtId="203" fontId="1" fillId="0" borderId="0" xfId="0" applyNumberFormat="1" applyFont="1" applyFill="1" applyBorder="1" applyAlignment="1"/>
    <xf numFmtId="0" fontId="48" fillId="0" borderId="0" xfId="0" applyFont="1" applyFill="1" applyBorder="1" applyAlignment="1">
      <alignment horizontal="center" vertical="center"/>
    </xf>
    <xf numFmtId="184" fontId="48" fillId="0" borderId="0" xfId="0" applyNumberFormat="1" applyFont="1" applyFill="1" applyBorder="1" applyAlignment="1">
      <alignment horizontal="center" vertical="center"/>
    </xf>
    <xf numFmtId="203" fontId="48" fillId="0" borderId="0" xfId="0" applyNumberFormat="1" applyFont="1" applyFill="1" applyBorder="1" applyAlignment="1">
      <alignment horizontal="center" vertical="center"/>
    </xf>
    <xf numFmtId="0" fontId="49" fillId="0" borderId="0" xfId="0" applyFont="1" applyFill="1" applyBorder="1" applyAlignment="1">
      <alignment horizontal="center" vertical="center"/>
    </xf>
    <xf numFmtId="184" fontId="49" fillId="0" borderId="0" xfId="0" applyNumberFormat="1" applyFont="1" applyFill="1" applyBorder="1" applyAlignment="1">
      <alignment horizontal="center" vertical="center"/>
    </xf>
    <xf numFmtId="184" fontId="49" fillId="0" borderId="9" xfId="0" applyNumberFormat="1" applyFont="1" applyFill="1" applyBorder="1" applyAlignment="1">
      <alignment horizontal="center" vertical="center"/>
    </xf>
    <xf numFmtId="203" fontId="11" fillId="0" borderId="0" xfId="0" applyNumberFormat="1" applyFont="1" applyAlignment="1">
      <alignment horizontal="right"/>
    </xf>
    <xf numFmtId="0" fontId="26" fillId="0" borderId="2" xfId="1074" applyFont="1" applyBorder="1" applyAlignment="1">
      <alignment horizontal="center" vertical="center"/>
    </xf>
    <xf numFmtId="184" fontId="26" fillId="0" borderId="2" xfId="1074" applyNumberFormat="1" applyFont="1" applyBorder="1" applyAlignment="1">
      <alignment horizontal="center" vertical="center"/>
    </xf>
    <xf numFmtId="184" fontId="26" fillId="0" borderId="7" xfId="1074" applyNumberFormat="1" applyFont="1" applyBorder="1" applyAlignment="1">
      <alignment horizontal="center" vertical="center"/>
    </xf>
    <xf numFmtId="203" fontId="26" fillId="0" borderId="6" xfId="1074" applyNumberFormat="1" applyFont="1" applyBorder="1" applyAlignment="1">
      <alignment horizontal="center" vertical="center"/>
    </xf>
    <xf numFmtId="0" fontId="26" fillId="0" borderId="4" xfId="1074" applyFont="1" applyBorder="1" applyAlignment="1">
      <alignment horizontal="center" vertical="center"/>
    </xf>
    <xf numFmtId="184" fontId="26" fillId="0" borderId="4" xfId="1074" applyNumberFormat="1" applyFont="1" applyBorder="1" applyAlignment="1">
      <alignment horizontal="center" vertical="center"/>
    </xf>
    <xf numFmtId="184" fontId="26" fillId="0" borderId="1" xfId="1074" applyNumberFormat="1" applyFont="1" applyBorder="1" applyAlignment="1">
      <alignment horizontal="center" vertical="center"/>
    </xf>
    <xf numFmtId="203" fontId="26" fillId="0" borderId="1" xfId="1074" applyNumberFormat="1" applyFont="1" applyBorder="1" applyAlignment="1">
      <alignment horizontal="center" vertical="center"/>
    </xf>
    <xf numFmtId="49" fontId="26" fillId="0" borderId="1" xfId="920" applyNumberFormat="1" applyFont="1" applyFill="1" applyBorder="1" applyAlignment="1" applyProtection="1">
      <alignment horizontal="center" vertical="center"/>
    </xf>
    <xf numFmtId="184" fontId="50" fillId="0" borderId="1" xfId="0" applyNumberFormat="1" applyFont="1" applyFill="1" applyBorder="1" applyAlignment="1">
      <alignment horizontal="center" vertical="center"/>
    </xf>
    <xf numFmtId="10" fontId="50" fillId="0" borderId="1" xfId="0" applyNumberFormat="1" applyFont="1" applyFill="1" applyBorder="1" applyAlignment="1">
      <alignment horizontal="center" vertical="center"/>
    </xf>
    <xf numFmtId="184" fontId="50" fillId="0" borderId="2" xfId="0" applyNumberFormat="1" applyFont="1" applyFill="1" applyBorder="1" applyAlignment="1">
      <alignment horizontal="center" vertical="center"/>
    </xf>
    <xf numFmtId="184" fontId="51" fillId="0" borderId="1" xfId="0" applyNumberFormat="1" applyFont="1" applyBorder="1" applyAlignment="1">
      <alignment horizontal="center" vertical="center"/>
    </xf>
    <xf numFmtId="0" fontId="5" fillId="0" borderId="0" xfId="0" applyFont="1" applyFill="1" applyBorder="1" applyAlignment="1">
      <alignment horizontal="left" vertical="top" wrapText="1"/>
    </xf>
    <xf numFmtId="184" fontId="5" fillId="0" borderId="0" xfId="0" applyNumberFormat="1" applyFont="1" applyFill="1" applyBorder="1" applyAlignment="1">
      <alignment horizontal="left" vertical="top" wrapText="1"/>
    </xf>
    <xf numFmtId="203" fontId="5" fillId="0" borderId="0" xfId="0" applyNumberFormat="1" applyFont="1" applyFill="1" applyBorder="1" applyAlignment="1">
      <alignment horizontal="left" vertical="top" wrapText="1"/>
    </xf>
    <xf numFmtId="0" fontId="52" fillId="0" borderId="0" xfId="1009" applyFont="1" applyAlignment="1"/>
    <xf numFmtId="0" fontId="11" fillId="0" borderId="0" xfId="0" applyFont="1" applyAlignment="1">
      <alignment horizontal="right" vertical="center"/>
    </xf>
    <xf numFmtId="0" fontId="26" fillId="0" borderId="1" xfId="1074" applyFont="1" applyBorder="1" applyAlignment="1">
      <alignment horizontal="center" vertical="center" wrapText="1"/>
    </xf>
    <xf numFmtId="0" fontId="26" fillId="0" borderId="1" xfId="0" applyFont="1" applyBorder="1" applyAlignment="1">
      <alignment horizontal="left" vertical="center"/>
    </xf>
    <xf numFmtId="200" fontId="26" fillId="0" borderId="1" xfId="25" applyNumberFormat="1" applyFont="1" applyBorder="1" applyAlignment="1">
      <alignment horizontal="right" vertical="center" wrapText="1"/>
    </xf>
    <xf numFmtId="200" fontId="11" fillId="0" borderId="1" xfId="0" applyNumberFormat="1" applyFont="1" applyBorder="1" applyAlignment="1">
      <alignment horizontal="right" vertical="center" wrapText="1"/>
    </xf>
    <xf numFmtId="0" fontId="8" fillId="0" borderId="0" xfId="998" applyFont="1" applyFill="1">
      <alignment vertical="center"/>
    </xf>
    <xf numFmtId="0" fontId="8" fillId="0" borderId="0" xfId="998" applyFont="1">
      <alignment vertical="center"/>
    </xf>
    <xf numFmtId="178" fontId="8" fillId="0" borderId="0" xfId="998" applyNumberFormat="1" applyFont="1">
      <alignment vertical="center"/>
    </xf>
    <xf numFmtId="200" fontId="8" fillId="0" borderId="0" xfId="998" applyNumberFormat="1">
      <alignment vertical="center"/>
    </xf>
    <xf numFmtId="0" fontId="44" fillId="0" borderId="0" xfId="904" applyFont="1" applyAlignment="1">
      <alignment horizontal="center" vertical="center"/>
    </xf>
    <xf numFmtId="0" fontId="0" fillId="0" borderId="0" xfId="904" applyFont="1" applyAlignment="1">
      <alignment horizontal="right"/>
    </xf>
    <xf numFmtId="178" fontId="26" fillId="0" borderId="10" xfId="998" applyNumberFormat="1" applyFont="1" applyBorder="1" applyAlignment="1">
      <alignment horizontal="center" vertical="center" wrapText="1"/>
    </xf>
    <xf numFmtId="200" fontId="8" fillId="3" borderId="0" xfId="648" applyNumberFormat="1" applyFont="1" applyFill="1" applyAlignment="1">
      <alignment horizontal="center" vertical="center" wrapText="1"/>
    </xf>
    <xf numFmtId="0" fontId="10" fillId="0" borderId="1" xfId="0" applyFont="1" applyFill="1" applyBorder="1" applyAlignment="1">
      <alignment horizontal="left" vertical="center" wrapText="1"/>
    </xf>
    <xf numFmtId="200" fontId="10" fillId="0" borderId="6" xfId="0" applyNumberFormat="1" applyFont="1" applyFill="1" applyBorder="1" applyAlignment="1">
      <alignment vertical="center" wrapText="1"/>
    </xf>
    <xf numFmtId="200" fontId="10" fillId="0" borderId="1" xfId="0" applyNumberFormat="1" applyFont="1" applyFill="1" applyBorder="1" applyAlignment="1">
      <alignment vertical="center" wrapText="1"/>
    </xf>
    <xf numFmtId="0" fontId="53" fillId="0" borderId="1" xfId="1013" applyFont="1" applyFill="1" applyBorder="1" applyAlignment="1">
      <alignment horizontal="left" vertical="center" wrapText="1"/>
    </xf>
    <xf numFmtId="200" fontId="11" fillId="0" borderId="6" xfId="0" applyNumberFormat="1" applyFont="1" applyFill="1" applyBorder="1" applyAlignment="1">
      <alignment vertical="center" wrapText="1"/>
    </xf>
    <xf numFmtId="200" fontId="11" fillId="0" borderId="1" xfId="0" applyNumberFormat="1" applyFont="1" applyFill="1" applyBorder="1" applyAlignment="1">
      <alignment vertical="center" wrapText="1"/>
    </xf>
    <xf numFmtId="190" fontId="54" fillId="0" borderId="1" xfId="0" applyNumberFormat="1" applyFont="1" applyFill="1" applyBorder="1" applyAlignment="1">
      <alignment horizontal="center" vertical="center" wrapText="1"/>
    </xf>
    <xf numFmtId="0" fontId="9" fillId="2" borderId="0" xfId="904" applyFont="1" applyFill="1" applyBorder="1" applyAlignment="1">
      <alignment horizontal="center" vertical="center"/>
    </xf>
    <xf numFmtId="0" fontId="11" fillId="0" borderId="0" xfId="904" applyFont="1" applyBorder="1" applyAlignment="1">
      <alignment horizontal="left" vertical="center"/>
    </xf>
    <xf numFmtId="0" fontId="11" fillId="0" borderId="0" xfId="904" applyFont="1" applyBorder="1" applyAlignment="1">
      <alignment horizontal="right" vertical="center"/>
    </xf>
    <xf numFmtId="0" fontId="26" fillId="0" borderId="1" xfId="0" applyFont="1" applyBorder="1" applyAlignment="1">
      <alignment horizontal="center" vertical="center" wrapText="1"/>
    </xf>
    <xf numFmtId="204" fontId="10" fillId="0" borderId="1" xfId="651" applyNumberFormat="1" applyFont="1" applyFill="1" applyBorder="1" applyAlignment="1">
      <alignment horizontal="left" vertical="center"/>
    </xf>
    <xf numFmtId="200" fontId="10" fillId="0" borderId="1" xfId="651" applyNumberFormat="1" applyFont="1" applyFill="1" applyBorder="1" applyAlignment="1">
      <alignment horizontal="right" vertical="center" wrapText="1"/>
    </xf>
    <xf numFmtId="204" fontId="11" fillId="0" borderId="1" xfId="651" applyNumberFormat="1" applyFont="1" applyFill="1" applyBorder="1" applyAlignment="1">
      <alignment horizontal="left" vertical="center"/>
    </xf>
    <xf numFmtId="200" fontId="11" fillId="0" borderId="1" xfId="651" applyNumberFormat="1" applyFont="1" applyFill="1" applyBorder="1" applyAlignment="1">
      <alignment horizontal="right" vertical="center" wrapText="1"/>
    </xf>
    <xf numFmtId="0" fontId="10" fillId="0" borderId="1" xfId="651" applyFont="1" applyFill="1" applyBorder="1" applyAlignment="1">
      <alignment horizontal="center" vertical="center"/>
    </xf>
    <xf numFmtId="0" fontId="25" fillId="0" borderId="0" xfId="998" applyFont="1">
      <alignment vertical="center"/>
    </xf>
    <xf numFmtId="0" fontId="2" fillId="3" borderId="0" xfId="998" applyFont="1" applyFill="1" applyAlignment="1">
      <alignment horizontal="center" vertical="center"/>
    </xf>
    <xf numFmtId="0" fontId="31" fillId="3" borderId="0" xfId="998" applyFont="1" applyFill="1">
      <alignment vertical="center"/>
    </xf>
    <xf numFmtId="0" fontId="11" fillId="0" borderId="0" xfId="998" applyFont="1">
      <alignment vertical="center"/>
    </xf>
    <xf numFmtId="0" fontId="46" fillId="3" borderId="0" xfId="998" applyFont="1" applyFill="1">
      <alignment vertical="center"/>
    </xf>
    <xf numFmtId="178" fontId="24" fillId="3" borderId="0" xfId="998" applyNumberFormat="1" applyFont="1" applyFill="1" applyBorder="1" applyAlignment="1">
      <alignment horizontal="right" vertical="center"/>
    </xf>
    <xf numFmtId="178" fontId="26" fillId="3" borderId="1" xfId="998" applyNumberFormat="1" applyFont="1" applyFill="1" applyBorder="1" applyAlignment="1">
      <alignment horizontal="center" vertical="center" wrapText="1"/>
    </xf>
    <xf numFmtId="0" fontId="26" fillId="3" borderId="1" xfId="998" applyFont="1" applyFill="1" applyBorder="1" applyAlignment="1">
      <alignment horizontal="distributed" vertical="center" wrapText="1" indent="3"/>
    </xf>
    <xf numFmtId="0" fontId="10" fillId="2" borderId="1" xfId="0" applyFont="1" applyFill="1" applyBorder="1" applyAlignment="1" applyProtection="1">
      <alignment horizontal="left" vertical="center"/>
    </xf>
    <xf numFmtId="0" fontId="11" fillId="2" borderId="1" xfId="0" applyFont="1" applyFill="1" applyBorder="1" applyAlignment="1" applyProtection="1">
      <alignment horizontal="left" vertical="center"/>
    </xf>
    <xf numFmtId="0" fontId="0" fillId="3" borderId="11" xfId="0" applyNumberFormat="1" applyFont="1" applyFill="1" applyBorder="1" applyAlignment="1" applyProtection="1">
      <alignment horizontal="right" vertical="center" wrapText="1"/>
    </xf>
    <xf numFmtId="0" fontId="11" fillId="2" borderId="1" xfId="0" applyNumberFormat="1" applyFont="1" applyFill="1" applyBorder="1" applyAlignment="1" applyProtection="1">
      <alignment horizontal="right" vertical="center"/>
      <protection locked="0"/>
    </xf>
    <xf numFmtId="3" fontId="0" fillId="3" borderId="11" xfId="0" applyNumberFormat="1" applyFont="1" applyFill="1" applyBorder="1" applyAlignment="1" applyProtection="1">
      <alignment horizontal="right" vertical="center" wrapText="1"/>
    </xf>
    <xf numFmtId="0" fontId="24" fillId="2" borderId="1" xfId="0" applyFont="1" applyFill="1" applyBorder="1" applyAlignment="1" applyProtection="1">
      <alignment horizontal="left" vertical="center"/>
      <protection locked="0"/>
    </xf>
    <xf numFmtId="0" fontId="11" fillId="2" borderId="1" xfId="0" applyFont="1" applyFill="1" applyBorder="1" applyAlignment="1" applyProtection="1">
      <alignment horizontal="left" vertical="center"/>
      <protection locked="0"/>
    </xf>
    <xf numFmtId="0" fontId="26" fillId="0" borderId="1" xfId="0" applyFont="1" applyFill="1" applyBorder="1" applyAlignment="1">
      <alignment horizontal="left" vertical="center"/>
    </xf>
    <xf numFmtId="49" fontId="26" fillId="3" borderId="1" xfId="0" applyNumberFormat="1" applyFont="1" applyFill="1" applyBorder="1" applyAlignment="1">
      <alignment vertical="center" wrapText="1"/>
    </xf>
    <xf numFmtId="200" fontId="26" fillId="3" borderId="1" xfId="25" applyNumberFormat="1" applyFont="1" applyFill="1" applyBorder="1" applyAlignment="1" applyProtection="1">
      <alignment horizontal="right" vertical="center" wrapText="1"/>
      <protection locked="0"/>
    </xf>
    <xf numFmtId="0" fontId="55" fillId="2" borderId="1" xfId="0" applyFont="1" applyFill="1" applyBorder="1" applyAlignment="1" applyProtection="1">
      <alignment horizontal="left" vertical="center"/>
    </xf>
    <xf numFmtId="49" fontId="11" fillId="2" borderId="1" xfId="0" applyNumberFormat="1" applyFont="1" applyFill="1" applyBorder="1" applyAlignment="1" applyProtection="1">
      <alignment vertical="center" wrapText="1"/>
    </xf>
    <xf numFmtId="49" fontId="10" fillId="2" borderId="1" xfId="0" applyNumberFormat="1" applyFont="1" applyFill="1" applyBorder="1" applyAlignment="1" applyProtection="1">
      <alignment vertical="center" wrapText="1"/>
    </xf>
    <xf numFmtId="49" fontId="26" fillId="0" borderId="1" xfId="0" applyNumberFormat="1" applyFont="1" applyBorder="1" applyAlignment="1">
      <alignment vertical="center" wrapText="1"/>
    </xf>
    <xf numFmtId="49" fontId="11" fillId="2" borderId="1" xfId="0" applyNumberFormat="1" applyFont="1" applyFill="1" applyBorder="1" applyAlignment="1" applyProtection="1">
      <alignment horizontal="left" vertical="center"/>
    </xf>
    <xf numFmtId="49" fontId="11" fillId="2" borderId="1" xfId="0" applyNumberFormat="1" applyFont="1" applyFill="1" applyBorder="1" applyAlignment="1" applyProtection="1">
      <alignment horizontal="left" vertical="center" wrapText="1"/>
      <protection locked="0"/>
    </xf>
    <xf numFmtId="200" fontId="26" fillId="0" borderId="1" xfId="25" applyNumberFormat="1" applyFont="1" applyFill="1" applyBorder="1" applyAlignment="1" applyProtection="1">
      <alignment horizontal="right" vertical="center" wrapText="1"/>
      <protection locked="0"/>
    </xf>
    <xf numFmtId="49" fontId="11" fillId="2" borderId="1" xfId="0" applyNumberFormat="1" applyFont="1" applyFill="1" applyBorder="1" applyAlignment="1" applyProtection="1">
      <alignment horizontal="left" vertical="center"/>
      <protection locked="0"/>
    </xf>
    <xf numFmtId="200" fontId="26" fillId="3" borderId="1" xfId="25" applyNumberFormat="1" applyFont="1" applyFill="1" applyBorder="1" applyAlignment="1" applyProtection="1">
      <alignment horizontal="right" vertical="center" wrapText="1" shrinkToFit="1"/>
      <protection locked="0"/>
    </xf>
    <xf numFmtId="49" fontId="10" fillId="2" borderId="1" xfId="0" applyNumberFormat="1" applyFont="1" applyFill="1" applyBorder="1" applyAlignment="1" applyProtection="1">
      <alignment horizontal="left" vertical="center" wrapText="1"/>
      <protection locked="0"/>
    </xf>
    <xf numFmtId="49" fontId="24" fillId="2" borderId="1" xfId="0" applyNumberFormat="1" applyFont="1" applyFill="1" applyBorder="1" applyAlignment="1" applyProtection="1">
      <alignment horizontal="left" vertical="center" wrapText="1"/>
      <protection locked="0"/>
    </xf>
    <xf numFmtId="200" fontId="26" fillId="0" borderId="1" xfId="25" applyNumberFormat="1" applyFont="1" applyFill="1" applyBorder="1" applyAlignment="1" applyProtection="1">
      <alignment vertical="center" wrapText="1"/>
      <protection locked="0"/>
    </xf>
    <xf numFmtId="0" fontId="24" fillId="0" borderId="1" xfId="0" applyFont="1" applyFill="1" applyBorder="1" applyAlignment="1">
      <alignment horizontal="left" vertical="center"/>
    </xf>
    <xf numFmtId="49" fontId="26" fillId="3" borderId="1" xfId="131" applyNumberFormat="1" applyFont="1" applyFill="1" applyBorder="1" applyAlignment="1" applyProtection="1">
      <alignment horizontal="left" vertical="center"/>
    </xf>
    <xf numFmtId="0" fontId="26" fillId="3" borderId="1" xfId="998" applyFont="1" applyFill="1" applyBorder="1" applyAlignment="1">
      <alignment horizontal="center" vertical="center" wrapText="1"/>
    </xf>
    <xf numFmtId="0" fontId="26" fillId="0" borderId="0" xfId="998" applyFont="1" applyFill="1" applyAlignment="1">
      <alignment horizontal="center" vertical="center" wrapText="1"/>
    </xf>
    <xf numFmtId="0" fontId="8" fillId="3" borderId="0" xfId="554" applyFill="1">
      <alignment vertical="center"/>
    </xf>
    <xf numFmtId="0" fontId="8" fillId="0" borderId="0" xfId="554" applyFill="1">
      <alignment vertical="center"/>
    </xf>
    <xf numFmtId="0" fontId="24" fillId="0" borderId="0" xfId="998" applyFont="1" applyFill="1" applyAlignment="1">
      <alignment horizontal="left" vertical="center"/>
    </xf>
    <xf numFmtId="178" fontId="24" fillId="0" borderId="0" xfId="998" applyNumberFormat="1" applyFont="1" applyFill="1" applyBorder="1" applyAlignment="1">
      <alignment horizontal="right" vertical="center"/>
    </xf>
    <xf numFmtId="178" fontId="26" fillId="0" borderId="7" xfId="998" applyNumberFormat="1" applyFont="1" applyFill="1" applyBorder="1" applyAlignment="1">
      <alignment vertical="center" wrapText="1"/>
    </xf>
    <xf numFmtId="0" fontId="26" fillId="0" borderId="7" xfId="998" applyNumberFormat="1" applyFont="1" applyFill="1" applyBorder="1" applyAlignment="1">
      <alignment horizontal="left" vertical="center"/>
    </xf>
    <xf numFmtId="0" fontId="26" fillId="0" borderId="1" xfId="998" applyNumberFormat="1" applyFont="1" applyFill="1" applyBorder="1" applyAlignment="1">
      <alignment vertical="center" wrapText="1"/>
    </xf>
    <xf numFmtId="0" fontId="24" fillId="0" borderId="1" xfId="998" applyFont="1" applyFill="1" applyBorder="1" applyAlignment="1">
      <alignment horizontal="left" vertical="center" wrapText="1"/>
    </xf>
    <xf numFmtId="200" fontId="24" fillId="0" borderId="1" xfId="25" applyNumberFormat="1" applyFont="1" applyFill="1" applyBorder="1" applyAlignment="1" applyProtection="1">
      <alignment horizontal="right" vertical="center" wrapText="1"/>
      <protection locked="0"/>
    </xf>
    <xf numFmtId="0" fontId="24" fillId="3" borderId="7" xfId="998" applyFont="1" applyFill="1" applyBorder="1" applyAlignment="1">
      <alignment horizontal="left" vertical="center"/>
    </xf>
    <xf numFmtId="0" fontId="24" fillId="3" borderId="1" xfId="998" applyFont="1" applyFill="1" applyBorder="1" applyAlignment="1">
      <alignment horizontal="left" vertical="center" wrapText="1"/>
    </xf>
    <xf numFmtId="200" fontId="24" fillId="3" borderId="1" xfId="25" applyNumberFormat="1" applyFont="1" applyFill="1" applyBorder="1" applyAlignment="1">
      <alignment horizontal="right" vertical="center" wrapText="1"/>
    </xf>
    <xf numFmtId="200" fontId="24" fillId="3" borderId="1" xfId="25" applyNumberFormat="1" applyFont="1" applyFill="1" applyBorder="1" applyAlignment="1" applyProtection="1">
      <alignment horizontal="right" vertical="center" wrapText="1"/>
      <protection locked="0"/>
    </xf>
    <xf numFmtId="0" fontId="24" fillId="0" borderId="7" xfId="998" applyFont="1" applyFill="1" applyBorder="1" applyAlignment="1">
      <alignment horizontal="left" vertical="top" wrapText="1"/>
    </xf>
    <xf numFmtId="0" fontId="24" fillId="0" borderId="1" xfId="998" applyNumberFormat="1" applyFont="1" applyFill="1" applyBorder="1" applyAlignment="1">
      <alignment vertical="center" wrapText="1"/>
    </xf>
    <xf numFmtId="0" fontId="26" fillId="0" borderId="7" xfId="998" applyFont="1" applyFill="1" applyBorder="1" applyAlignment="1">
      <alignment horizontal="distributed" vertical="center"/>
    </xf>
    <xf numFmtId="49" fontId="26" fillId="0" borderId="1" xfId="0" applyNumberFormat="1" applyFont="1" applyFill="1" applyBorder="1" applyAlignment="1" applyProtection="1">
      <alignment horizontal="distributed" vertical="center" wrapText="1"/>
    </xf>
    <xf numFmtId="0" fontId="26" fillId="0" borderId="1" xfId="998" applyFont="1" applyFill="1" applyBorder="1" applyAlignment="1">
      <alignment horizontal="left" vertical="center" wrapText="1"/>
    </xf>
    <xf numFmtId="0" fontId="26" fillId="0" borderId="7" xfId="998" applyNumberFormat="1" applyFont="1" applyFill="1" applyBorder="1" applyAlignment="1" applyProtection="1">
      <alignment horizontal="left" vertical="center"/>
    </xf>
    <xf numFmtId="0" fontId="26" fillId="0" borderId="1" xfId="998" applyNumberFormat="1" applyFont="1" applyFill="1" applyBorder="1" applyAlignment="1" applyProtection="1">
      <alignment vertical="center" wrapText="1"/>
    </xf>
    <xf numFmtId="0" fontId="24" fillId="3" borderId="7" xfId="554" applyFont="1" applyFill="1" applyBorder="1" applyAlignment="1" applyProtection="1">
      <alignment horizontal="left" vertical="center"/>
    </xf>
    <xf numFmtId="0" fontId="24" fillId="3" borderId="1" xfId="554" applyFont="1" applyFill="1" applyBorder="1" applyAlignment="1" applyProtection="1">
      <alignment horizontal="left" vertical="center" wrapText="1"/>
    </xf>
    <xf numFmtId="0" fontId="41" fillId="0" borderId="7" xfId="998" applyFont="1" applyFill="1" applyBorder="1" applyAlignment="1">
      <alignment horizontal="distributed" vertical="center"/>
    </xf>
    <xf numFmtId="0" fontId="26" fillId="0" borderId="1" xfId="998" applyFont="1" applyFill="1" applyBorder="1" applyAlignment="1">
      <alignment horizontal="distributed" vertical="center" wrapText="1" indent="2"/>
    </xf>
    <xf numFmtId="200" fontId="8" fillId="0" borderId="0" xfId="998" applyNumberFormat="1" applyFill="1">
      <alignment vertical="center"/>
    </xf>
    <xf numFmtId="0" fontId="0" fillId="0" borderId="0" xfId="998" applyFont="1" applyFill="1">
      <alignment vertical="center"/>
    </xf>
    <xf numFmtId="178" fontId="26" fillId="0" borderId="12" xfId="998" applyNumberFormat="1" applyFont="1" applyFill="1" applyBorder="1" applyAlignment="1">
      <alignment horizontal="center" vertical="center" wrapText="1"/>
    </xf>
    <xf numFmtId="0" fontId="26" fillId="0" borderId="1" xfId="998" applyFont="1" applyFill="1" applyBorder="1" applyAlignment="1">
      <alignment horizontal="center" vertical="center" wrapText="1"/>
    </xf>
    <xf numFmtId="178" fontId="26" fillId="0" borderId="0" xfId="998" applyNumberFormat="1" applyFont="1" applyFill="1" applyAlignment="1">
      <alignment horizontal="center" vertical="center" wrapText="1"/>
    </xf>
    <xf numFmtId="200" fontId="24" fillId="0" borderId="1" xfId="313" applyNumberFormat="1" applyFont="1" applyFill="1" applyBorder="1" applyAlignment="1" applyProtection="1">
      <alignment vertical="center" wrapText="1"/>
    </xf>
    <xf numFmtId="3" fontId="31" fillId="4" borderId="11" xfId="0" applyNumberFormat="1" applyFont="1" applyFill="1" applyBorder="1" applyAlignment="1" applyProtection="1">
      <alignment horizontal="right" vertical="center" wrapText="1"/>
    </xf>
    <xf numFmtId="201" fontId="24" fillId="0" borderId="1" xfId="34" applyNumberFormat="1" applyFont="1" applyFill="1" applyBorder="1" applyAlignment="1" applyProtection="1">
      <alignment vertical="center" wrapText="1"/>
      <protection locked="0"/>
    </xf>
    <xf numFmtId="49" fontId="24" fillId="0" borderId="1" xfId="313" applyNumberFormat="1" applyFont="1" applyFill="1" applyBorder="1" applyAlignment="1" applyProtection="1">
      <alignment horizontal="left" vertical="center" wrapText="1"/>
    </xf>
    <xf numFmtId="0" fontId="31" fillId="4" borderId="11" xfId="0" applyNumberFormat="1" applyFont="1" applyFill="1" applyBorder="1" applyAlignment="1" applyProtection="1">
      <alignment horizontal="right" vertical="center" wrapText="1"/>
    </xf>
    <xf numFmtId="0" fontId="31" fillId="4" borderId="11" xfId="0" applyFont="1" applyFill="1" applyBorder="1" applyAlignment="1" applyProtection="1">
      <alignment horizontal="right" vertical="center" wrapText="1"/>
    </xf>
    <xf numFmtId="0" fontId="26" fillId="0" borderId="1" xfId="998" applyFont="1" applyFill="1" applyBorder="1" applyAlignment="1">
      <alignment vertical="center" wrapText="1"/>
    </xf>
    <xf numFmtId="0" fontId="24" fillId="0" borderId="7" xfId="998" applyNumberFormat="1" applyFont="1" applyFill="1" applyBorder="1" applyAlignment="1">
      <alignment horizontal="left" vertical="center"/>
    </xf>
    <xf numFmtId="0" fontId="24" fillId="0" borderId="1" xfId="998" applyNumberFormat="1" applyFont="1" applyFill="1" applyBorder="1" applyAlignment="1">
      <alignment horizontal="left" vertical="center" wrapText="1"/>
    </xf>
    <xf numFmtId="201" fontId="24" fillId="0" borderId="1" xfId="464" applyNumberFormat="1" applyFont="1" applyFill="1" applyBorder="1" applyAlignment="1" applyProtection="1">
      <alignment vertical="center" wrapText="1"/>
      <protection locked="0"/>
    </xf>
    <xf numFmtId="0" fontId="24" fillId="0" borderId="7" xfId="554" applyFont="1" applyFill="1" applyBorder="1" applyAlignment="1">
      <alignment horizontal="left" vertical="center"/>
    </xf>
    <xf numFmtId="0" fontId="26" fillId="0" borderId="1" xfId="998" applyNumberFormat="1" applyFont="1" applyFill="1" applyBorder="1" applyAlignment="1">
      <alignment horizontal="left" vertical="center" wrapText="1"/>
    </xf>
    <xf numFmtId="0" fontId="56" fillId="0" borderId="0" xfId="998" applyFont="1" applyFill="1">
      <alignment vertical="center"/>
    </xf>
    <xf numFmtId="3" fontId="8" fillId="0" borderId="0" xfId="998" applyNumberFormat="1" applyFill="1">
      <alignment vertical="center"/>
    </xf>
    <xf numFmtId="0" fontId="26" fillId="3" borderId="0" xfId="998" applyFont="1" applyFill="1" applyAlignment="1" applyProtection="1">
      <alignment horizontal="center" vertical="center" wrapText="1"/>
    </xf>
    <xf numFmtId="0" fontId="24" fillId="3" borderId="0" xfId="998" applyFont="1" applyFill="1" applyProtection="1">
      <alignment vertical="center"/>
    </xf>
    <xf numFmtId="0" fontId="8" fillId="3" borderId="0" xfId="554" applyFill="1" applyProtection="1">
      <alignment vertical="center"/>
    </xf>
    <xf numFmtId="178" fontId="8" fillId="3" borderId="0" xfId="998" applyNumberFormat="1" applyFill="1" applyProtection="1">
      <alignment vertical="center"/>
    </xf>
    <xf numFmtId="0" fontId="0" fillId="0" borderId="0" xfId="0" applyAlignment="1" applyProtection="1"/>
    <xf numFmtId="0" fontId="57" fillId="3" borderId="0" xfId="998" applyFont="1" applyFill="1" applyProtection="1">
      <alignment vertical="center"/>
    </xf>
    <xf numFmtId="0" fontId="0" fillId="0" borderId="0" xfId="0" applyFill="1" applyAlignment="1" applyProtection="1"/>
    <xf numFmtId="0" fontId="24" fillId="0" borderId="0" xfId="998" applyFont="1" applyFill="1" applyAlignment="1" applyProtection="1">
      <alignment horizontal="left" vertical="center"/>
    </xf>
    <xf numFmtId="0" fontId="46" fillId="0" borderId="0" xfId="998" applyFont="1" applyFill="1" applyProtection="1">
      <alignment vertical="center"/>
    </xf>
    <xf numFmtId="0" fontId="26" fillId="0" borderId="1" xfId="998" applyFont="1" applyFill="1" applyBorder="1" applyAlignment="1" applyProtection="1">
      <alignment horizontal="center" vertical="center" wrapText="1"/>
    </xf>
    <xf numFmtId="178" fontId="26" fillId="0" borderId="0" xfId="998" applyNumberFormat="1" applyFont="1" applyFill="1" applyAlignment="1" applyProtection="1">
      <alignment horizontal="center" vertical="center" wrapText="1"/>
    </xf>
    <xf numFmtId="201" fontId="26" fillId="0" borderId="1" xfId="34" applyNumberFormat="1" applyFont="1" applyFill="1" applyBorder="1" applyAlignment="1" applyProtection="1">
      <alignment horizontal="right" vertical="center" wrapText="1"/>
      <protection locked="0"/>
    </xf>
    <xf numFmtId="0" fontId="31" fillId="0" borderId="0" xfId="554" applyFont="1" applyFill="1" applyAlignment="1" applyProtection="1">
      <alignment horizontal="center" vertical="center"/>
    </xf>
    <xf numFmtId="3" fontId="31" fillId="0" borderId="11" xfId="0" applyNumberFormat="1" applyFont="1" applyFill="1" applyBorder="1" applyAlignment="1" applyProtection="1">
      <alignment horizontal="right" vertical="center" wrapText="1"/>
    </xf>
    <xf numFmtId="0" fontId="24" fillId="0" borderId="7" xfId="998" applyFont="1" applyFill="1" applyBorder="1" applyAlignment="1" applyProtection="1">
      <alignment horizontal="left" vertical="top" wrapText="1"/>
    </xf>
    <xf numFmtId="0" fontId="24" fillId="0" borderId="1" xfId="998" applyNumberFormat="1" applyFont="1" applyFill="1" applyBorder="1" applyAlignment="1" applyProtection="1">
      <alignment vertical="center" wrapText="1"/>
    </xf>
    <xf numFmtId="0" fontId="31" fillId="0" borderId="11" xfId="0" applyNumberFormat="1" applyFont="1" applyFill="1" applyBorder="1" applyAlignment="1" applyProtection="1">
      <alignment horizontal="right" vertical="center" wrapText="1"/>
    </xf>
    <xf numFmtId="3" fontId="58" fillId="0" borderId="11" xfId="0" applyNumberFormat="1" applyFont="1" applyFill="1" applyBorder="1" applyAlignment="1" applyProtection="1">
      <alignment vertical="center" wrapText="1"/>
    </xf>
    <xf numFmtId="0" fontId="58" fillId="0" borderId="11" xfId="0" applyNumberFormat="1" applyFont="1" applyFill="1" applyBorder="1" applyAlignment="1" applyProtection="1">
      <alignment vertical="center" wrapText="1"/>
    </xf>
    <xf numFmtId="0" fontId="26" fillId="0" borderId="7" xfId="998" applyFont="1" applyFill="1" applyBorder="1" applyAlignment="1" applyProtection="1">
      <alignment horizontal="distributed" vertical="center"/>
    </xf>
    <xf numFmtId="0" fontId="24" fillId="0" borderId="7" xfId="554" applyFont="1" applyFill="1" applyBorder="1" applyAlignment="1" applyProtection="1">
      <alignment horizontal="left" vertical="center"/>
    </xf>
    <xf numFmtId="0" fontId="41" fillId="0" borderId="7" xfId="998" applyFont="1" applyFill="1" applyBorder="1" applyAlignment="1" applyProtection="1">
      <alignment horizontal="distributed" vertical="center"/>
    </xf>
    <xf numFmtId="0" fontId="26" fillId="0" borderId="1" xfId="998" applyNumberFormat="1" applyFont="1" applyFill="1" applyBorder="1" applyAlignment="1" applyProtection="1">
      <alignment horizontal="distributed" vertical="center"/>
    </xf>
    <xf numFmtId="3" fontId="8" fillId="3" borderId="0" xfId="998" applyNumberFormat="1" applyFill="1" applyProtection="1">
      <alignment vertical="center"/>
    </xf>
    <xf numFmtId="0" fontId="24" fillId="0" borderId="7" xfId="998" applyFont="1" applyFill="1" applyBorder="1" applyAlignment="1" applyProtection="1" quotePrefix="1">
      <alignment horizontal="left" vertical="center"/>
    </xf>
    <xf numFmtId="0" fontId="24" fillId="3" borderId="7" xfId="998" applyFont="1" applyFill="1" applyBorder="1" applyAlignment="1" quotePrefix="1">
      <alignment horizontal="left" vertical="center"/>
    </xf>
    <xf numFmtId="49" fontId="12" fillId="0" borderId="1" xfId="985" applyNumberFormat="1" applyFont="1" applyFill="1" applyBorder="1" applyAlignment="1" quotePrefix="1">
      <alignment horizontal="center" vertical="center" wrapText="1"/>
    </xf>
  </cellXfs>
  <cellStyles count="1334">
    <cellStyle name="常规" xfId="0" builtinId="0"/>
    <cellStyle name="货币[0]" xfId="1" builtinId="7"/>
    <cellStyle name="货币" xfId="2" builtinId="4"/>
    <cellStyle name="常规 2 2 4" xfId="3"/>
    <cellStyle name="部门 4" xfId="4"/>
    <cellStyle name="_ET_STYLE_NoName_00__Book1_1 2 2 2" xfId="5"/>
    <cellStyle name="输入" xfId="6" builtinId="20"/>
    <cellStyle name="强调文字颜色 2 3 2" xfId="7"/>
    <cellStyle name="汇总 6" xfId="8"/>
    <cellStyle name="Accent5 9" xfId="9"/>
    <cellStyle name="链接单元格 5" xfId="10"/>
    <cellStyle name="常规 440" xfId="11"/>
    <cellStyle name="常规 435" xfId="12"/>
    <cellStyle name="20% - 强调文字颜色 3" xfId="13" builtinId="38"/>
    <cellStyle name="Accent1 5" xfId="14"/>
    <cellStyle name="百分比 2 8 2" xfId="15"/>
    <cellStyle name="好 3 2 2" xfId="16"/>
    <cellStyle name="args.style" xfId="17"/>
    <cellStyle name="千位分隔[0]" xfId="18" builtinId="6"/>
    <cellStyle name="常规 3 4 3" xfId="19"/>
    <cellStyle name="Accent2 - 40%" xfId="20"/>
    <cellStyle name="常规 26 2" xfId="21"/>
    <cellStyle name="40% - 强调文字颜色 3" xfId="22" builtinId="39"/>
    <cellStyle name="差" xfId="23" builtinId="27"/>
    <cellStyle name="常规 7 3" xfId="24"/>
    <cellStyle name="千位分隔" xfId="25" builtinId="3"/>
    <cellStyle name="60% - 强调文字颜色 3" xfId="26" builtinId="40"/>
    <cellStyle name="Accent6 4" xfId="27"/>
    <cellStyle name="60% - 强调文字颜色 6 3 2" xfId="28"/>
    <cellStyle name="日期" xfId="29"/>
    <cellStyle name="Accent2 - 60%" xfId="30"/>
    <cellStyle name="超链接" xfId="31" builtinId="8"/>
    <cellStyle name="Input [yellow] 4" xfId="32"/>
    <cellStyle name="好_0605石屏县 2 2" xfId="33"/>
    <cellStyle name="百分比" xfId="34" builtinId="5"/>
    <cellStyle name="好_2007年地州资金往来对账表 3" xfId="35"/>
    <cellStyle name="60% - 强调文字颜色 4 2 2 2" xfId="36"/>
    <cellStyle name="已访问的超链接" xfId="37" builtinId="9"/>
    <cellStyle name="Accent4 5" xfId="38"/>
    <cellStyle name="差_Book1 2" xfId="39"/>
    <cellStyle name="_ET_STYLE_NoName_00__Sheet3" xfId="40"/>
    <cellStyle name="60% - 强调文字颜色 2 3" xfId="41"/>
    <cellStyle name="注释" xfId="42" builtinId="10"/>
    <cellStyle name="常规 6" xfId="43"/>
    <cellStyle name="60% - 强调文字颜色 2" xfId="44" builtinId="36"/>
    <cellStyle name="Accent5 - 60% 2 2" xfId="45"/>
    <cellStyle name="Accent6 3" xfId="46"/>
    <cellStyle name="标题 4" xfId="47" builtinId="19"/>
    <cellStyle name="解释性文本 2 2" xfId="48"/>
    <cellStyle name="百分比 7" xfId="49"/>
    <cellStyle name="Accent3 4 2" xfId="50"/>
    <cellStyle name="常规 4 2 2 3" xfId="51"/>
    <cellStyle name="常规 6 5" xfId="52"/>
    <cellStyle name="警告文本" xfId="53" builtinId="11"/>
    <cellStyle name="常规 5 2" xfId="54"/>
    <cellStyle name="60% - 强调文字颜色 2 2 2" xfId="55"/>
    <cellStyle name="标题" xfId="56" builtinId="15"/>
    <cellStyle name="Accent1 - 60% 2 2" xfId="57"/>
    <cellStyle name="标题 1 5 2" xfId="58"/>
    <cellStyle name="解释性文本" xfId="59" builtinId="53"/>
    <cellStyle name="标题 1" xfId="60" builtinId="16"/>
    <cellStyle name="百分比 4" xfId="61"/>
    <cellStyle name="常规 5 2 2" xfId="62"/>
    <cellStyle name="60% - 强调文字颜色 2 2 2 2" xfId="63"/>
    <cellStyle name="0,0_x000d__x000a_NA_x000d__x000a_" xfId="64"/>
    <cellStyle name="差 7" xfId="65"/>
    <cellStyle name="标题 2" xfId="66" builtinId="17"/>
    <cellStyle name="百分比 5" xfId="67"/>
    <cellStyle name="Accent4 2 2" xfId="68"/>
    <cellStyle name="60% - 强调文字颜色 1" xfId="69" builtinId="32"/>
    <cellStyle name="Accent6 2" xfId="70"/>
    <cellStyle name="标题 3" xfId="71" builtinId="18"/>
    <cellStyle name="百分比 6" xfId="72"/>
    <cellStyle name="60% - 强调文字颜色 4" xfId="73" builtinId="44"/>
    <cellStyle name="Accent6 5" xfId="74"/>
    <cellStyle name="输出" xfId="75" builtinId="21"/>
    <cellStyle name="计算" xfId="76" builtinId="22"/>
    <cellStyle name="40% - 强调文字颜色 4 2" xfId="77"/>
    <cellStyle name="检查单元格" xfId="78" builtinId="23"/>
    <cellStyle name="20% - 强调文字颜色 6" xfId="79" builtinId="50"/>
    <cellStyle name="常规 8 3" xfId="80"/>
    <cellStyle name="常规 443" xfId="81"/>
    <cellStyle name="常规 2 2 2 5" xfId="82"/>
    <cellStyle name="强调文字颜色 2" xfId="83" builtinId="33"/>
    <cellStyle name="标题 4 5 3" xfId="84"/>
    <cellStyle name="PSHeading 4" xfId="85"/>
    <cellStyle name="链接单元格" xfId="86" builtinId="24"/>
    <cellStyle name="60% - 强调文字颜色 4 2 3" xfId="87"/>
    <cellStyle name="差_0605石屏" xfId="88"/>
    <cellStyle name="汇总" xfId="89" builtinId="25"/>
    <cellStyle name="好" xfId="90" builtinId="26"/>
    <cellStyle name="适中 8" xfId="91"/>
    <cellStyle name="20% - 强调文字颜色 3 3" xfId="92"/>
    <cellStyle name="输出 3 3" xfId="93"/>
    <cellStyle name="适中" xfId="94" builtinId="28"/>
    <cellStyle name="20% - 强调文字颜色 5" xfId="95" builtinId="46"/>
    <cellStyle name="链接单元格 7" xfId="96"/>
    <cellStyle name="常规 8 2" xfId="97"/>
    <cellStyle name="常规 442" xfId="98"/>
    <cellStyle name="常规 2 2 2 4" xfId="99"/>
    <cellStyle name="强调文字颜色 1" xfId="100" builtinId="29"/>
    <cellStyle name="千位分隔 6 2" xfId="101"/>
    <cellStyle name="标题 4 5 2" xfId="102"/>
    <cellStyle name="编号 3 2" xfId="103"/>
    <cellStyle name="20% - 强调文字颜色 1" xfId="104" builtinId="30"/>
    <cellStyle name="链接单元格 3" xfId="105"/>
    <cellStyle name="常规 433" xfId="106"/>
    <cellStyle name="常规 428" xfId="107"/>
    <cellStyle name="汇总 3 3" xfId="108"/>
    <cellStyle name="Accent6 - 20% 2 2" xfId="109"/>
    <cellStyle name="40% - 强调文字颜色 1" xfId="110" builtinId="31"/>
    <cellStyle name="标题 5 4" xfId="111"/>
    <cellStyle name="20% - 强调文字颜色 2" xfId="112" builtinId="34"/>
    <cellStyle name="链接单元格 4" xfId="113"/>
    <cellStyle name="常规 434" xfId="114"/>
    <cellStyle name="常规 429" xfId="115"/>
    <cellStyle name="40% - 强调文字颜色 2" xfId="116" builtinId="35"/>
    <cellStyle name="检查单元格 3 4" xfId="117"/>
    <cellStyle name="Accent2 - 40% 2" xfId="118"/>
    <cellStyle name="差_11大理 2 2" xfId="119"/>
    <cellStyle name="强调文字颜色 3" xfId="120" builtinId="37"/>
    <cellStyle name="Accent2 - 40% 3" xfId="121"/>
    <cellStyle name="好_2008年地州对账表(国库资金）" xfId="122"/>
    <cellStyle name="PSChar" xfId="123"/>
    <cellStyle name="强调文字颜色 4" xfId="124" builtinId="41"/>
    <cellStyle name="20% - 强调文字颜色 4" xfId="125" builtinId="42"/>
    <cellStyle name="链接单元格 6" xfId="126"/>
    <cellStyle name="常规 441" xfId="127"/>
    <cellStyle name="常规 436" xfId="128"/>
    <cellStyle name="40% - 强调文字颜色 4" xfId="129" builtinId="43"/>
    <cellStyle name="强调文字颜色 5" xfId="130" builtinId="45"/>
    <cellStyle name="常规_exceltmp1 2" xfId="131"/>
    <cellStyle name="计算 4" xfId="132"/>
    <cellStyle name="60% - 强调文字颜色 5 2 2 2" xfId="133"/>
    <cellStyle name="常规 2 5 3 2" xfId="134"/>
    <cellStyle name="40% - 强调文字颜色 5" xfId="135" builtinId="47"/>
    <cellStyle name="标题 1 4 2" xfId="136"/>
    <cellStyle name="60% - 强调文字颜色 5" xfId="137" builtinId="48"/>
    <cellStyle name="Accent6 6" xfId="138"/>
    <cellStyle name="强调文字颜色 6" xfId="139" builtinId="49"/>
    <cellStyle name="40% - 强调文字颜色 6" xfId="140" builtinId="51"/>
    <cellStyle name="_弱电系统设备配置报价清单" xfId="141"/>
    <cellStyle name="标题 1 4 3" xfId="142"/>
    <cellStyle name="60% - 强调文字颜色 6" xfId="143" builtinId="52"/>
    <cellStyle name="Accent6 7" xfId="144"/>
    <cellStyle name="适中 5 2" xfId="145"/>
    <cellStyle name="常规 3 2 3 2" xfId="146"/>
    <cellStyle name="Accent2 - 20% 2" xfId="147"/>
    <cellStyle name="_Book1_2 2" xfId="148"/>
    <cellStyle name="_Book1_2 3" xfId="149"/>
    <cellStyle name="适中 5 3" xfId="150"/>
    <cellStyle name="Accent2 - 20% 3" xfId="151"/>
    <cellStyle name="常规 2 12 2" xfId="152"/>
    <cellStyle name="_ET_STYLE_NoName_00__Book1" xfId="153"/>
    <cellStyle name="_ET_STYLE_NoName_00_" xfId="154"/>
    <cellStyle name="_Book1_1" xfId="155"/>
    <cellStyle name="_20100326高清市院遂宁检察院1080P配置清单26日改" xfId="156"/>
    <cellStyle name="_Book1_2 2 2" xfId="157"/>
    <cellStyle name="百分比 2 2 4" xfId="158"/>
    <cellStyle name="Accent2 - 20% 2 2" xfId="159"/>
    <cellStyle name="百分比 2 10 2" xfId="160"/>
    <cellStyle name="_Book1_2 2 3" xfId="161"/>
    <cellStyle name="常规 2 5 4 2" xfId="162"/>
    <cellStyle name="百分比 2 2 5" xfId="163"/>
    <cellStyle name="_Book1_2 2 2 2" xfId="164"/>
    <cellStyle name="百分比 2 2 4 2" xfId="165"/>
    <cellStyle name="超级链接 2 2" xfId="166"/>
    <cellStyle name="_Book1_3 2" xfId="167"/>
    <cellStyle name="_Book1" xfId="168"/>
    <cellStyle name="常规 2 7 2" xfId="169"/>
    <cellStyle name="_Book1_2" xfId="170"/>
    <cellStyle name="适中 5" xfId="171"/>
    <cellStyle name="Accent2 - 20%" xfId="172"/>
    <cellStyle name="常规 3 2 3" xfId="173"/>
    <cellStyle name="差_2008年地州对账表(国库资金） 3" xfId="174"/>
    <cellStyle name="_Book1_2 3 2" xfId="175"/>
    <cellStyle name="百分比 2 3 4" xfId="176"/>
    <cellStyle name="常规 2 16" xfId="177"/>
    <cellStyle name="_Book1_2 4" xfId="178"/>
    <cellStyle name="_Book1_3" xfId="179"/>
    <cellStyle name="Accent1 4 2" xfId="180"/>
    <cellStyle name="超级链接 2" xfId="181"/>
    <cellStyle name="_ET_STYLE_NoName_00__Book1_1" xfId="182"/>
    <cellStyle name="常规 2 3 3 2" xfId="183"/>
    <cellStyle name="Accent5 - 60% 3" xfId="184"/>
    <cellStyle name="_ET_STYLE_NoName_00__Book1_1 2" xfId="185"/>
    <cellStyle name="常规 2 3 3 2 2" xfId="186"/>
    <cellStyle name="_ET_STYLE_NoName_00__Book1_1 2 2" xfId="187"/>
    <cellStyle name="百分比 2 7 2" xfId="188"/>
    <cellStyle name="Percent [2]" xfId="189"/>
    <cellStyle name="标题 2 2 2 2" xfId="190"/>
    <cellStyle name="_ET_STYLE_NoName_00__Book1_1 2 3" xfId="191"/>
    <cellStyle name="_ET_STYLE_NoName_00__Book1_1 3" xfId="192"/>
    <cellStyle name="_ET_STYLE_NoName_00__Book1_1 3 2" xfId="193"/>
    <cellStyle name="Accent1 4" xfId="194"/>
    <cellStyle name="超级链接" xfId="195"/>
    <cellStyle name="_ET_STYLE_NoName_00__Book1_1 4" xfId="196"/>
    <cellStyle name="_关闭破产企业已移交地方管理中小学校退休教师情况明细表(1)" xfId="197"/>
    <cellStyle name="Accent5 4" xfId="198"/>
    <cellStyle name="警告文本 4 2" xfId="199"/>
    <cellStyle name="0,0_x005f_x000d__x005f_x000a_NA_x005f_x000d__x005f_x000a_" xfId="200"/>
    <cellStyle name="20% - 强调文字颜色 1 2" xfId="201"/>
    <cellStyle name="链接单元格 3 2 2" xfId="202"/>
    <cellStyle name="常规 11 4" xfId="203"/>
    <cellStyle name="20% - 强调文字颜色 1 2 2" xfId="204"/>
    <cellStyle name="Accent1 - 20% 2" xfId="205"/>
    <cellStyle name="20% - 强调文字颜色 1 3" xfId="206"/>
    <cellStyle name="强调文字颜色 2 2 2 2" xfId="207"/>
    <cellStyle name="20% - 强调文字颜色 2 2" xfId="208"/>
    <cellStyle name="20% - 强调文字颜色 2 2 2" xfId="209"/>
    <cellStyle name="20% - 强调文字颜色 2 3" xfId="210"/>
    <cellStyle name="60% - 强调文字颜色 3 2 2 2" xfId="211"/>
    <cellStyle name="适中 7" xfId="212"/>
    <cellStyle name="20% - 强调文字颜色 3 2" xfId="213"/>
    <cellStyle name="常规 3 2 5" xfId="214"/>
    <cellStyle name="20% - 强调文字颜色 3 2 2" xfId="215"/>
    <cellStyle name="Mon閠aire_!!!GO" xfId="216"/>
    <cellStyle name="20% - 强调文字颜色 4 2" xfId="217"/>
    <cellStyle name="常规 3 3 5" xfId="218"/>
    <cellStyle name="20% - 强调文字颜色 4 2 2" xfId="219"/>
    <cellStyle name="常规 3 3 5 2" xfId="220"/>
    <cellStyle name="Accent6 - 60% 2 2" xfId="221"/>
    <cellStyle name="20% - 强调文字颜色 4 3" xfId="222"/>
    <cellStyle name="常规 3 3 6" xfId="223"/>
    <cellStyle name="20% - 强调文字颜色 5 2" xfId="224"/>
    <cellStyle name="20% - 强调文字颜色 5 2 2" xfId="225"/>
    <cellStyle name="20% - 强调文字颜色 5 3" xfId="226"/>
    <cellStyle name="20% - 强调文字颜色 6 2" xfId="227"/>
    <cellStyle name="Accent6 - 20% 3" xfId="228"/>
    <cellStyle name="20% - 强调文字颜色 6 2 2" xfId="229"/>
    <cellStyle name="解释性文本 3 2 2" xfId="230"/>
    <cellStyle name="20% - 强调文字颜色 6 3" xfId="231"/>
    <cellStyle name="40% - 强调文字颜色 1 2" xfId="232"/>
    <cellStyle name="常规 4 3 5" xfId="233"/>
    <cellStyle name="40% - 强调文字颜色 1 2 2" xfId="234"/>
    <cellStyle name="40% - 强调文字颜色 1 3" xfId="235"/>
    <cellStyle name="常规 9 2" xfId="236"/>
    <cellStyle name="Accent1" xfId="237"/>
    <cellStyle name="40% - 强调文字颜色 2 2" xfId="238"/>
    <cellStyle name="常规 2 3 2 4" xfId="239"/>
    <cellStyle name="40% - 强调文字颜色 2 2 2" xfId="240"/>
    <cellStyle name="常规 2 3 2 4 2" xfId="241"/>
    <cellStyle name="40% - 强调文字颜色 2 3" xfId="242"/>
    <cellStyle name="常规 2 3 2 5" xfId="243"/>
    <cellStyle name="40% - 强调文字颜色 3 2" xfId="244"/>
    <cellStyle name="常规 2 3 3 4" xfId="245"/>
    <cellStyle name="40% - 强调文字颜色 3 2 2" xfId="246"/>
    <cellStyle name="40% - 强调文字颜色 3 3" xfId="247"/>
    <cellStyle name="千位分隔 5" xfId="248"/>
    <cellStyle name="标题 4 4" xfId="249"/>
    <cellStyle name="40% - 强调文字颜色 4 2 2" xfId="250"/>
    <cellStyle name="40% - 强调文字颜色 4 3" xfId="251"/>
    <cellStyle name="计算 3 3" xfId="252"/>
    <cellStyle name="常规_2007年云南省向人大报送政府收支预算表格式编制过程表 3 2" xfId="253"/>
    <cellStyle name="Accent6 - 20% 2" xfId="254"/>
    <cellStyle name="40% - 强调文字颜色 5 2" xfId="255"/>
    <cellStyle name="好 2 3" xfId="256"/>
    <cellStyle name="40% - 强调文字颜色 5 2 2" xfId="257"/>
    <cellStyle name="计算 4 2 2" xfId="258"/>
    <cellStyle name="60% - 强调文字颜色 4 3" xfId="259"/>
    <cellStyle name="40% - 强调文字颜色 5 3" xfId="260"/>
    <cellStyle name="好 2 4" xfId="261"/>
    <cellStyle name="标题 2 2 4" xfId="262"/>
    <cellStyle name="40% - 强调文字颜色 6 2" xfId="263"/>
    <cellStyle name="好 3 3" xfId="264"/>
    <cellStyle name="百分比 2 9" xfId="265"/>
    <cellStyle name="适中 2 2" xfId="266"/>
    <cellStyle name="40% - 强调文字颜色 6 2 2" xfId="267"/>
    <cellStyle name="百分比 2 9 2" xfId="268"/>
    <cellStyle name="适中 2 2 2" xfId="269"/>
    <cellStyle name="Accent2 5" xfId="270"/>
    <cellStyle name="40% - 强调文字颜色 6 3" xfId="271"/>
    <cellStyle name="好 3 4" xfId="272"/>
    <cellStyle name="Accent6 2 2" xfId="273"/>
    <cellStyle name="输出 3 4" xfId="274"/>
    <cellStyle name="60% - 强调文字颜色 1 2" xfId="275"/>
    <cellStyle name="60% - 强调文字颜色 1 2 2" xfId="276"/>
    <cellStyle name="60% - 强调文字颜色 1 2 2 2" xfId="277"/>
    <cellStyle name="商品名称 2 2" xfId="278"/>
    <cellStyle name="标题 3 2 4" xfId="279"/>
    <cellStyle name="好 7" xfId="280"/>
    <cellStyle name="60% - 强调文字颜色 1 2 3" xfId="281"/>
    <cellStyle name="百分比 2 3 4 2" xfId="282"/>
    <cellStyle name="60% - 强调文字颜色 1 3" xfId="283"/>
    <cellStyle name="千位分隔 2 3" xfId="284"/>
    <cellStyle name="60% - 强调文字颜色 1 3 2" xfId="285"/>
    <cellStyle name="Accent6 3 2" xfId="286"/>
    <cellStyle name="常规 5" xfId="287"/>
    <cellStyle name="输出 4 4" xfId="288"/>
    <cellStyle name="60% - 强调文字颜色 2 2" xfId="289"/>
    <cellStyle name="常规 5 3" xfId="290"/>
    <cellStyle name="60% - 强调文字颜色 2 2 3" xfId="291"/>
    <cellStyle name="Accent6 - 60%" xfId="292"/>
    <cellStyle name="常规 6 2" xfId="293"/>
    <cellStyle name="60% - 强调文字颜色 2 3 2" xfId="294"/>
    <cellStyle name="注释 2" xfId="295"/>
    <cellStyle name="Accent6 4 2" xfId="296"/>
    <cellStyle name="60% - 强调文字颜色 3 2" xfId="297"/>
    <cellStyle name="60% - 强调文字颜色 3 2 2" xfId="298"/>
    <cellStyle name="60% - 强调文字颜色 3 2 3" xfId="299"/>
    <cellStyle name="60% - 强调文字颜色 3 3" xfId="300"/>
    <cellStyle name="Accent5 - 40% 2" xfId="301"/>
    <cellStyle name="汇总 7" xfId="302"/>
    <cellStyle name="60% - 强调文字颜色 3 3 2" xfId="303"/>
    <cellStyle name="Accent5 - 40% 2 2" xfId="304"/>
    <cellStyle name="Accent6 5 2" xfId="305"/>
    <cellStyle name="60% - 强调文字颜色 4 2" xfId="306"/>
    <cellStyle name="60% - 强调文字颜色 4 2 2" xfId="307"/>
    <cellStyle name="60% - 强调文字颜色 4 3 2" xfId="308"/>
    <cellStyle name="常规 15" xfId="309"/>
    <cellStyle name="常规 20" xfId="310"/>
    <cellStyle name="60% - 强调文字颜色 5 2" xfId="311"/>
    <cellStyle name="标题 1 4 2 2" xfId="312"/>
    <cellStyle name="常规_exceltmp1" xfId="313"/>
    <cellStyle name="60% - 强调文字颜色 5 2 2" xfId="314"/>
    <cellStyle name="常规 2 5 3" xfId="315"/>
    <cellStyle name="60% - 强调文字颜色 5 2 3" xfId="316"/>
    <cellStyle name="常规 2 5 4" xfId="317"/>
    <cellStyle name="百分比 2 10" xfId="318"/>
    <cellStyle name="常规 2 2 2 3 2" xfId="319"/>
    <cellStyle name="60% - 强调文字颜色 5 3" xfId="320"/>
    <cellStyle name="60% - 强调文字颜色 5 3 2" xfId="321"/>
    <cellStyle name="常规 2 6 3" xfId="322"/>
    <cellStyle name="RowLevel_0" xfId="323"/>
    <cellStyle name="60% - 强调文字颜色 6 2" xfId="324"/>
    <cellStyle name="60% - 强调文字颜色 6 2 2" xfId="325"/>
    <cellStyle name="Header2" xfId="326"/>
    <cellStyle name="强调文字颜色 5 2 3" xfId="327"/>
    <cellStyle name="60% - 强调文字颜色 6 2 2 2" xfId="328"/>
    <cellStyle name="Header2 2" xfId="329"/>
    <cellStyle name="60% - 强调文字颜色 6 2 3" xfId="330"/>
    <cellStyle name="60% - 强调文字颜色 6 3" xfId="331"/>
    <cellStyle name="6mal" xfId="332"/>
    <cellStyle name="Accent1 - 20%" xfId="333"/>
    <cellStyle name="强调文字颜色 2 2 2" xfId="334"/>
    <cellStyle name="Accent4 9" xfId="335"/>
    <cellStyle name="Accent1 - 20% 2 2" xfId="336"/>
    <cellStyle name="常规 2 3 3 3" xfId="337"/>
    <cellStyle name="Accent5 - 20%" xfId="338"/>
    <cellStyle name="Accent1 - 20% 3" xfId="339"/>
    <cellStyle name="Accent1 - 40%" xfId="340"/>
    <cellStyle name="Accent6 9" xfId="341"/>
    <cellStyle name="标题 6 2 2" xfId="342"/>
    <cellStyle name="Accent1 - 40% 2" xfId="343"/>
    <cellStyle name="Accent1 - 40% 2 2" xfId="344"/>
    <cellStyle name="Accent1 - 40% 3" xfId="345"/>
    <cellStyle name="PSHeading 3 2" xfId="346"/>
    <cellStyle name="Accent1 - 60%" xfId="347"/>
    <cellStyle name="Accent1 - 60% 2" xfId="348"/>
    <cellStyle name="标题 1 5" xfId="349"/>
    <cellStyle name="注释 4 2 2" xfId="350"/>
    <cellStyle name="常规 17 2" xfId="351"/>
    <cellStyle name="Accent1 - 60% 3" xfId="352"/>
    <cellStyle name="标题 1 6" xfId="353"/>
    <cellStyle name="Date 3" xfId="354"/>
    <cellStyle name="Accent1 2" xfId="355"/>
    <cellStyle name="Currency [0]_!!!GO" xfId="356"/>
    <cellStyle name="Accent1 2 2" xfId="357"/>
    <cellStyle name="Accent1 3" xfId="358"/>
    <cellStyle name="Accent1 3 2" xfId="359"/>
    <cellStyle name="常规 2" xfId="360"/>
    <cellStyle name="Accent1 5 2" xfId="361"/>
    <cellStyle name="部门 3 2" xfId="362"/>
    <cellStyle name="Accent1 6" xfId="363"/>
    <cellStyle name="常规 2 2 3 2" xfId="364"/>
    <cellStyle name="sstot" xfId="365"/>
    <cellStyle name="Accent1 7" xfId="366"/>
    <cellStyle name="常规 2 2 3 3" xfId="367"/>
    <cellStyle name="Accent1 8" xfId="368"/>
    <cellStyle name="差_1110洱源 2" xfId="369"/>
    <cellStyle name="常规 2 2 3 4" xfId="370"/>
    <cellStyle name="Accent1 9" xfId="371"/>
    <cellStyle name="差_1110洱源 3" xfId="372"/>
    <cellStyle name="Accent2" xfId="373"/>
    <cellStyle name="常规 9 3" xfId="374"/>
    <cellStyle name="Header1 2" xfId="375"/>
    <cellStyle name="强调文字颜色 5 2 2 2" xfId="376"/>
    <cellStyle name="Accent2 - 40% 2 2" xfId="377"/>
    <cellStyle name="输入 2 4" xfId="378"/>
    <cellStyle name="日期 2" xfId="379"/>
    <cellStyle name="Accent2 - 60% 2" xfId="380"/>
    <cellStyle name="Accent5 - 40% 3" xfId="381"/>
    <cellStyle name="日期 2 2" xfId="382"/>
    <cellStyle name="Accent2 - 60% 2 2" xfId="383"/>
    <cellStyle name="日期 3" xfId="384"/>
    <cellStyle name="Accent2 - 60% 3" xfId="385"/>
    <cellStyle name="Accent2 2" xfId="386"/>
    <cellStyle name="强调文字颜色 4 3" xfId="387"/>
    <cellStyle name="t" xfId="388"/>
    <cellStyle name="Accent2 2 2" xfId="389"/>
    <cellStyle name="Accent2 3" xfId="390"/>
    <cellStyle name="Accent2 3 2" xfId="391"/>
    <cellStyle name="Accent2 4" xfId="392"/>
    <cellStyle name="Accent2 4 2" xfId="393"/>
    <cellStyle name="百分比 2 9 2 2" xfId="394"/>
    <cellStyle name="Accent2 5 2" xfId="395"/>
    <cellStyle name="百分比 2 9 3" xfId="396"/>
    <cellStyle name="常规 2 2 11" xfId="397"/>
    <cellStyle name="Accent2 6" xfId="398"/>
    <cellStyle name="常规 2 2 4 2" xfId="399"/>
    <cellStyle name="Date" xfId="400"/>
    <cellStyle name="Accent2 7" xfId="401"/>
    <cellStyle name="Accent2 8" xfId="402"/>
    <cellStyle name="Accent2 9" xfId="403"/>
    <cellStyle name="Accent3" xfId="404"/>
    <cellStyle name="Accent5 2" xfId="405"/>
    <cellStyle name="Accent3 - 20%" xfId="406"/>
    <cellStyle name="Milliers_!!!GO" xfId="407"/>
    <cellStyle name="Accent5 2 2" xfId="408"/>
    <cellStyle name="Accent3 - 20% 2" xfId="409"/>
    <cellStyle name="标题 1 3" xfId="410"/>
    <cellStyle name="百分比 4 3" xfId="411"/>
    <cellStyle name="常规 2 2 7" xfId="412"/>
    <cellStyle name="Accent3 - 20% 2 2" xfId="413"/>
    <cellStyle name="Accent5 6" xfId="414"/>
    <cellStyle name="汇总 3" xfId="415"/>
    <cellStyle name="差_0605石屏 3" xfId="416"/>
    <cellStyle name="标题 1 3 2" xfId="417"/>
    <cellStyle name="Accent3 - 20% 3" xfId="418"/>
    <cellStyle name="标题 1 4" xfId="419"/>
    <cellStyle name="Accent3 - 40%" xfId="420"/>
    <cellStyle name="Accent4 3 2" xfId="421"/>
    <cellStyle name="好_0502通海县" xfId="422"/>
    <cellStyle name="Mon閠aire [0]_!!!GO" xfId="423"/>
    <cellStyle name="Accent3 - 40% 2" xfId="424"/>
    <cellStyle name="Accent3 - 40% 2 2" xfId="425"/>
    <cellStyle name="百分比 2 6 2" xfId="426"/>
    <cellStyle name="常规 15 2 2" xfId="427"/>
    <cellStyle name="Accent3 - 40% 3" xfId="428"/>
    <cellStyle name="捠壿 [0.00]_Region Orders (2)" xfId="429"/>
    <cellStyle name="Accent4 - 60%" xfId="430"/>
    <cellStyle name="Accent3 - 60%" xfId="431"/>
    <cellStyle name="Accent4 5 2" xfId="432"/>
    <cellStyle name="Accent3 - 60% 2" xfId="433"/>
    <cellStyle name="好_M01-1 3" xfId="434"/>
    <cellStyle name="Accent3 - 60% 2 2" xfId="435"/>
    <cellStyle name="编号" xfId="436"/>
    <cellStyle name="常规 17 2 2" xfId="437"/>
    <cellStyle name="Accent3 - 60% 3" xfId="438"/>
    <cellStyle name="Accent3 2" xfId="439"/>
    <cellStyle name="Accent3 2 2" xfId="440"/>
    <cellStyle name="comma zerodec" xfId="441"/>
    <cellStyle name="Accent3 3" xfId="442"/>
    <cellStyle name="Accent3 3 2" xfId="443"/>
    <cellStyle name="解释性文本 2" xfId="444"/>
    <cellStyle name="Accent3 4" xfId="445"/>
    <cellStyle name="解释性文本 3" xfId="446"/>
    <cellStyle name="Accent3 5" xfId="447"/>
    <cellStyle name="解释性文本 3 2" xfId="448"/>
    <cellStyle name="Accent3 5 2" xfId="449"/>
    <cellStyle name="Moneda_96 Risk" xfId="450"/>
    <cellStyle name="解释性文本 4" xfId="451"/>
    <cellStyle name="Accent3 6" xfId="452"/>
    <cellStyle name="常规 2 2 5 2" xfId="453"/>
    <cellStyle name="Accent3 7" xfId="454"/>
    <cellStyle name="解释性文本 5" xfId="455"/>
    <cellStyle name="差 2" xfId="456"/>
    <cellStyle name="Accent3 8" xfId="457"/>
    <cellStyle name="解释性文本 6" xfId="458"/>
    <cellStyle name="差 3" xfId="459"/>
    <cellStyle name="常规 2 7 3 2" xfId="460"/>
    <cellStyle name="Accent3 9" xfId="461"/>
    <cellStyle name="解释性文本 7" xfId="462"/>
    <cellStyle name="差 4" xfId="463"/>
    <cellStyle name="百分比 2" xfId="464"/>
    <cellStyle name="Accent4" xfId="465"/>
    <cellStyle name="Accent4 - 20%" xfId="466"/>
    <cellStyle name="差 4 2 2" xfId="467"/>
    <cellStyle name="百分比 2 2 2" xfId="468"/>
    <cellStyle name="常规 2 4 2 4" xfId="469"/>
    <cellStyle name="Accent4 - 20% 2" xfId="470"/>
    <cellStyle name="百分比 2 2 2 2" xfId="471"/>
    <cellStyle name="Accent4 - 20% 2 2" xfId="472"/>
    <cellStyle name="百分比 2 2 2 2 2" xfId="473"/>
    <cellStyle name="Accent4 - 20% 3" xfId="474"/>
    <cellStyle name="百分比 2 2 2 3" xfId="475"/>
    <cellStyle name="强调 2 2" xfId="476"/>
    <cellStyle name="输入 4" xfId="477"/>
    <cellStyle name="Accent4 - 40%" xfId="478"/>
    <cellStyle name="百分比 2 4 2" xfId="479"/>
    <cellStyle name="常规 3 3" xfId="480"/>
    <cellStyle name="输入 4 2" xfId="481"/>
    <cellStyle name="Accent4 - 40% 2" xfId="482"/>
    <cellStyle name="百分比 2 4 2 2" xfId="483"/>
    <cellStyle name="Accent6 - 40%" xfId="484"/>
    <cellStyle name="常规 3 3 2" xfId="485"/>
    <cellStyle name="输入 4 2 2" xfId="486"/>
    <cellStyle name="Accent4 - 40% 2 2" xfId="487"/>
    <cellStyle name="Accent6 - 40% 2" xfId="488"/>
    <cellStyle name="商品名称 4" xfId="489"/>
    <cellStyle name="常规 3 4" xfId="490"/>
    <cellStyle name="输入 4 3" xfId="491"/>
    <cellStyle name="Accent4 - 40% 3" xfId="492"/>
    <cellStyle name="Accent4 - 60% 2" xfId="493"/>
    <cellStyle name="标题 7 4" xfId="494"/>
    <cellStyle name="Accent4 - 60% 2 2" xfId="495"/>
    <cellStyle name="PSSpacer" xfId="496"/>
    <cellStyle name="Accent4 - 60% 3" xfId="497"/>
    <cellStyle name="Accent6" xfId="498"/>
    <cellStyle name="Accent4 2" xfId="499"/>
    <cellStyle name="Accent4 3" xfId="500"/>
    <cellStyle name="New Times Roman" xfId="501"/>
    <cellStyle name="Accent4 4" xfId="502"/>
    <cellStyle name="借出原因" xfId="503"/>
    <cellStyle name="PSHeading 5" xfId="504"/>
    <cellStyle name="Accent4 4 2" xfId="505"/>
    <cellStyle name="标题 1 2 2" xfId="506"/>
    <cellStyle name="百分比 4 2 2" xfId="507"/>
    <cellStyle name="Accent4 6" xfId="508"/>
    <cellStyle name="常规 2 2 6 2" xfId="509"/>
    <cellStyle name="标题 1 2 3" xfId="510"/>
    <cellStyle name="Accent4 7" xfId="511"/>
    <cellStyle name="标题 1 2 4" xfId="512"/>
    <cellStyle name="Accent4 8" xfId="513"/>
    <cellStyle name="Accent5" xfId="514"/>
    <cellStyle name="常规 2 3 3 3 2" xfId="515"/>
    <cellStyle name="Accent5 - 20% 2" xfId="516"/>
    <cellStyle name="Accent5 - 20% 2 2" xfId="517"/>
    <cellStyle name="Accent5 - 20% 3" xfId="518"/>
    <cellStyle name="Input [yellow] 2 2 2" xfId="519"/>
    <cellStyle name="Accent5 - 40%" xfId="520"/>
    <cellStyle name="好 4 2" xfId="521"/>
    <cellStyle name="常规 12" xfId="522"/>
    <cellStyle name="Accent5 - 60%" xfId="523"/>
    <cellStyle name="标题 2 3 3" xfId="524"/>
    <cellStyle name="好 4 2 2" xfId="525"/>
    <cellStyle name="常规 12 2" xfId="526"/>
    <cellStyle name="Accent5 - 60% 2" xfId="527"/>
    <cellStyle name="Accent5 3" xfId="528"/>
    <cellStyle name="Category" xfId="529"/>
    <cellStyle name="Accent5 3 2" xfId="530"/>
    <cellStyle name="标题 2 3" xfId="531"/>
    <cellStyle name="Category 2" xfId="532"/>
    <cellStyle name="Accent5 4 2" xfId="533"/>
    <cellStyle name="标题 3 3" xfId="534"/>
    <cellStyle name="Comma [0]_!!!GO" xfId="535"/>
    <cellStyle name="Accent5 5" xfId="536"/>
    <cellStyle name="汇总 2" xfId="537"/>
    <cellStyle name="差_0605石屏 2" xfId="538"/>
    <cellStyle name="Accent5 5 2" xfId="539"/>
    <cellStyle name="汇总 2 2" xfId="540"/>
    <cellStyle name="差_0605石屏 2 2" xfId="541"/>
    <cellStyle name="标题 1 3 3" xfId="542"/>
    <cellStyle name="Accent5 7" xfId="543"/>
    <cellStyle name="汇总 4" xfId="544"/>
    <cellStyle name="标题 1 3 4" xfId="545"/>
    <cellStyle name="Accent5 8" xfId="546"/>
    <cellStyle name="汇总 5" xfId="547"/>
    <cellStyle name="百分比 2 3 2 2 2" xfId="548"/>
    <cellStyle name="Accent6 - 20%" xfId="549"/>
    <cellStyle name="Accent6 - 40% 2 2" xfId="550"/>
    <cellStyle name="标题 3 4 4" xfId="551"/>
    <cellStyle name="Accent6 - 40% 3" xfId="552"/>
    <cellStyle name="常规 3 3 3" xfId="553"/>
    <cellStyle name="常规_2007年云南省向人大报送政府收支预算表格式编制过程表" xfId="554"/>
    <cellStyle name="ColLevel_0" xfId="555"/>
    <cellStyle name="Accent6 - 60% 2" xfId="556"/>
    <cellStyle name="Accent6 - 60% 3" xfId="557"/>
    <cellStyle name="标题 1 4 4" xfId="558"/>
    <cellStyle name="Accent6 8" xfId="559"/>
    <cellStyle name="百分比 2 4 3" xfId="560"/>
    <cellStyle name="Comma_!!!GO" xfId="561"/>
    <cellStyle name="Currency_!!!GO" xfId="562"/>
    <cellStyle name="标题 3 3 2" xfId="563"/>
    <cellStyle name="分级显示列_1_Book1" xfId="564"/>
    <cellStyle name="Currency1" xfId="565"/>
    <cellStyle name="好 4 3" xfId="566"/>
    <cellStyle name="常规 13" xfId="567"/>
    <cellStyle name="标题 2 3 4" xfId="568"/>
    <cellStyle name="常规 2 2 11 2" xfId="569"/>
    <cellStyle name="Date 2" xfId="570"/>
    <cellStyle name="Date 2 2" xfId="571"/>
    <cellStyle name="差_0502通海县 3" xfId="572"/>
    <cellStyle name="Dollar (zero dec)" xfId="573"/>
    <cellStyle name="常规 5 2 2 2" xfId="574"/>
    <cellStyle name="Grey" xfId="575"/>
    <cellStyle name="标题 2 2" xfId="576"/>
    <cellStyle name="百分比 5 2" xfId="577"/>
    <cellStyle name="常规 2 3 6" xfId="578"/>
    <cellStyle name="Header1" xfId="579"/>
    <cellStyle name="强调文字颜色 5 2 2" xfId="580"/>
    <cellStyle name="Header2 2 2" xfId="581"/>
    <cellStyle name="Header2 3" xfId="582"/>
    <cellStyle name="Input [yellow]" xfId="583"/>
    <cellStyle name="千位分隔 2 4" xfId="584"/>
    <cellStyle name="Input [yellow] 2" xfId="585"/>
    <cellStyle name="千位分隔 2 4 2" xfId="586"/>
    <cellStyle name="Input [yellow] 2 2" xfId="587"/>
    <cellStyle name="Input [yellow] 2 3" xfId="588"/>
    <cellStyle name="常规 4 3 4 2" xfId="589"/>
    <cellStyle name="Input [yellow] 3" xfId="590"/>
    <cellStyle name="Input [yellow] 3 2" xfId="591"/>
    <cellStyle name="强调文字颜色 3 3" xfId="592"/>
    <cellStyle name="常规 2 10" xfId="593"/>
    <cellStyle name="Input Cells" xfId="594"/>
    <cellStyle name="Linked Cells" xfId="595"/>
    <cellStyle name="标题 6 3" xfId="596"/>
    <cellStyle name="Millares [0]_96 Risk" xfId="597"/>
    <cellStyle name="部门 2 2" xfId="598"/>
    <cellStyle name="常规 10 41 2" xfId="599"/>
    <cellStyle name="Millares_96 Risk" xfId="600"/>
    <cellStyle name="常规 2 2 2 2" xfId="601"/>
    <cellStyle name="Milliers [0]_!!!GO" xfId="602"/>
    <cellStyle name="千位分隔 2 3 2" xfId="603"/>
    <cellStyle name="Moneda [0]_96 Risk" xfId="604"/>
    <cellStyle name="Month" xfId="605"/>
    <cellStyle name="标题 1 2 2 2" xfId="606"/>
    <cellStyle name="数量 3" xfId="607"/>
    <cellStyle name="数量 3 2" xfId="608"/>
    <cellStyle name="Month 2" xfId="609"/>
    <cellStyle name="no dec" xfId="610"/>
    <cellStyle name="PSHeading 2" xfId="611"/>
    <cellStyle name="百分比 10" xfId="612"/>
    <cellStyle name="no dec 2" xfId="613"/>
    <cellStyle name="PSHeading 2 2" xfId="614"/>
    <cellStyle name="常规 450" xfId="615"/>
    <cellStyle name="no dec 2 2" xfId="616"/>
    <cellStyle name="PSHeading 2 2 2" xfId="617"/>
    <cellStyle name="百分比 3 3 2" xfId="618"/>
    <cellStyle name="no dec 3" xfId="619"/>
    <cellStyle name="PSHeading 2 3" xfId="620"/>
    <cellStyle name="Normal - Style1" xfId="621"/>
    <cellStyle name="百分比 2 5 2" xfId="622"/>
    <cellStyle name="Normal_!!!GO" xfId="623"/>
    <cellStyle name="per.style" xfId="624"/>
    <cellStyle name="输入 3 3" xfId="625"/>
    <cellStyle name="常规 2 9 3" xfId="626"/>
    <cellStyle name="PSInt" xfId="627"/>
    <cellStyle name="常规 2 4" xfId="628"/>
    <cellStyle name="常规 94" xfId="629"/>
    <cellStyle name="Percent [2] 2" xfId="630"/>
    <cellStyle name="t_HVAC Equipment (3)" xfId="631"/>
    <cellStyle name="常规 2 3 4" xfId="632"/>
    <cellStyle name="Percent_!!!GO" xfId="633"/>
    <cellStyle name="常规 2 3 2 3 2" xfId="634"/>
    <cellStyle name="Pourcentage_pldt" xfId="635"/>
    <cellStyle name="标题 5" xfId="636"/>
    <cellStyle name="解释性文本 2 3" xfId="637"/>
    <cellStyle name="百分比 8" xfId="638"/>
    <cellStyle name="强调文字颜色 4 2" xfId="639"/>
    <cellStyle name="PSChar 2" xfId="640"/>
    <cellStyle name="PSDate" xfId="641"/>
    <cellStyle name="编号 2 2" xfId="642"/>
    <cellStyle name="PSHeading 3 3" xfId="643"/>
    <cellStyle name="PSDate 2" xfId="644"/>
    <cellStyle name="编号 2 2 2" xfId="645"/>
    <cellStyle name="标题 4 4 2 2" xfId="646"/>
    <cellStyle name="PSDec" xfId="647"/>
    <cellStyle name="常规 10" xfId="648"/>
    <cellStyle name="PSDec 2" xfId="649"/>
    <cellStyle name="编号 4" xfId="650"/>
    <cellStyle name="常规 16 2" xfId="651"/>
    <cellStyle name="PSHeading" xfId="652"/>
    <cellStyle name="常规 451" xfId="653"/>
    <cellStyle name="PSHeading 2 2 3" xfId="654"/>
    <cellStyle name="PSHeading 2 4" xfId="655"/>
    <cellStyle name="PSHeading 3" xfId="656"/>
    <cellStyle name="常规 2 9 3 2" xfId="657"/>
    <cellStyle name="PSInt 2" xfId="658"/>
    <cellStyle name="常规 2 4 2" xfId="659"/>
    <cellStyle name="输入 3" xfId="660"/>
    <cellStyle name="常规 2 9" xfId="661"/>
    <cellStyle name="PSSpacer 2" xfId="662"/>
    <cellStyle name="sstot 2" xfId="663"/>
    <cellStyle name="Standard_AREAS" xfId="664"/>
    <cellStyle name="强调文字颜色 4 3 2" xfId="665"/>
    <cellStyle name="t 2" xfId="666"/>
    <cellStyle name="常规 2 3 4 2" xfId="667"/>
    <cellStyle name="t_HVAC Equipment (3) 2" xfId="668"/>
    <cellStyle name="百分比 2 11" xfId="669"/>
    <cellStyle name="千位分隔 2 2" xfId="670"/>
    <cellStyle name="百分比 2 3 5" xfId="671"/>
    <cellStyle name="百分比 2 11 2" xfId="672"/>
    <cellStyle name="千位分隔 3" xfId="673"/>
    <cellStyle name="标题 4 2" xfId="674"/>
    <cellStyle name="解释性文本 2 2 2" xfId="675"/>
    <cellStyle name="百分比 7 2" xfId="676"/>
    <cellStyle name="百分比 2 12" xfId="677"/>
    <cellStyle name="标题 10" xfId="678"/>
    <cellStyle name="差 4 2" xfId="679"/>
    <cellStyle name="百分比 2 2" xfId="680"/>
    <cellStyle name="百分比 2 2 3" xfId="681"/>
    <cellStyle name="百分比 2 2 3 2" xfId="682"/>
    <cellStyle name="百分比 2 3" xfId="683"/>
    <cellStyle name="常规_Sheet3" xfId="684"/>
    <cellStyle name="百分比 2 3 2" xfId="685"/>
    <cellStyle name="常规 2 14" xfId="686"/>
    <cellStyle name="百分比 2 3 2 2" xfId="687"/>
    <cellStyle name="常规 2 14 2" xfId="688"/>
    <cellStyle name="百分比 2 3 2 3" xfId="689"/>
    <cellStyle name="百分比 2 3 3" xfId="690"/>
    <cellStyle name="常规 2 15" xfId="691"/>
    <cellStyle name="百分比 2 3 3 2" xfId="692"/>
    <cellStyle name="百分比 2 4" xfId="693"/>
    <cellStyle name="百分比 2 4 3 2" xfId="694"/>
    <cellStyle name="百分比 2 4 4" xfId="695"/>
    <cellStyle name="百分比 2 5" xfId="696"/>
    <cellStyle name="常规 15 2" xfId="697"/>
    <cellStyle name="百分比 2 6" xfId="698"/>
    <cellStyle name="标题 2 2 2" xfId="699"/>
    <cellStyle name="常规 15 3" xfId="700"/>
    <cellStyle name="百分比 2 7" xfId="701"/>
    <cellStyle name="标题 2 2 3" xfId="702"/>
    <cellStyle name="百分比 2 8" xfId="703"/>
    <cellStyle name="百分比 3" xfId="704"/>
    <cellStyle name="百分比 3 2" xfId="705"/>
    <cellStyle name="百分比 3 2 2" xfId="706"/>
    <cellStyle name="百分比 3 3" xfId="707"/>
    <cellStyle name="编号 2" xfId="708"/>
    <cellStyle name="百分比 3 4" xfId="709"/>
    <cellStyle name="常规 2 2 6" xfId="710"/>
    <cellStyle name="百分比 4 2" xfId="711"/>
    <cellStyle name="标题 1 2" xfId="712"/>
    <cellStyle name="百分比 6 2" xfId="713"/>
    <cellStyle name="标题 3 2" xfId="714"/>
    <cellStyle name="标题 5 2" xfId="715"/>
    <cellStyle name="百分比 8 2" xfId="716"/>
    <cellStyle name="标题 6" xfId="717"/>
    <cellStyle name="解释性文本 2 4" xfId="718"/>
    <cellStyle name="百分比 9" xfId="719"/>
    <cellStyle name="标题 6 2" xfId="720"/>
    <cellStyle name="百分比 9 2" xfId="721"/>
    <cellStyle name="标题1 4" xfId="722"/>
    <cellStyle name="捠壿_Region Orders (2)" xfId="723"/>
    <cellStyle name="编号 2 3" xfId="724"/>
    <cellStyle name="编号 3" xfId="725"/>
    <cellStyle name="标题 1 3 2 2" xfId="726"/>
    <cellStyle name="标题 1 5 3" xfId="727"/>
    <cellStyle name="标题 2 4 2" xfId="728"/>
    <cellStyle name="常规 17 3" xfId="729"/>
    <cellStyle name="标题 1 7" xfId="730"/>
    <cellStyle name="常规 11" xfId="731"/>
    <cellStyle name="标题 2 3 2" xfId="732"/>
    <cellStyle name="常规 11 2" xfId="733"/>
    <cellStyle name="标题 2 3 2 2" xfId="734"/>
    <cellStyle name="标题 2 4" xfId="735"/>
    <cellStyle name="标题 2 4 2 2" xfId="736"/>
    <cellStyle name="标题 2 4 3" xfId="737"/>
    <cellStyle name="好 5 2" xfId="738"/>
    <cellStyle name="标题 3 2 2 2" xfId="739"/>
    <cellStyle name="标题 2 4 4" xfId="740"/>
    <cellStyle name="标题 2 5" xfId="741"/>
    <cellStyle name="常规 18 3" xfId="742"/>
    <cellStyle name="标题 2 7" xfId="743"/>
    <cellStyle name="标题 2 5 2" xfId="744"/>
    <cellStyle name="标题 2 5 3" xfId="745"/>
    <cellStyle name="常规 5 42" xfId="746"/>
    <cellStyle name="常规 18 2" xfId="747"/>
    <cellStyle name="标题 2 6" xfId="748"/>
    <cellStyle name="好 5" xfId="749"/>
    <cellStyle name="标题 3 2 2" xfId="750"/>
    <cellStyle name="好 6" xfId="751"/>
    <cellStyle name="标题 3 2 3" xfId="752"/>
    <cellStyle name="标题 3 4 3" xfId="753"/>
    <cellStyle name="标题 3 3 2 2" xfId="754"/>
    <cellStyle name="标题 3 3 3" xfId="755"/>
    <cellStyle name="商品名称 3 2" xfId="756"/>
    <cellStyle name="标题 3 3 4" xfId="757"/>
    <cellStyle name="标题 3 4" xfId="758"/>
    <cellStyle name="标题 3 4 2" xfId="759"/>
    <cellStyle name="标题 4 4 3" xfId="760"/>
    <cellStyle name="标题 3 4 2 2" xfId="761"/>
    <cellStyle name="标题 3 5" xfId="762"/>
    <cellStyle name="标题 3 5 2" xfId="763"/>
    <cellStyle name="常规 9" xfId="764"/>
    <cellStyle name="标题 3 5 3" xfId="765"/>
    <cellStyle name="常规 19 2" xfId="766"/>
    <cellStyle name="标题 3 6" xfId="767"/>
    <cellStyle name="常规 19 3" xfId="768"/>
    <cellStyle name="数量 2 2 2" xfId="769"/>
    <cellStyle name="标题 3 7" xfId="770"/>
    <cellStyle name="千位分隔 3 2" xfId="771"/>
    <cellStyle name="标题 4 2 2" xfId="772"/>
    <cellStyle name="千位分隔 3 2 2" xfId="773"/>
    <cellStyle name="标题 4 2 2 2" xfId="774"/>
    <cellStyle name="千位分隔 3 3" xfId="775"/>
    <cellStyle name="标题 4 2 3" xfId="776"/>
    <cellStyle name="标题 4 2 4" xfId="777"/>
    <cellStyle name="千位分隔 4" xfId="778"/>
    <cellStyle name="标题 4 3" xfId="779"/>
    <cellStyle name="千位分隔 4 2" xfId="780"/>
    <cellStyle name="标题 4 3 2" xfId="781"/>
    <cellStyle name="标题 4 3 2 2" xfId="782"/>
    <cellStyle name="标题 4 3 3" xfId="783"/>
    <cellStyle name="标题 4 3 4" xfId="784"/>
    <cellStyle name="千位分隔 5 2" xfId="785"/>
    <cellStyle name="标题 4 4 2" xfId="786"/>
    <cellStyle name="标题 4 4 4" xfId="787"/>
    <cellStyle name="千位分隔 6" xfId="788"/>
    <cellStyle name="标题 4 5" xfId="789"/>
    <cellStyle name="差_1110洱源" xfId="790"/>
    <cellStyle name="常规 25 2" xfId="791"/>
    <cellStyle name="千位分隔 7" xfId="792"/>
    <cellStyle name="标题 4 6" xfId="793"/>
    <cellStyle name="千位分隔 8" xfId="794"/>
    <cellStyle name="标题 4 7" xfId="795"/>
    <cellStyle name="标题 5 2 2" xfId="796"/>
    <cellStyle name="标题 5 3" xfId="797"/>
    <cellStyle name="标题 6 4" xfId="798"/>
    <cellStyle name="标题 7" xfId="799"/>
    <cellStyle name="标题 7 2" xfId="800"/>
    <cellStyle name="标题 7 2 2" xfId="801"/>
    <cellStyle name="标题 7 3" xfId="802"/>
    <cellStyle name="标题 8" xfId="803"/>
    <cellStyle name="常规 2 7" xfId="804"/>
    <cellStyle name="标题 8 2" xfId="805"/>
    <cellStyle name="输入 2" xfId="806"/>
    <cellStyle name="常规 2 8" xfId="807"/>
    <cellStyle name="标题 8 3" xfId="808"/>
    <cellStyle name="标题 9" xfId="809"/>
    <cellStyle name="常规 2 2 2 2 2 2" xfId="810"/>
    <cellStyle name="标题1" xfId="811"/>
    <cellStyle name="标题1 2" xfId="812"/>
    <cellStyle name="好_0605石屏 3" xfId="813"/>
    <cellStyle name="标题1 2 2" xfId="814"/>
    <cellStyle name="标题1 2 2 2" xfId="815"/>
    <cellStyle name="差 5 2" xfId="816"/>
    <cellStyle name="标题1 2 3" xfId="817"/>
    <cellStyle name="标题1 3" xfId="818"/>
    <cellStyle name="标题1 3 2" xfId="819"/>
    <cellStyle name="表标题" xfId="820"/>
    <cellStyle name="表标题 2" xfId="821"/>
    <cellStyle name="常规 2 2" xfId="822"/>
    <cellStyle name="部门" xfId="823"/>
    <cellStyle name="常规 2 2 2" xfId="824"/>
    <cellStyle name="部门 2" xfId="825"/>
    <cellStyle name="常规 10 41" xfId="826"/>
    <cellStyle name="常规 2 2 2 2 2" xfId="827"/>
    <cellStyle name="部门 2 2 2" xfId="828"/>
    <cellStyle name="常规 2 2 2 3" xfId="829"/>
    <cellStyle name="部门 2 3" xfId="830"/>
    <cellStyle name="常规 2 2 3" xfId="831"/>
    <cellStyle name="部门 3" xfId="832"/>
    <cellStyle name="解释性文本 5 2" xfId="833"/>
    <cellStyle name="差 2 2" xfId="834"/>
    <cellStyle name="差 2 2 2" xfId="835"/>
    <cellStyle name="解释性文本 5 3" xfId="836"/>
    <cellStyle name="差 2 3" xfId="837"/>
    <cellStyle name="差 2 4" xfId="838"/>
    <cellStyle name="差 3 2" xfId="839"/>
    <cellStyle name="差_0605石屏县" xfId="840"/>
    <cellStyle name="警告文本 6" xfId="841"/>
    <cellStyle name="差 3 2 2" xfId="842"/>
    <cellStyle name="差 3 3" xfId="843"/>
    <cellStyle name="差 3 4" xfId="844"/>
    <cellStyle name="差 4 3" xfId="845"/>
    <cellStyle name="差 4 4" xfId="846"/>
    <cellStyle name="差 5" xfId="847"/>
    <cellStyle name="差 5 3" xfId="848"/>
    <cellStyle name="差_0502通海县 2 2" xfId="849"/>
    <cellStyle name="差 6" xfId="850"/>
    <cellStyle name="常规 5 2 3" xfId="851"/>
    <cellStyle name="差 8" xfId="852"/>
    <cellStyle name="差_0502通海县" xfId="853"/>
    <cellStyle name="差_0502通海县 2" xfId="854"/>
    <cellStyle name="差_0605石屏县 2" xfId="855"/>
    <cellStyle name="差_0605石屏县 2 2" xfId="856"/>
    <cellStyle name="差_0605石屏县 3" xfId="857"/>
    <cellStyle name="差_1110洱源 2 2" xfId="858"/>
    <cellStyle name="差_11大理" xfId="859"/>
    <cellStyle name="差_11大理 2" xfId="860"/>
    <cellStyle name="差_11大理 3" xfId="861"/>
    <cellStyle name="常规 2 2 3 2 2" xfId="862"/>
    <cellStyle name="差_2007年地州资金往来对账表" xfId="863"/>
    <cellStyle name="差_2007年地州资金往来对账表 2" xfId="864"/>
    <cellStyle name="差_2007年地州资金往来对账表 2 2" xfId="865"/>
    <cellStyle name="差_2007年地州资金往来对账表 3" xfId="866"/>
    <cellStyle name="常规 28" xfId="867"/>
    <cellStyle name="差_2008年地州对账表(国库资金）" xfId="868"/>
    <cellStyle name="差_2008年地州对账表(国库资金） 2" xfId="869"/>
    <cellStyle name="适中 3" xfId="870"/>
    <cellStyle name="差_2008年地州对账表(国库资金） 2 2" xfId="871"/>
    <cellStyle name="差_Book1" xfId="872"/>
    <cellStyle name="差_M01-1" xfId="873"/>
    <cellStyle name="输入 3 2" xfId="874"/>
    <cellStyle name="常规 2 9 2" xfId="875"/>
    <cellStyle name="常规 2 3" xfId="876"/>
    <cellStyle name="昗弨_Pacific Region P&amp;L" xfId="877"/>
    <cellStyle name="差_M01-1 2" xfId="878"/>
    <cellStyle name="输入 3 2 2" xfId="879"/>
    <cellStyle name="常规 2 9 2 2" xfId="880"/>
    <cellStyle name="常规 2 3 2" xfId="881"/>
    <cellStyle name="常规 2 3 2 2" xfId="882"/>
    <cellStyle name="差_M01-1 2 2" xfId="883"/>
    <cellStyle name="常规 2 3 3" xfId="884"/>
    <cellStyle name="差_M01-1 3" xfId="885"/>
    <cellStyle name="常规 10 2" xfId="886"/>
    <cellStyle name="常规 10 2 2" xfId="887"/>
    <cellStyle name="常规 3 3 2 3" xfId="888"/>
    <cellStyle name="常规 10 2 2 2" xfId="889"/>
    <cellStyle name="汇总 6 2" xfId="890"/>
    <cellStyle name="常规 10 2 3" xfId="891"/>
    <cellStyle name="常规 10 2_报预算局：2016年云南省及省本级1-7月社保基金预算执行情况表（0823）" xfId="892"/>
    <cellStyle name="常规 10 3" xfId="893"/>
    <cellStyle name="常规 11 2 2" xfId="894"/>
    <cellStyle name="常规 11 3" xfId="895"/>
    <cellStyle name="常规 11 3 2" xfId="896"/>
    <cellStyle name="常规 430" xfId="897"/>
    <cellStyle name="常规 13 2" xfId="898"/>
    <cellStyle name="好 4 4" xfId="899"/>
    <cellStyle name="常规 14" xfId="900"/>
    <cellStyle name="常规 14 2" xfId="901"/>
    <cellStyle name="检查单元格 2 2 2" xfId="902"/>
    <cellStyle name="常规 21" xfId="903"/>
    <cellStyle name="常规 16" xfId="904"/>
    <cellStyle name="分级显示行_1_Book1" xfId="905"/>
    <cellStyle name="常规 6 4 2" xfId="906"/>
    <cellStyle name="常规 4 2 2 2 2" xfId="907"/>
    <cellStyle name="注释 4 2" xfId="908"/>
    <cellStyle name="常规 22" xfId="909"/>
    <cellStyle name="常规 17" xfId="910"/>
    <cellStyle name="注释 4 3" xfId="911"/>
    <cellStyle name="常规 23" xfId="912"/>
    <cellStyle name="常规 18" xfId="913"/>
    <cellStyle name="常规 5 42 2" xfId="914"/>
    <cellStyle name="常规 18 2 2" xfId="915"/>
    <cellStyle name="注释 4 4" xfId="916"/>
    <cellStyle name="常规 24" xfId="917"/>
    <cellStyle name="常规 19" xfId="918"/>
    <cellStyle name="常规 19 10" xfId="919"/>
    <cellStyle name="常规 19 2 2" xfId="920"/>
    <cellStyle name="适中 3 3" xfId="921"/>
    <cellStyle name="强调文字颜色 3 3 2" xfId="922"/>
    <cellStyle name="常规 2 10 2" xfId="923"/>
    <cellStyle name="常规 2 11" xfId="924"/>
    <cellStyle name="适中 4 3" xfId="925"/>
    <cellStyle name="常规 2 11 2" xfId="926"/>
    <cellStyle name="常规 2 12" xfId="927"/>
    <cellStyle name="常规 2 13" xfId="928"/>
    <cellStyle name="常规 2 13 2" xfId="929"/>
    <cellStyle name="常规 2 2 2 2 3" xfId="930"/>
    <cellStyle name="强调文字颜色 1 2" xfId="931"/>
    <cellStyle name="常规 2 2 2 4 2" xfId="932"/>
    <cellStyle name="常规 2 2 3 3 2" xfId="933"/>
    <cellStyle name="常规 2 2 5" xfId="934"/>
    <cellStyle name="数量" xfId="935"/>
    <cellStyle name="常规 2 3 2 2 2" xfId="936"/>
    <cellStyle name="数量 2" xfId="937"/>
    <cellStyle name="常规 2 3 2 2 2 2" xfId="938"/>
    <cellStyle name="常规 2 3 2 2 3" xfId="939"/>
    <cellStyle name="常规 2 3 2 3" xfId="940"/>
    <cellStyle name="常规 2 3 5" xfId="941"/>
    <cellStyle name="常规 2 3 5 2" xfId="942"/>
    <cellStyle name="常规 2 4 2 2" xfId="943"/>
    <cellStyle name="常规 2 4 2 2 2" xfId="944"/>
    <cellStyle name="输出 2 2 2" xfId="945"/>
    <cellStyle name="常规 2 4 2 3" xfId="946"/>
    <cellStyle name="常规 2 4 2 3 2" xfId="947"/>
    <cellStyle name="常规 2 4 3" xfId="948"/>
    <cellStyle name="常规 2 4 3 2" xfId="949"/>
    <cellStyle name="常规 2 4 4" xfId="950"/>
    <cellStyle name="常规 2 4 4 2" xfId="951"/>
    <cellStyle name="常规 7 2 2" xfId="952"/>
    <cellStyle name="常规 2 4 5" xfId="953"/>
    <cellStyle name="输入 3 4" xfId="954"/>
    <cellStyle name="好_2008年地州对账表(国库资金） 2" xfId="955"/>
    <cellStyle name="常规 2 9 4" xfId="956"/>
    <cellStyle name="常规 2 5" xfId="957"/>
    <cellStyle name="常规 2 5 2" xfId="958"/>
    <cellStyle name="检查单元格 6" xfId="959"/>
    <cellStyle name="常规 2 5 2 2" xfId="960"/>
    <cellStyle name="常规 2 5 2 2 2" xfId="961"/>
    <cellStyle name="输出 3 2 2" xfId="962"/>
    <cellStyle name="检查单元格 7" xfId="963"/>
    <cellStyle name="常规 2 5 2 3" xfId="964"/>
    <cellStyle name="千位分隔 2" xfId="965"/>
    <cellStyle name="常规 7 3 2" xfId="966"/>
    <cellStyle name="常规 2 5 5" xfId="967"/>
    <cellStyle name="常规 2 6" xfId="968"/>
    <cellStyle name="常规 2 6 2" xfId="969"/>
    <cellStyle name="常规 2 6 2 2" xfId="970"/>
    <cellStyle name="常规 2 6 2 2 2" xfId="971"/>
    <cellStyle name="常规 2 6 3 2" xfId="972"/>
    <cellStyle name="检查单元格 3 2 2" xfId="973"/>
    <cellStyle name="常规 2 6 4" xfId="974"/>
    <cellStyle name="常规 2 6 4 2" xfId="975"/>
    <cellStyle name="常规 2 7 3" xfId="976"/>
    <cellStyle name="输入 2 2" xfId="977"/>
    <cellStyle name="常规 2 8 2" xfId="978"/>
    <cellStyle name="常规 30" xfId="979"/>
    <cellStyle name="常规 25" xfId="980"/>
    <cellStyle name="常规 26" xfId="981"/>
    <cellStyle name="常规 27" xfId="982"/>
    <cellStyle name="常规 29" xfId="983"/>
    <cellStyle name="输出 4 2" xfId="984"/>
    <cellStyle name="常规 3" xfId="985"/>
    <cellStyle name="输出 4 2 2" xfId="986"/>
    <cellStyle name="常规 3 2" xfId="987"/>
    <cellStyle name="适中 4" xfId="988"/>
    <cellStyle name="常规 3 2 2" xfId="989"/>
    <cellStyle name="适中 4 2" xfId="990"/>
    <cellStyle name="常规 3 2 2 2" xfId="991"/>
    <cellStyle name="适中 6" xfId="992"/>
    <cellStyle name="常规 3 2 4" xfId="993"/>
    <cellStyle name="常规 3 2 4 2" xfId="994"/>
    <cellStyle name="常规 3 3 2 2" xfId="995"/>
    <cellStyle name="常规 3 3 2 2 2" xfId="996"/>
    <cellStyle name="常规 3 3 3 2" xfId="997"/>
    <cellStyle name="常规_2007年云南省向人大报送政府收支预算表格式编制过程表 2" xfId="998"/>
    <cellStyle name="常规 3 3 4" xfId="999"/>
    <cellStyle name="强调 3" xfId="1000"/>
    <cellStyle name="常规 3 3 4 2" xfId="1001"/>
    <cellStyle name="常规 3 4 2" xfId="1002"/>
    <cellStyle name="检查单元格 2 4" xfId="1003"/>
    <cellStyle name="常规 3 4 2 2" xfId="1004"/>
    <cellStyle name="常规 3 5" xfId="1005"/>
    <cellStyle name="常规 3 5 2" xfId="1006"/>
    <cellStyle name="常规 3 6" xfId="1007"/>
    <cellStyle name="常规 3 6 2" xfId="1008"/>
    <cellStyle name="常规 3 7" xfId="1009"/>
    <cellStyle name="常规 3 8" xfId="1010"/>
    <cellStyle name="常规 3_Book1" xfId="1011"/>
    <cellStyle name="输出 4 3" xfId="1012"/>
    <cellStyle name="常规 4" xfId="1013"/>
    <cellStyle name="常规 4 2" xfId="1014"/>
    <cellStyle name="常规 4 4" xfId="1015"/>
    <cellStyle name="常规 4 2 2" xfId="1016"/>
    <cellStyle name="常规 6 4" xfId="1017"/>
    <cellStyle name="常规 4 2 2 2" xfId="1018"/>
    <cellStyle name="常规 4 5" xfId="1019"/>
    <cellStyle name="常规 4 2 3" xfId="1020"/>
    <cellStyle name="常规 7 4" xfId="1021"/>
    <cellStyle name="常规 4 2 3 2" xfId="1022"/>
    <cellStyle name="常规 4 6" xfId="1023"/>
    <cellStyle name="常规 4 2 4" xfId="1024"/>
    <cellStyle name="常规 8 4" xfId="1025"/>
    <cellStyle name="常规 444" xfId="1026"/>
    <cellStyle name="常规 439" xfId="1027"/>
    <cellStyle name="常规 4 6 2" xfId="1028"/>
    <cellStyle name="常规 4 2 4 2" xfId="1029"/>
    <cellStyle name="常规 4 7" xfId="1030"/>
    <cellStyle name="常规 4 2 5" xfId="1031"/>
    <cellStyle name="常规 4 3" xfId="1032"/>
    <cellStyle name="常规 5 4" xfId="1033"/>
    <cellStyle name="常规 4 3 2" xfId="1034"/>
    <cellStyle name="常规 5 4 2" xfId="1035"/>
    <cellStyle name="常规 4 3 2 2" xfId="1036"/>
    <cellStyle name="常规 4 3 2 2 2" xfId="1037"/>
    <cellStyle name="常规 4 3 2 3" xfId="1038"/>
    <cellStyle name="常规 5 5" xfId="1039"/>
    <cellStyle name="常规 4 3 3" xfId="1040"/>
    <cellStyle name="常规 4 3 3 2" xfId="1041"/>
    <cellStyle name="常规 4 3 4" xfId="1042"/>
    <cellStyle name="常规 431" xfId="1043"/>
    <cellStyle name="链接单元格 2" xfId="1044"/>
    <cellStyle name="常规 432" xfId="1045"/>
    <cellStyle name="好_1110洱源 2 2" xfId="1046"/>
    <cellStyle name="常规 448" xfId="1047"/>
    <cellStyle name="常规 449" xfId="1048"/>
    <cellStyle name="常规 452" xfId="1049"/>
    <cellStyle name="常规 5 2 3 2" xfId="1050"/>
    <cellStyle name="常规 5 2 4" xfId="1051"/>
    <cellStyle name="常规 5 3 2" xfId="1052"/>
    <cellStyle name="常规 6 2 2" xfId="1053"/>
    <cellStyle name="常规 6 3" xfId="1054"/>
    <cellStyle name="常规 6 3 2" xfId="1055"/>
    <cellStyle name="常规 6 3 2 2" xfId="1056"/>
    <cellStyle name="常规 6 3 3" xfId="1057"/>
    <cellStyle name="常规 7" xfId="1058"/>
    <cellStyle name="常规 7 2" xfId="1059"/>
    <cellStyle name="常规 8" xfId="1060"/>
    <cellStyle name="注释 7" xfId="1061"/>
    <cellStyle name="常规 9 2 2" xfId="1062"/>
    <cellStyle name="常规 9 2 2 2" xfId="1063"/>
    <cellStyle name="注释 8" xfId="1064"/>
    <cellStyle name="常规 9 2 3" xfId="1065"/>
    <cellStyle name="常规 9 3 2" xfId="1066"/>
    <cellStyle name="常规 9 4" xfId="1067"/>
    <cellStyle name="常规 9 5" xfId="1068"/>
    <cellStyle name="常规 95" xfId="1069"/>
    <cellStyle name="常规_2004年基金预算(二稿)" xfId="1070"/>
    <cellStyle name="计算 2 3" xfId="1071"/>
    <cellStyle name="常规_2007年云南省向人大报送政府收支预算表格式编制过程表 2 2" xfId="1072"/>
    <cellStyle name="数量 4" xfId="1073"/>
    <cellStyle name="常规_2007年云南省向人大报送政府收支预算表格式编制过程表 2 2 2" xfId="1074"/>
    <cellStyle name="计算 2 4" xfId="1075"/>
    <cellStyle name="常规_2007年云南省向人大报送政府收支预算表格式编制过程表 2 3" xfId="1076"/>
    <cellStyle name="常规_2007年云南省向人大报送政府收支预算表格式编制过程表 2 4 2" xfId="1077"/>
    <cellStyle name="超级链接 3" xfId="1078"/>
    <cellStyle name="超链接 2" xfId="1079"/>
    <cellStyle name="超链接 2 2" xfId="1080"/>
    <cellStyle name="超链接 2 2 2" xfId="1081"/>
    <cellStyle name="超链接 3" xfId="1082"/>
    <cellStyle name="超链接 3 2" xfId="1083"/>
    <cellStyle name="超链接 4" xfId="1084"/>
    <cellStyle name="超链接 4 2" xfId="1085"/>
    <cellStyle name="好 2" xfId="1086"/>
    <cellStyle name="好 2 2" xfId="1087"/>
    <cellStyle name="好 2 2 2" xfId="1088"/>
    <cellStyle name="好 3" xfId="1089"/>
    <cellStyle name="好 3 2" xfId="1090"/>
    <cellStyle name="好 4" xfId="1091"/>
    <cellStyle name="好 5 3" xfId="1092"/>
    <cellStyle name="好_2008年地州对账表(国库资金） 2 2" xfId="1093"/>
    <cellStyle name="商品名称 2 3" xfId="1094"/>
    <cellStyle name="好 8" xfId="1095"/>
    <cellStyle name="好_0502通海县 2" xfId="1096"/>
    <cellStyle name="好_0502通海县 2 2" xfId="1097"/>
    <cellStyle name="好_0502通海县 3" xfId="1098"/>
    <cellStyle name="好_0605石屏" xfId="1099"/>
    <cellStyle name="好_0605石屏 2" xfId="1100"/>
    <cellStyle name="好_0605石屏 2 2" xfId="1101"/>
    <cellStyle name="好_0605石屏县" xfId="1102"/>
    <cellStyle name="好_0605石屏县 2" xfId="1103"/>
    <cellStyle name="好_0605石屏县 3" xfId="1104"/>
    <cellStyle name="好_1110洱源" xfId="1105"/>
    <cellStyle name="好_1110洱源 2" xfId="1106"/>
    <cellStyle name="解释性文本 4 3" xfId="1107"/>
    <cellStyle name="好_1110洱源 3" xfId="1108"/>
    <cellStyle name="解释性文本 4 4" xfId="1109"/>
    <cellStyle name="好_11大理" xfId="1110"/>
    <cellStyle name="好_11大理 2" xfId="1111"/>
    <cellStyle name="好_11大理 2 2" xfId="1112"/>
    <cellStyle name="好_M01-1 2" xfId="1113"/>
    <cellStyle name="好_11大理 3" xfId="1114"/>
    <cellStyle name="好_2007年地州资金往来对账表" xfId="1115"/>
    <cellStyle name="好_2007年地州资金往来对账表 2" xfId="1116"/>
    <cellStyle name="好_2007年地州资金往来对账表 2 2" xfId="1117"/>
    <cellStyle name="好_2008年地州对账表(国库资金） 3" xfId="1118"/>
    <cellStyle name="好_Book1" xfId="1119"/>
    <cellStyle name="好_Book1 2" xfId="1120"/>
    <cellStyle name="好_M01-1" xfId="1121"/>
    <cellStyle name="好_M01-1 2 2" xfId="1122"/>
    <cellStyle name="后继超级链接" xfId="1123"/>
    <cellStyle name="后继超级链接 2" xfId="1124"/>
    <cellStyle name="后继超级链接 2 2" xfId="1125"/>
    <cellStyle name="后继超级链接 3" xfId="1126"/>
    <cellStyle name="汇总 2 2 2" xfId="1127"/>
    <cellStyle name="汇总 2 2 2 2" xfId="1128"/>
    <cellStyle name="汇总 8" xfId="1129"/>
    <cellStyle name="汇总 2 2 3" xfId="1130"/>
    <cellStyle name="警告文本 2 2 2" xfId="1131"/>
    <cellStyle name="检查单元格 2" xfId="1132"/>
    <cellStyle name="汇总 2 3" xfId="1133"/>
    <cellStyle name="检查单元格 2 2" xfId="1134"/>
    <cellStyle name="汇总 2 3 2" xfId="1135"/>
    <cellStyle name="检查单元格 3" xfId="1136"/>
    <cellStyle name="汇总 2 4" xfId="1137"/>
    <cellStyle name="检查单元格 3 2" xfId="1138"/>
    <cellStyle name="汇总 2 4 2" xfId="1139"/>
    <cellStyle name="检查单元格 4" xfId="1140"/>
    <cellStyle name="汇总 2 5" xfId="1141"/>
    <cellStyle name="汇总 3 2" xfId="1142"/>
    <cellStyle name="汇总 3 2 2" xfId="1143"/>
    <cellStyle name="汇总 3 2 2 2" xfId="1144"/>
    <cellStyle name="汇总 3 2 3" xfId="1145"/>
    <cellStyle name="警告文本 3 2 2" xfId="1146"/>
    <cellStyle name="汇总 3 3 2" xfId="1147"/>
    <cellStyle name="汇总 3 4" xfId="1148"/>
    <cellStyle name="汇总 3 4 2" xfId="1149"/>
    <cellStyle name="汇总 3 5" xfId="1150"/>
    <cellStyle name="汇总 4 2" xfId="1151"/>
    <cellStyle name="汇总 4 2 2" xfId="1152"/>
    <cellStyle name="汇总 4 2 2 2" xfId="1153"/>
    <cellStyle name="汇总 4 2 3" xfId="1154"/>
    <cellStyle name="警告文本 4 2 2" xfId="1155"/>
    <cellStyle name="汇总 4 3" xfId="1156"/>
    <cellStyle name="汇总 4 3 2" xfId="1157"/>
    <cellStyle name="汇总 4 4" xfId="1158"/>
    <cellStyle name="汇总 4 4 2" xfId="1159"/>
    <cellStyle name="汇总 4 5" xfId="1160"/>
    <cellStyle name="汇总 5 2" xfId="1161"/>
    <cellStyle name="汇总 5 2 2" xfId="1162"/>
    <cellStyle name="汇总 5 3" xfId="1163"/>
    <cellStyle name="汇总 5 3 2" xfId="1164"/>
    <cellStyle name="汇总 5 4" xfId="1165"/>
    <cellStyle name="千分位_97-917" xfId="1166"/>
    <cellStyle name="汇总 7 2" xfId="1167"/>
    <cellStyle name="汇总 8 2" xfId="1168"/>
    <cellStyle name="计算 2" xfId="1169"/>
    <cellStyle name="计算 2 2" xfId="1170"/>
    <cellStyle name="计算 2 2 2" xfId="1171"/>
    <cellStyle name="计算 3" xfId="1172"/>
    <cellStyle name="计算 3 2" xfId="1173"/>
    <cellStyle name="计算 3 2 2" xfId="1174"/>
    <cellStyle name="计算 3 4" xfId="1175"/>
    <cellStyle name="计算 4 2" xfId="1176"/>
    <cellStyle name="计算 4 3" xfId="1177"/>
    <cellStyle name="计算 4 4" xfId="1178"/>
    <cellStyle name="计算 5" xfId="1179"/>
    <cellStyle name="计算 5 2" xfId="1180"/>
    <cellStyle name="计算 5 3" xfId="1181"/>
    <cellStyle name="计算 6" xfId="1182"/>
    <cellStyle name="计算 7" xfId="1183"/>
    <cellStyle name="计算 8" xfId="1184"/>
    <cellStyle name="检查单元格 2 3" xfId="1185"/>
    <cellStyle name="检查单元格 3 3" xfId="1186"/>
    <cellStyle name="检查单元格 4 2" xfId="1187"/>
    <cellStyle name="检查单元格 4 2 2" xfId="1188"/>
    <cellStyle name="检查单元格 4 3" xfId="1189"/>
    <cellStyle name="检查单元格 4 4" xfId="1190"/>
    <cellStyle name="检查单元格 5" xfId="1191"/>
    <cellStyle name="检查单元格 5 2" xfId="1192"/>
    <cellStyle name="检查单元格 5 3" xfId="1193"/>
    <cellStyle name="检查单元格 8" xfId="1194"/>
    <cellStyle name="解释性文本 3 3" xfId="1195"/>
    <cellStyle name="解释性文本 3 4" xfId="1196"/>
    <cellStyle name="解释性文本 4 2" xfId="1197"/>
    <cellStyle name="解释性文本 4 2 2" xfId="1198"/>
    <cellStyle name="借出原因 2" xfId="1199"/>
    <cellStyle name="借出原因 2 2" xfId="1200"/>
    <cellStyle name="借出原因 2 2 2" xfId="1201"/>
    <cellStyle name="借出原因 2 3" xfId="1202"/>
    <cellStyle name="借出原因 3" xfId="1203"/>
    <cellStyle name="借出原因 3 2" xfId="1204"/>
    <cellStyle name="借出原因 4" xfId="1205"/>
    <cellStyle name="警告文本 2" xfId="1206"/>
    <cellStyle name="警告文本 2 2" xfId="1207"/>
    <cellStyle name="警告文本 2 3" xfId="1208"/>
    <cellStyle name="警告文本 2 4" xfId="1209"/>
    <cellStyle name="警告文本 3" xfId="1210"/>
    <cellStyle name="警告文本 3 2" xfId="1211"/>
    <cellStyle name="警告文本 3 3" xfId="1212"/>
    <cellStyle name="警告文本 3 4" xfId="1213"/>
    <cellStyle name="警告文本 4" xfId="1214"/>
    <cellStyle name="警告文本 4 3" xfId="1215"/>
    <cellStyle name="警告文本 4 4" xfId="1216"/>
    <cellStyle name="警告文本 5" xfId="1217"/>
    <cellStyle name="警告文本 5 2" xfId="1218"/>
    <cellStyle name="警告文本 5 3" xfId="1219"/>
    <cellStyle name="警告文本 7" xfId="1220"/>
    <cellStyle name="链接单元格 2 2" xfId="1221"/>
    <cellStyle name="链接单元格 2 2 2" xfId="1222"/>
    <cellStyle name="链接单元格 2 3" xfId="1223"/>
    <cellStyle name="链接单元格 2 4" xfId="1224"/>
    <cellStyle name="链接单元格 3 2" xfId="1225"/>
    <cellStyle name="链接单元格 3 3" xfId="1226"/>
    <cellStyle name="链接单元格 3 4" xfId="1227"/>
    <cellStyle name="链接单元格 4 2" xfId="1228"/>
    <cellStyle name="链接单元格 4 2 2" xfId="1229"/>
    <cellStyle name="链接单元格 4 3" xfId="1230"/>
    <cellStyle name="链接单元格 4 4" xfId="1231"/>
    <cellStyle name="链接单元格 5 2" xfId="1232"/>
    <cellStyle name="链接单元格 5 3" xfId="1233"/>
    <cellStyle name="普通_97-917" xfId="1234"/>
    <cellStyle name="千位分隔 11" xfId="1235"/>
    <cellStyle name="千分位[0]_laroux" xfId="1236"/>
    <cellStyle name="输入 8" xfId="1237"/>
    <cellStyle name="常规_表样--2016年1至7月云南省及省本级地方财政收支执行情况（国资预算）全省数据与国库一致send预算局826" xfId="1238"/>
    <cellStyle name="千位[0]_ 方正PC" xfId="1239"/>
    <cellStyle name="千位_ 方正PC" xfId="1240"/>
    <cellStyle name="千位分隔 11 2" xfId="1241"/>
    <cellStyle name="千位分隔 2 2 2" xfId="1242"/>
    <cellStyle name="千位分隔 4 6" xfId="1243"/>
    <cellStyle name="千位分隔 4 6 2" xfId="1244"/>
    <cellStyle name="千位分隔 7 2" xfId="1245"/>
    <cellStyle name="千位分隔 8 2" xfId="1246"/>
    <cellStyle name="强调文字颜色 4 2 2 2" xfId="1247"/>
    <cellStyle name="千位分隔 9" xfId="1248"/>
    <cellStyle name="强调 1" xfId="1249"/>
    <cellStyle name="强调 1 2" xfId="1250"/>
    <cellStyle name="强调 2" xfId="1251"/>
    <cellStyle name="强调 3 2" xfId="1252"/>
    <cellStyle name="强调文字颜色 1 2 2" xfId="1253"/>
    <cellStyle name="强调文字颜色 1 2 2 2" xfId="1254"/>
    <cellStyle name="强调文字颜色 1 2 3" xfId="1255"/>
    <cellStyle name="强调文字颜色 6 2 2 2" xfId="1256"/>
    <cellStyle name="强调文字颜色 1 3" xfId="1257"/>
    <cellStyle name="强调文字颜色 1 3 2" xfId="1258"/>
    <cellStyle name="强调文字颜色 2 2" xfId="1259"/>
    <cellStyle name="强调文字颜色 2 2 3" xfId="1260"/>
    <cellStyle name="强调文字颜色 2 3" xfId="1261"/>
    <cellStyle name="强调文字颜色 3 2" xfId="1262"/>
    <cellStyle name="适中 2 3" xfId="1263"/>
    <cellStyle name="强调文字颜色 3 2 2" xfId="1264"/>
    <cellStyle name="强调文字颜色 3 2 2 2" xfId="1265"/>
    <cellStyle name="适中 2 4" xfId="1266"/>
    <cellStyle name="强调文字颜色 3 2 3" xfId="1267"/>
    <cellStyle name="强调文字颜色 4 2 2" xfId="1268"/>
    <cellStyle name="强调文字颜色 4 2 3" xfId="1269"/>
    <cellStyle name="强调文字颜色 5 2" xfId="1270"/>
    <cellStyle name="强调文字颜色 5 3" xfId="1271"/>
    <cellStyle name="强调文字颜色 5 3 2" xfId="1272"/>
    <cellStyle name="强调文字颜色 6 2" xfId="1273"/>
    <cellStyle name="强调文字颜色 6 2 2" xfId="1274"/>
    <cellStyle name="强调文字颜色 6 2 3" xfId="1275"/>
    <cellStyle name="强调文字颜色 6 3" xfId="1276"/>
    <cellStyle name="强调文字颜色 6 3 2" xfId="1277"/>
    <cellStyle name="日期 2 2 2" xfId="1278"/>
    <cellStyle name="日期 2 3" xfId="1279"/>
    <cellStyle name="日期 3 2" xfId="1280"/>
    <cellStyle name="日期 4" xfId="1281"/>
    <cellStyle name="商品名称" xfId="1282"/>
    <cellStyle name="商品名称 2" xfId="1283"/>
    <cellStyle name="商品名称 2 2 2" xfId="1284"/>
    <cellStyle name="商品名称 3" xfId="1285"/>
    <cellStyle name="适中 2" xfId="1286"/>
    <cellStyle name="适中 3 2" xfId="1287"/>
    <cellStyle name="适中 3 2 2" xfId="1288"/>
    <cellStyle name="适中 3 4" xfId="1289"/>
    <cellStyle name="适中 4 2 2" xfId="1290"/>
    <cellStyle name="适中 4 4" xfId="1291"/>
    <cellStyle name="输出 2" xfId="1292"/>
    <cellStyle name="输出 2 2" xfId="1293"/>
    <cellStyle name="输出 2 3" xfId="1294"/>
    <cellStyle name="输出 2 4" xfId="1295"/>
    <cellStyle name="输出 3" xfId="1296"/>
    <cellStyle name="输出 3 2" xfId="1297"/>
    <cellStyle name="输出 4" xfId="1298"/>
    <cellStyle name="输出 5" xfId="1299"/>
    <cellStyle name="寘嬫愗傝_Region Orders (2)" xfId="1300"/>
    <cellStyle name="输出 5 2" xfId="1301"/>
    <cellStyle name="输出 5 3" xfId="1302"/>
    <cellStyle name="输出 6" xfId="1303"/>
    <cellStyle name="输出 7" xfId="1304"/>
    <cellStyle name="输出 8" xfId="1305"/>
    <cellStyle name="输入 2 2 2" xfId="1306"/>
    <cellStyle name="输入 2 3" xfId="1307"/>
    <cellStyle name="输入 4 4" xfId="1308"/>
    <cellStyle name="输入 5" xfId="1309"/>
    <cellStyle name="输入 5 2" xfId="1310"/>
    <cellStyle name="输入 5 3" xfId="1311"/>
    <cellStyle name="输入 6" xfId="1312"/>
    <cellStyle name="输入 7" xfId="1313"/>
    <cellStyle name="数量 2 2" xfId="1314"/>
    <cellStyle name="数量 2 3" xfId="1315"/>
    <cellStyle name="未定义" xfId="1316"/>
    <cellStyle name="样式 1" xfId="1317"/>
    <cellStyle name="寘嬫愗傝 [0.00]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3"/>
  <sheetViews>
    <sheetView showGridLines="0" showZeros="0" view="pageBreakPreview" zoomScaleNormal="90" topLeftCell="B1" workbookViewId="0">
      <pane ySplit="4" topLeftCell="A36" activePane="bottomLeft" state="frozen"/>
      <selection/>
      <selection pane="bottomLeft" activeCell="F38" sqref="F38"/>
    </sheetView>
  </sheetViews>
  <sheetFormatPr defaultColWidth="9" defaultRowHeight="14.25" outlineLevelCol="5"/>
  <cols>
    <col min="1" max="1" width="17.6333333333333" style="280" customWidth="1"/>
    <col min="2" max="2" width="50.75" style="280" customWidth="1"/>
    <col min="3" max="4" width="20.6333333333333" style="280" customWidth="1"/>
    <col min="5" max="5" width="20.6333333333333" style="503" customWidth="1"/>
    <col min="6" max="16384" width="9" style="504"/>
  </cols>
  <sheetData>
    <row r="1" ht="15.75" spans="2:2">
      <c r="B1" s="505" t="s">
        <v>0</v>
      </c>
    </row>
    <row r="2" ht="45" customHeight="1" spans="1:6">
      <c r="A2" s="284"/>
      <c r="B2" s="284" t="s">
        <v>1</v>
      </c>
      <c r="C2" s="284"/>
      <c r="D2" s="284"/>
      <c r="E2" s="284"/>
      <c r="F2" s="506"/>
    </row>
    <row r="3" ht="18.95" customHeight="1" spans="1:6">
      <c r="A3" s="283"/>
      <c r="B3" s="507"/>
      <c r="C3" s="508"/>
      <c r="D3" s="283"/>
      <c r="E3" s="288" t="s">
        <v>2</v>
      </c>
      <c r="F3" s="506"/>
    </row>
    <row r="4" s="500" customFormat="1" ht="45" customHeight="1" spans="1:6">
      <c r="A4" s="290" t="s">
        <v>3</v>
      </c>
      <c r="B4" s="509" t="s">
        <v>4</v>
      </c>
      <c r="C4" s="292" t="s">
        <v>5</v>
      </c>
      <c r="D4" s="292" t="s">
        <v>6</v>
      </c>
      <c r="E4" s="509" t="s">
        <v>7</v>
      </c>
      <c r="F4" s="510" t="s">
        <v>8</v>
      </c>
    </row>
    <row r="5" ht="37.5" customHeight="1" spans="1:6">
      <c r="A5" s="475" t="s">
        <v>9</v>
      </c>
      <c r="B5" s="476" t="s">
        <v>10</v>
      </c>
      <c r="C5" s="339">
        <f>SUM(C6:C20)</f>
        <v>33122</v>
      </c>
      <c r="D5" s="339">
        <f>SUM(D6:D20)</f>
        <v>34100</v>
      </c>
      <c r="E5" s="511">
        <f>(D5-C5)/C5</f>
        <v>0.03</v>
      </c>
      <c r="F5" s="512" t="str">
        <f t="shared" ref="F5:F40" si="0">IF(LEN(A5)=3,"是",IF(B5&lt;&gt;"",IF(SUM(C5:D5)&lt;&gt;0,"是","否"),"是"))</f>
        <v>是</v>
      </c>
    </row>
    <row r="6" ht="37.5" customHeight="1" spans="1:6">
      <c r="A6" s="363" t="s">
        <v>11</v>
      </c>
      <c r="B6" s="311" t="s">
        <v>12</v>
      </c>
      <c r="C6" s="513">
        <v>12662</v>
      </c>
      <c r="D6" s="342">
        <v>15260</v>
      </c>
      <c r="E6" s="511">
        <f t="shared" ref="E6:E40" si="1">(D6-C6)/C6</f>
        <v>0.205</v>
      </c>
      <c r="F6" s="512" t="str">
        <f t="shared" si="0"/>
        <v>是</v>
      </c>
    </row>
    <row r="7" ht="37.5" customHeight="1" spans="1:6">
      <c r="A7" s="363" t="s">
        <v>13</v>
      </c>
      <c r="B7" s="311" t="s">
        <v>14</v>
      </c>
      <c r="C7" s="343">
        <v>1255</v>
      </c>
      <c r="D7" s="342">
        <v>1274</v>
      </c>
      <c r="E7" s="511">
        <f t="shared" si="1"/>
        <v>0.015</v>
      </c>
      <c r="F7" s="512" t="str">
        <f t="shared" si="0"/>
        <v>是</v>
      </c>
    </row>
    <row r="8" ht="37.5" customHeight="1" spans="1:6">
      <c r="A8" s="363" t="s">
        <v>15</v>
      </c>
      <c r="B8" s="311" t="s">
        <v>16</v>
      </c>
      <c r="C8" s="343">
        <v>355</v>
      </c>
      <c r="D8" s="342">
        <v>384</v>
      </c>
      <c r="E8" s="511">
        <f t="shared" si="1"/>
        <v>0.082</v>
      </c>
      <c r="F8" s="512" t="str">
        <f t="shared" si="0"/>
        <v>是</v>
      </c>
    </row>
    <row r="9" ht="37.5" customHeight="1" spans="1:6">
      <c r="A9" s="363" t="s">
        <v>17</v>
      </c>
      <c r="B9" s="311" t="s">
        <v>18</v>
      </c>
      <c r="C9" s="343">
        <v>985</v>
      </c>
      <c r="D9" s="342">
        <v>1100</v>
      </c>
      <c r="E9" s="511">
        <f t="shared" si="1"/>
        <v>0.117</v>
      </c>
      <c r="F9" s="512" t="str">
        <f t="shared" si="0"/>
        <v>是</v>
      </c>
    </row>
    <row r="10" ht="37.5" customHeight="1" spans="1:6">
      <c r="A10" s="363" t="s">
        <v>19</v>
      </c>
      <c r="B10" s="311" t="s">
        <v>20</v>
      </c>
      <c r="C10" s="343">
        <v>1685</v>
      </c>
      <c r="D10" s="342">
        <v>1885</v>
      </c>
      <c r="E10" s="511">
        <f t="shared" si="1"/>
        <v>0.119</v>
      </c>
      <c r="F10" s="512" t="str">
        <f t="shared" si="0"/>
        <v>是</v>
      </c>
    </row>
    <row r="11" ht="37.5" customHeight="1" spans="1:6">
      <c r="A11" s="363" t="s">
        <v>21</v>
      </c>
      <c r="B11" s="311" t="s">
        <v>22</v>
      </c>
      <c r="C11" s="343">
        <v>1089</v>
      </c>
      <c r="D11" s="342">
        <v>1070</v>
      </c>
      <c r="E11" s="511">
        <f t="shared" si="1"/>
        <v>-0.017</v>
      </c>
      <c r="F11" s="512" t="str">
        <f t="shared" si="0"/>
        <v>是</v>
      </c>
    </row>
    <row r="12" ht="37.5" customHeight="1" spans="1:6">
      <c r="A12" s="363" t="s">
        <v>23</v>
      </c>
      <c r="B12" s="311" t="s">
        <v>24</v>
      </c>
      <c r="C12" s="343">
        <v>387</v>
      </c>
      <c r="D12" s="342">
        <v>385</v>
      </c>
      <c r="E12" s="511">
        <f t="shared" si="1"/>
        <v>-0.005</v>
      </c>
      <c r="F12" s="512" t="str">
        <f t="shared" si="0"/>
        <v>是</v>
      </c>
    </row>
    <row r="13" ht="37.5" customHeight="1" spans="1:6">
      <c r="A13" s="363" t="s">
        <v>25</v>
      </c>
      <c r="B13" s="311" t="s">
        <v>26</v>
      </c>
      <c r="C13" s="343">
        <v>281</v>
      </c>
      <c r="D13" s="342">
        <v>270</v>
      </c>
      <c r="E13" s="511">
        <f t="shared" si="1"/>
        <v>-0.039</v>
      </c>
      <c r="F13" s="512" t="str">
        <f t="shared" si="0"/>
        <v>是</v>
      </c>
    </row>
    <row r="14" ht="37.5" customHeight="1" spans="1:6">
      <c r="A14" s="363" t="s">
        <v>27</v>
      </c>
      <c r="B14" s="311" t="s">
        <v>28</v>
      </c>
      <c r="C14" s="343">
        <v>4732</v>
      </c>
      <c r="D14" s="342">
        <v>2720</v>
      </c>
      <c r="E14" s="511">
        <f t="shared" si="1"/>
        <v>-0.425</v>
      </c>
      <c r="F14" s="512" t="str">
        <f t="shared" si="0"/>
        <v>是</v>
      </c>
    </row>
    <row r="15" ht="37.5" customHeight="1" spans="1:6">
      <c r="A15" s="363" t="s">
        <v>29</v>
      </c>
      <c r="B15" s="311" t="s">
        <v>30</v>
      </c>
      <c r="C15" s="343">
        <v>594</v>
      </c>
      <c r="D15" s="342">
        <v>620</v>
      </c>
      <c r="E15" s="511">
        <f t="shared" si="1"/>
        <v>0.044</v>
      </c>
      <c r="F15" s="512" t="str">
        <f t="shared" si="0"/>
        <v>是</v>
      </c>
    </row>
    <row r="16" ht="37.5" customHeight="1" spans="1:6">
      <c r="A16" s="363" t="s">
        <v>31</v>
      </c>
      <c r="B16" s="311" t="s">
        <v>32</v>
      </c>
      <c r="C16" s="343">
        <v>7</v>
      </c>
      <c r="D16" s="342">
        <v>7</v>
      </c>
      <c r="E16" s="511">
        <f t="shared" si="1"/>
        <v>0</v>
      </c>
      <c r="F16" s="512" t="str">
        <f t="shared" si="0"/>
        <v>是</v>
      </c>
    </row>
    <row r="17" ht="37.5" customHeight="1" spans="1:6">
      <c r="A17" s="363" t="s">
        <v>33</v>
      </c>
      <c r="B17" s="311" t="s">
        <v>34</v>
      </c>
      <c r="C17" s="343">
        <v>2196</v>
      </c>
      <c r="D17" s="342">
        <v>1960</v>
      </c>
      <c r="E17" s="511">
        <f t="shared" si="1"/>
        <v>-0.107</v>
      </c>
      <c r="F17" s="512" t="str">
        <f t="shared" si="0"/>
        <v>是</v>
      </c>
    </row>
    <row r="18" ht="37.5" customHeight="1" spans="1:6">
      <c r="A18" s="363" t="s">
        <v>35</v>
      </c>
      <c r="B18" s="311" t="s">
        <v>36</v>
      </c>
      <c r="C18" s="343">
        <v>6628</v>
      </c>
      <c r="D18" s="342">
        <v>6875</v>
      </c>
      <c r="E18" s="511">
        <f t="shared" si="1"/>
        <v>0.037</v>
      </c>
      <c r="F18" s="512" t="str">
        <f t="shared" si="0"/>
        <v>是</v>
      </c>
    </row>
    <row r="19" ht="37.5" customHeight="1" spans="1:6">
      <c r="A19" s="363" t="s">
        <v>37</v>
      </c>
      <c r="B19" s="311" t="s">
        <v>38</v>
      </c>
      <c r="C19" s="343">
        <v>272</v>
      </c>
      <c r="D19" s="342">
        <v>290</v>
      </c>
      <c r="E19" s="511">
        <f t="shared" si="1"/>
        <v>0.066</v>
      </c>
      <c r="F19" s="512" t="str">
        <f t="shared" si="0"/>
        <v>是</v>
      </c>
    </row>
    <row r="20" ht="37.5" customHeight="1" spans="1:6">
      <c r="A20" s="524" t="s">
        <v>39</v>
      </c>
      <c r="B20" s="311" t="s">
        <v>40</v>
      </c>
      <c r="C20" s="343">
        <v>-6</v>
      </c>
      <c r="D20" s="342"/>
      <c r="E20" s="511">
        <f t="shared" si="1"/>
        <v>-1</v>
      </c>
      <c r="F20" s="512" t="str">
        <f t="shared" si="0"/>
        <v>是</v>
      </c>
    </row>
    <row r="21" ht="37.5" customHeight="1" spans="1:6">
      <c r="A21" s="360" t="s">
        <v>41</v>
      </c>
      <c r="B21" s="476" t="s">
        <v>42</v>
      </c>
      <c r="C21" s="339">
        <f>SUM(C22:C29)</f>
        <v>30794</v>
      </c>
      <c r="D21" s="339">
        <f>SUM(D22:D29)</f>
        <v>31100</v>
      </c>
      <c r="E21" s="511">
        <f t="shared" si="1"/>
        <v>0.01</v>
      </c>
      <c r="F21" s="512" t="str">
        <f t="shared" si="0"/>
        <v>是</v>
      </c>
    </row>
    <row r="22" ht="37.5" customHeight="1" spans="1:6">
      <c r="A22" s="514" t="s">
        <v>43</v>
      </c>
      <c r="B22" s="311" t="s">
        <v>44</v>
      </c>
      <c r="C22" s="513">
        <v>1729</v>
      </c>
      <c r="D22" s="343">
        <v>2800</v>
      </c>
      <c r="E22" s="511">
        <f t="shared" si="1"/>
        <v>0.619</v>
      </c>
      <c r="F22" s="512" t="str">
        <f t="shared" si="0"/>
        <v>是</v>
      </c>
    </row>
    <row r="23" ht="37.5" customHeight="1" spans="1:6">
      <c r="A23" s="363" t="s">
        <v>45</v>
      </c>
      <c r="B23" s="515" t="s">
        <v>46</v>
      </c>
      <c r="C23" s="513">
        <v>1934</v>
      </c>
      <c r="D23" s="343">
        <v>8500</v>
      </c>
      <c r="E23" s="511">
        <f t="shared" si="1"/>
        <v>3.395</v>
      </c>
      <c r="F23" s="512" t="str">
        <f t="shared" si="0"/>
        <v>是</v>
      </c>
    </row>
    <row r="24" ht="37.5" customHeight="1" spans="1:6">
      <c r="A24" s="363" t="s">
        <v>47</v>
      </c>
      <c r="B24" s="311" t="s">
        <v>48</v>
      </c>
      <c r="C24" s="513">
        <v>1749</v>
      </c>
      <c r="D24" s="343">
        <v>3000</v>
      </c>
      <c r="E24" s="511">
        <f t="shared" si="1"/>
        <v>0.715</v>
      </c>
      <c r="F24" s="512" t="str">
        <f t="shared" si="0"/>
        <v>是</v>
      </c>
    </row>
    <row r="25" ht="37.5" customHeight="1" spans="1:6">
      <c r="A25" s="363" t="s">
        <v>49</v>
      </c>
      <c r="B25" s="311" t="s">
        <v>50</v>
      </c>
      <c r="C25" s="516">
        <v>195</v>
      </c>
      <c r="D25" s="343"/>
      <c r="E25" s="511">
        <f t="shared" si="1"/>
        <v>-1</v>
      </c>
      <c r="F25" s="512" t="str">
        <f t="shared" si="0"/>
        <v>是</v>
      </c>
    </row>
    <row r="26" ht="37.5" customHeight="1" spans="1:6">
      <c r="A26" s="363" t="s">
        <v>51</v>
      </c>
      <c r="B26" s="311" t="s">
        <v>52</v>
      </c>
      <c r="C26" s="513">
        <v>23495</v>
      </c>
      <c r="D26" s="343">
        <v>16200</v>
      </c>
      <c r="E26" s="511">
        <f t="shared" si="1"/>
        <v>-0.31</v>
      </c>
      <c r="F26" s="512" t="str">
        <f t="shared" si="0"/>
        <v>是</v>
      </c>
    </row>
    <row r="27" ht="37.5" customHeight="1" spans="1:6">
      <c r="A27" s="363" t="s">
        <v>53</v>
      </c>
      <c r="B27" s="311" t="s">
        <v>54</v>
      </c>
      <c r="C27" s="343"/>
      <c r="D27" s="343">
        <v>100</v>
      </c>
      <c r="E27" s="511"/>
      <c r="F27" s="512" t="str">
        <f t="shared" si="0"/>
        <v>是</v>
      </c>
    </row>
    <row r="28" ht="37.5" customHeight="1" spans="1:6">
      <c r="A28" s="363" t="s">
        <v>55</v>
      </c>
      <c r="B28" s="311" t="s">
        <v>56</v>
      </c>
      <c r="C28" s="517">
        <v>1625</v>
      </c>
      <c r="D28" s="343">
        <v>500</v>
      </c>
      <c r="E28" s="511">
        <f t="shared" si="1"/>
        <v>-0.692</v>
      </c>
      <c r="F28" s="512" t="str">
        <f t="shared" si="0"/>
        <v>是</v>
      </c>
    </row>
    <row r="29" ht="37.5" customHeight="1" spans="1:6">
      <c r="A29" s="363" t="s">
        <v>57</v>
      </c>
      <c r="B29" s="311" t="s">
        <v>58</v>
      </c>
      <c r="C29" s="518">
        <v>67</v>
      </c>
      <c r="D29" s="343"/>
      <c r="E29" s="511">
        <f t="shared" si="1"/>
        <v>-1</v>
      </c>
      <c r="F29" s="512" t="str">
        <f t="shared" si="0"/>
        <v>是</v>
      </c>
    </row>
    <row r="30" ht="37.5" customHeight="1" spans="1:6">
      <c r="A30" s="363"/>
      <c r="B30" s="311"/>
      <c r="C30" s="343"/>
      <c r="D30" s="343"/>
      <c r="E30" s="511"/>
      <c r="F30" s="512" t="str">
        <f t="shared" si="0"/>
        <v>是</v>
      </c>
    </row>
    <row r="31" s="501" customFormat="1" ht="37.5" customHeight="1" spans="1:6">
      <c r="A31" s="519"/>
      <c r="B31" s="473" t="s">
        <v>59</v>
      </c>
      <c r="C31" s="339">
        <f>C5+C21</f>
        <v>63916</v>
      </c>
      <c r="D31" s="339">
        <f>D5+D21</f>
        <v>65200</v>
      </c>
      <c r="E31" s="511">
        <f t="shared" si="1"/>
        <v>0.02</v>
      </c>
      <c r="F31" s="512" t="str">
        <f t="shared" si="0"/>
        <v>是</v>
      </c>
    </row>
    <row r="32" ht="37.5" customHeight="1" spans="1:6">
      <c r="A32" s="360">
        <v>105</v>
      </c>
      <c r="B32" s="310" t="s">
        <v>60</v>
      </c>
      <c r="C32" s="339">
        <v>26660</v>
      </c>
      <c r="D32" s="339">
        <v>23800</v>
      </c>
      <c r="E32" s="511">
        <f t="shared" si="1"/>
        <v>-0.107</v>
      </c>
      <c r="F32" s="512" t="str">
        <f t="shared" si="0"/>
        <v>是</v>
      </c>
    </row>
    <row r="33" ht="37.5" customHeight="1" spans="1:6">
      <c r="A33" s="475">
        <v>110</v>
      </c>
      <c r="B33" s="476" t="s">
        <v>61</v>
      </c>
      <c r="C33" s="339">
        <f>SUM(C34:C39)</f>
        <v>316867</v>
      </c>
      <c r="D33" s="339">
        <f>SUM(D34:D39)</f>
        <v>249142</v>
      </c>
      <c r="E33" s="511">
        <f t="shared" si="1"/>
        <v>-0.214</v>
      </c>
      <c r="F33" s="512" t="str">
        <f t="shared" si="0"/>
        <v>是</v>
      </c>
    </row>
    <row r="34" ht="37.5" customHeight="1" spans="1:6">
      <c r="A34" s="363">
        <v>11001</v>
      </c>
      <c r="B34" s="311" t="s">
        <v>62</v>
      </c>
      <c r="C34" s="343">
        <v>1551</v>
      </c>
      <c r="D34" s="342">
        <v>1551</v>
      </c>
      <c r="E34" s="511">
        <f t="shared" si="1"/>
        <v>0</v>
      </c>
      <c r="F34" s="512" t="str">
        <f t="shared" si="0"/>
        <v>是</v>
      </c>
    </row>
    <row r="35" ht="37.5" customHeight="1" spans="1:6">
      <c r="A35" s="363"/>
      <c r="B35" s="311" t="s">
        <v>63</v>
      </c>
      <c r="C35" s="343">
        <v>250214</v>
      </c>
      <c r="D35" s="342">
        <v>151236</v>
      </c>
      <c r="E35" s="511">
        <f t="shared" si="1"/>
        <v>-0.396</v>
      </c>
      <c r="F35" s="512" t="str">
        <f t="shared" si="0"/>
        <v>是</v>
      </c>
    </row>
    <row r="36" ht="37.5" customHeight="1" spans="1:6">
      <c r="A36" s="363">
        <v>11008</v>
      </c>
      <c r="B36" s="311" t="s">
        <v>64</v>
      </c>
      <c r="C36" s="343">
        <v>2022</v>
      </c>
      <c r="D36" s="342">
        <v>76355</v>
      </c>
      <c r="E36" s="511">
        <f t="shared" si="1"/>
        <v>36.762</v>
      </c>
      <c r="F36" s="512" t="str">
        <f t="shared" si="0"/>
        <v>是</v>
      </c>
    </row>
    <row r="37" ht="37.5" customHeight="1" spans="1:6">
      <c r="A37" s="363">
        <v>11009</v>
      </c>
      <c r="B37" s="311" t="s">
        <v>65</v>
      </c>
      <c r="C37" s="343">
        <v>60714</v>
      </c>
      <c r="D37" s="342">
        <v>20000</v>
      </c>
      <c r="E37" s="511">
        <f t="shared" si="1"/>
        <v>-0.671</v>
      </c>
      <c r="F37" s="512" t="str">
        <f t="shared" si="0"/>
        <v>是</v>
      </c>
    </row>
    <row r="38" s="502" customFormat="1" ht="37.5" customHeight="1" spans="1:6">
      <c r="A38" s="520">
        <v>11013</v>
      </c>
      <c r="B38" s="315" t="s">
        <v>66</v>
      </c>
      <c r="C38" s="343"/>
      <c r="D38" s="342"/>
      <c r="E38" s="511"/>
      <c r="F38" s="512" t="str">
        <f t="shared" si="0"/>
        <v>否</v>
      </c>
    </row>
    <row r="39" s="502" customFormat="1" ht="37.5" customHeight="1" spans="1:6">
      <c r="A39" s="520">
        <v>11015</v>
      </c>
      <c r="B39" s="315" t="s">
        <v>67</v>
      </c>
      <c r="C39" s="343">
        <v>2366</v>
      </c>
      <c r="D39" s="342"/>
      <c r="E39" s="511">
        <f t="shared" si="1"/>
        <v>-1</v>
      </c>
      <c r="F39" s="512" t="str">
        <f t="shared" si="0"/>
        <v>是</v>
      </c>
    </row>
    <row r="40" ht="37.5" customHeight="1" spans="1:6">
      <c r="A40" s="521"/>
      <c r="B40" s="522" t="s">
        <v>68</v>
      </c>
      <c r="C40" s="339">
        <f>SUM(C31,C32,C33)</f>
        <v>407443</v>
      </c>
      <c r="D40" s="339">
        <f>SUM(D31,D32,D33)</f>
        <v>338142</v>
      </c>
      <c r="E40" s="511">
        <f t="shared" si="1"/>
        <v>-0.17</v>
      </c>
      <c r="F40" s="512" t="str">
        <f t="shared" si="0"/>
        <v>是</v>
      </c>
    </row>
    <row r="41" spans="3:4">
      <c r="C41" s="523"/>
      <c r="D41" s="523"/>
    </row>
    <row r="42" spans="4:4">
      <c r="D42" s="523"/>
    </row>
    <row r="43" spans="3:4">
      <c r="C43" s="523"/>
      <c r="D43" s="523"/>
    </row>
    <row r="44" spans="4:4">
      <c r="D44" s="523"/>
    </row>
    <row r="45" spans="3:4">
      <c r="C45" s="523"/>
      <c r="D45" s="523"/>
    </row>
    <row r="46" spans="3:4">
      <c r="C46" s="523"/>
      <c r="D46" s="523"/>
    </row>
    <row r="47" spans="4:4">
      <c r="D47" s="523"/>
    </row>
    <row r="48" spans="3:4">
      <c r="C48" s="523"/>
      <c r="D48" s="523"/>
    </row>
    <row r="49" spans="3:4">
      <c r="C49" s="523"/>
      <c r="D49" s="523"/>
    </row>
    <row r="50" spans="3:4">
      <c r="C50" s="523"/>
      <c r="D50" s="523"/>
    </row>
    <row r="51" spans="3:4">
      <c r="C51" s="523"/>
      <c r="D51" s="523"/>
    </row>
    <row r="52" spans="4:4">
      <c r="D52" s="523"/>
    </row>
    <row r="53" spans="3:4">
      <c r="C53" s="523"/>
      <c r="D53" s="523"/>
    </row>
  </sheetData>
  <autoFilter ref="A4:F40">
    <extLst/>
  </autoFilter>
  <mergeCells count="1">
    <mergeCell ref="B2:E2"/>
  </mergeCells>
  <conditionalFormatting sqref="E3">
    <cfRule type="cellIs" dxfId="0" priority="38" stopIfTrue="1" operator="lessThanOrEqual">
      <formula>-1</formula>
    </cfRule>
  </conditionalFormatting>
  <conditionalFormatting sqref="D40">
    <cfRule type="expression" dxfId="1" priority="24" stopIfTrue="1">
      <formula>"len($A:$A)=3"</formula>
    </cfRule>
    <cfRule type="expression" dxfId="1" priority="21" stopIfTrue="1">
      <formula>"len($A:$A)=3"</formula>
    </cfRule>
  </conditionalFormatting>
  <conditionalFormatting sqref="B8:B9">
    <cfRule type="expression" dxfId="1" priority="52" stopIfTrue="1">
      <formula>"len($A:$A)=3"</formula>
    </cfRule>
  </conditionalFormatting>
  <conditionalFormatting sqref="B33:B35">
    <cfRule type="expression" dxfId="1" priority="13" stopIfTrue="1">
      <formula>"len($A:$A)=3"</formula>
    </cfRule>
  </conditionalFormatting>
  <conditionalFormatting sqref="B38:B40">
    <cfRule type="expression" dxfId="1" priority="7" stopIfTrue="1">
      <formula>"len($A:$A)=3"</formula>
    </cfRule>
    <cfRule type="expression" dxfId="1" priority="8" stopIfTrue="1">
      <formula>"len($A:$A)=3"</formula>
    </cfRule>
  </conditionalFormatting>
  <conditionalFormatting sqref="C8:C9">
    <cfRule type="expression" dxfId="1" priority="31" stopIfTrue="1">
      <formula>"len($A:$A)=3"</formula>
    </cfRule>
  </conditionalFormatting>
  <conditionalFormatting sqref="C32:C35">
    <cfRule type="expression" dxfId="1" priority="29" stopIfTrue="1">
      <formula>"len($A:$A)=3"</formula>
    </cfRule>
  </conditionalFormatting>
  <conditionalFormatting sqref="C34:C35">
    <cfRule type="expression" dxfId="1" priority="27" stopIfTrue="1">
      <formula>"len($A:$A)=3"</formula>
    </cfRule>
  </conditionalFormatting>
  <conditionalFormatting sqref="C36:C37">
    <cfRule type="expression" dxfId="1" priority="25" stopIfTrue="1">
      <formula>"len($A:$A)=3"</formula>
    </cfRule>
  </conditionalFormatting>
  <conditionalFormatting sqref="D22:D30">
    <cfRule type="expression" dxfId="1" priority="19" stopIfTrue="1">
      <formula>"len($A:$A)=3"</formula>
    </cfRule>
  </conditionalFormatting>
  <conditionalFormatting sqref="D32:D35">
    <cfRule type="expression" dxfId="1" priority="18" stopIfTrue="1">
      <formula>"len($A:$A)=3"</formula>
    </cfRule>
    <cfRule type="expression" dxfId="1" priority="23" stopIfTrue="1">
      <formula>"len($A:$A)=3"</formula>
    </cfRule>
  </conditionalFormatting>
  <conditionalFormatting sqref="F5:F40">
    <cfRule type="cellIs" dxfId="2" priority="36" stopIfTrue="1" operator="lessThan">
      <formula>0</formula>
    </cfRule>
    <cfRule type="cellIs" dxfId="2" priority="37" stopIfTrue="1" operator="lessThan">
      <formula>0</formula>
    </cfRule>
  </conditionalFormatting>
  <conditionalFormatting sqref="A5:B30">
    <cfRule type="expression" dxfId="1" priority="49" stopIfTrue="1">
      <formula>"len($A:$A)=3"</formula>
    </cfRule>
  </conditionalFormatting>
  <conditionalFormatting sqref="B5:B7 B40 B32:B35">
    <cfRule type="expression" dxfId="1" priority="58" stopIfTrue="1">
      <formula>"len($A:$A)=3"</formula>
    </cfRule>
  </conditionalFormatting>
  <conditionalFormatting sqref="C5:D5 C7">
    <cfRule type="expression" dxfId="1" priority="33" stopIfTrue="1">
      <formula>"len($A:$A)=3"</formula>
    </cfRule>
  </conditionalFormatting>
  <conditionalFormatting sqref="C5:D5 C7:C21 C27 C30 D21">
    <cfRule type="expression" dxfId="1" priority="30" stopIfTrue="1">
      <formula>"len($A:$A)=3"</formula>
    </cfRule>
  </conditionalFormatting>
  <conditionalFormatting sqref="A32:B35">
    <cfRule type="expression" dxfId="1" priority="44" stopIfTrue="1">
      <formula>"len($A:$A)=3"</formula>
    </cfRule>
  </conditionalFormatting>
  <conditionalFormatting sqref="C32 C33:D33 C34:C35">
    <cfRule type="expression" dxfId="1" priority="34" stopIfTrue="1">
      <formula>"len($A:$A)=3"</formula>
    </cfRule>
  </conditionalFormatting>
  <conditionalFormatting sqref="A33:B35 B39:B40">
    <cfRule type="expression" dxfId="1" priority="12" stopIfTrue="1">
      <formula>"len($A:$A)=3"</formula>
    </cfRule>
  </conditionalFormatting>
  <conditionalFormatting sqref="C33:D33 C34:C35">
    <cfRule type="expression" dxfId="1" priority="28" stopIfTrue="1">
      <formula>"len($A:$A)=3"</formula>
    </cfRule>
  </conditionalFormatting>
  <conditionalFormatting sqref="A34:B35">
    <cfRule type="expression" dxfId="1" priority="11" stopIfTrue="1">
      <formula>"len($A:$A)=3"</formula>
    </cfRule>
  </conditionalFormatting>
  <conditionalFormatting sqref="A36:B37">
    <cfRule type="expression" dxfId="1" priority="9" stopIfTrue="1">
      <formula>"len($A:$A)=3"</formula>
    </cfRule>
  </conditionalFormatting>
  <conditionalFormatting sqref="B40 A36:C36">
    <cfRule type="expression" dxfId="1" priority="56" stopIfTrue="1">
      <formula>"len($A:$A)=3"</formula>
    </cfRule>
  </conditionalFormatting>
  <conditionalFormatting sqref="C38:C40 D40">
    <cfRule type="expression" dxfId="1" priority="35" stopIfTrue="1">
      <formula>"len($A:$A)=3"</formula>
    </cfRule>
  </conditionalFormatting>
  <conditionalFormatting sqref="C39:C40 D40">
    <cfRule type="expression" dxfId="1" priority="3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G282"/>
  <sheetViews>
    <sheetView showGridLines="0" showZeros="0" view="pageBreakPreview" zoomScaleNormal="115" workbookViewId="0">
      <pane ySplit="3" topLeftCell="A241" activePane="bottomLeft" state="frozen"/>
      <selection/>
      <selection pane="bottomLeft" activeCell="E3" sqref="E3"/>
    </sheetView>
  </sheetViews>
  <sheetFormatPr defaultColWidth="9" defaultRowHeight="14.25" outlineLevelCol="6"/>
  <cols>
    <col min="1" max="1" width="12" style="283" customWidth="1"/>
    <col min="2" max="2" width="50.75" style="283" customWidth="1"/>
    <col min="3" max="4" width="20.6333333333333" style="283" customWidth="1"/>
    <col min="5" max="5" width="20.6333333333333" style="350" customWidth="1"/>
    <col min="6" max="6" width="3.75" style="285" customWidth="1"/>
    <col min="7" max="16384" width="9" style="283"/>
  </cols>
  <sheetData>
    <row r="1" ht="45" customHeight="1" spans="2:5">
      <c r="B1" s="284" t="s">
        <v>2563</v>
      </c>
      <c r="C1" s="284"/>
      <c r="D1" s="284"/>
      <c r="E1" s="284"/>
    </row>
    <row r="2" s="286" customFormat="1" ht="20.1" customHeight="1" spans="2:6">
      <c r="B2" s="287"/>
      <c r="C2" s="287"/>
      <c r="D2" s="287"/>
      <c r="E2" s="288" t="s">
        <v>2</v>
      </c>
      <c r="F2" s="289"/>
    </row>
    <row r="3" s="294" customFormat="1" ht="45" customHeight="1" spans="1:7">
      <c r="A3" s="290" t="s">
        <v>3</v>
      </c>
      <c r="B3" s="291" t="s">
        <v>4</v>
      </c>
      <c r="C3" s="292" t="s">
        <v>5</v>
      </c>
      <c r="D3" s="292" t="s">
        <v>6</v>
      </c>
      <c r="E3" s="292" t="s">
        <v>7</v>
      </c>
      <c r="F3" s="293" t="s">
        <v>8</v>
      </c>
      <c r="G3" s="294" t="s">
        <v>136</v>
      </c>
    </row>
    <row r="4" ht="38" customHeight="1" spans="1:7">
      <c r="A4" s="295" t="s">
        <v>82</v>
      </c>
      <c r="B4" s="296" t="s">
        <v>2564</v>
      </c>
      <c r="C4" s="304"/>
      <c r="D4" s="304"/>
      <c r="E4" s="331"/>
      <c r="F4" s="299" t="str">
        <f t="shared" ref="F4:F67" si="0">IF(LEN(A4)=3,"是",IF(B4&lt;&gt;"",IF(SUM(C4:D4)&lt;&gt;0,"是","否"),"是"))</f>
        <v>是</v>
      </c>
      <c r="G4" s="283" t="str">
        <f t="shared" ref="G4:G67" si="1">IF(LEN(A4)=3,"类",IF(LEN(A4)=5,"款","项"))</f>
        <v>类</v>
      </c>
    </row>
    <row r="5" ht="38" customHeight="1" spans="1:7">
      <c r="A5" s="301" t="s">
        <v>2565</v>
      </c>
      <c r="B5" s="300" t="s">
        <v>2566</v>
      </c>
      <c r="C5" s="302"/>
      <c r="D5" s="302"/>
      <c r="E5" s="331"/>
      <c r="F5" s="299" t="str">
        <f t="shared" si="0"/>
        <v>否</v>
      </c>
      <c r="G5" s="283" t="str">
        <f t="shared" si="1"/>
        <v>款</v>
      </c>
    </row>
    <row r="6" ht="38" hidden="1" customHeight="1" spans="1:7">
      <c r="A6" s="301" t="s">
        <v>2567</v>
      </c>
      <c r="B6" s="300" t="s">
        <v>2568</v>
      </c>
      <c r="C6" s="302">
        <v>466</v>
      </c>
      <c r="D6" s="302">
        <v>376</v>
      </c>
      <c r="E6" s="351">
        <f t="shared" ref="E4:E67" si="2">IF(C6&gt;0,D6/C6-1,IF(C6&lt;0,-(D6/C6-1),""))</f>
        <v>-0.193</v>
      </c>
      <c r="F6" s="299" t="str">
        <f t="shared" si="0"/>
        <v>是</v>
      </c>
      <c r="G6" s="283" t="str">
        <f t="shared" si="1"/>
        <v>项</v>
      </c>
    </row>
    <row r="7" ht="38" hidden="1" customHeight="1" spans="1:7">
      <c r="A7" s="301" t="s">
        <v>2569</v>
      </c>
      <c r="B7" s="300" t="s">
        <v>2570</v>
      </c>
      <c r="C7" s="302">
        <v>866</v>
      </c>
      <c r="D7" s="302">
        <v>1073</v>
      </c>
      <c r="E7" s="351">
        <f t="shared" si="2"/>
        <v>0.239</v>
      </c>
      <c r="F7" s="299" t="str">
        <f t="shared" si="0"/>
        <v>是</v>
      </c>
      <c r="G7" s="283" t="str">
        <f t="shared" si="1"/>
        <v>项</v>
      </c>
    </row>
    <row r="8" ht="38" hidden="1" customHeight="1" spans="1:7">
      <c r="A8" s="301" t="s">
        <v>2571</v>
      </c>
      <c r="B8" s="300" t="s">
        <v>2572</v>
      </c>
      <c r="C8" s="302">
        <v>191</v>
      </c>
      <c r="D8" s="302">
        <v>448</v>
      </c>
      <c r="E8" s="351">
        <f t="shared" si="2"/>
        <v>1.346</v>
      </c>
      <c r="F8" s="299" t="str">
        <f t="shared" si="0"/>
        <v>是</v>
      </c>
      <c r="G8" s="283" t="str">
        <f t="shared" si="1"/>
        <v>项</v>
      </c>
    </row>
    <row r="9" s="276" customFormat="1" ht="38" hidden="1" customHeight="1" spans="1:7">
      <c r="A9" s="301" t="s">
        <v>2573</v>
      </c>
      <c r="B9" s="300" t="s">
        <v>2574</v>
      </c>
      <c r="C9" s="302">
        <v>0</v>
      </c>
      <c r="D9" s="302">
        <v>0</v>
      </c>
      <c r="E9" s="351" t="str">
        <f t="shared" si="2"/>
        <v/>
      </c>
      <c r="F9" s="299" t="str">
        <f t="shared" si="0"/>
        <v>否</v>
      </c>
      <c r="G9" s="283" t="str">
        <f t="shared" si="1"/>
        <v>项</v>
      </c>
    </row>
    <row r="10" ht="38" hidden="1" customHeight="1" spans="1:7">
      <c r="A10" s="301" t="s">
        <v>2575</v>
      </c>
      <c r="B10" s="300" t="s">
        <v>2576</v>
      </c>
      <c r="C10" s="302">
        <v>1717</v>
      </c>
      <c r="D10" s="302">
        <v>2838</v>
      </c>
      <c r="E10" s="351">
        <f t="shared" si="2"/>
        <v>0.653</v>
      </c>
      <c r="F10" s="299" t="str">
        <f t="shared" si="0"/>
        <v>是</v>
      </c>
      <c r="G10" s="283" t="str">
        <f t="shared" si="1"/>
        <v>项</v>
      </c>
    </row>
    <row r="11" ht="38" customHeight="1" spans="1:7">
      <c r="A11" s="301" t="s">
        <v>2577</v>
      </c>
      <c r="B11" s="300" t="s">
        <v>2578</v>
      </c>
      <c r="C11" s="302"/>
      <c r="D11" s="302"/>
      <c r="E11" s="331"/>
      <c r="F11" s="299" t="str">
        <f t="shared" si="0"/>
        <v>否</v>
      </c>
      <c r="G11" s="283" t="str">
        <f t="shared" si="1"/>
        <v>款</v>
      </c>
    </row>
    <row r="12" s="276" customFormat="1" ht="38" hidden="1" customHeight="1" spans="1:7">
      <c r="A12" s="301" t="s">
        <v>2579</v>
      </c>
      <c r="B12" s="300" t="s">
        <v>2580</v>
      </c>
      <c r="C12" s="302">
        <v>0</v>
      </c>
      <c r="D12" s="302">
        <v>0</v>
      </c>
      <c r="E12" s="351" t="str">
        <f t="shared" si="2"/>
        <v/>
      </c>
      <c r="F12" s="299" t="str">
        <f t="shared" si="0"/>
        <v>否</v>
      </c>
      <c r="G12" s="283" t="str">
        <f t="shared" si="1"/>
        <v>项</v>
      </c>
    </row>
    <row r="13" ht="38" hidden="1" customHeight="1" spans="1:7">
      <c r="A13" s="301" t="s">
        <v>2581</v>
      </c>
      <c r="B13" s="300" t="s">
        <v>2582</v>
      </c>
      <c r="C13" s="302">
        <v>0</v>
      </c>
      <c r="D13" s="302">
        <v>0</v>
      </c>
      <c r="E13" s="351" t="str">
        <f t="shared" si="2"/>
        <v/>
      </c>
      <c r="F13" s="299" t="str">
        <f t="shared" si="0"/>
        <v>否</v>
      </c>
      <c r="G13" s="283" t="str">
        <f t="shared" si="1"/>
        <v>项</v>
      </c>
    </row>
    <row r="14" s="276" customFormat="1" ht="38" hidden="1" customHeight="1" spans="1:7">
      <c r="A14" s="301" t="s">
        <v>2583</v>
      </c>
      <c r="B14" s="300" t="s">
        <v>2584</v>
      </c>
      <c r="C14" s="302">
        <v>0</v>
      </c>
      <c r="D14" s="302">
        <v>30</v>
      </c>
      <c r="E14" s="351" t="str">
        <f t="shared" si="2"/>
        <v/>
      </c>
      <c r="F14" s="299" t="str">
        <f t="shared" si="0"/>
        <v>是</v>
      </c>
      <c r="G14" s="283" t="str">
        <f t="shared" si="1"/>
        <v>项</v>
      </c>
    </row>
    <row r="15" ht="38" hidden="1" customHeight="1" spans="1:7">
      <c r="A15" s="301" t="s">
        <v>2585</v>
      </c>
      <c r="B15" s="300" t="s">
        <v>2586</v>
      </c>
      <c r="C15" s="302">
        <v>2499</v>
      </c>
      <c r="D15" s="302">
        <v>3109</v>
      </c>
      <c r="E15" s="351">
        <f t="shared" si="2"/>
        <v>0.244</v>
      </c>
      <c r="F15" s="299" t="str">
        <f t="shared" si="0"/>
        <v>是</v>
      </c>
      <c r="G15" s="283" t="str">
        <f t="shared" si="1"/>
        <v>项</v>
      </c>
    </row>
    <row r="16" ht="38" hidden="1" customHeight="1" spans="1:7">
      <c r="A16" s="301" t="s">
        <v>2587</v>
      </c>
      <c r="B16" s="300" t="s">
        <v>2588</v>
      </c>
      <c r="C16" s="302">
        <v>0</v>
      </c>
      <c r="D16" s="302">
        <v>5040</v>
      </c>
      <c r="E16" s="351" t="str">
        <f t="shared" si="2"/>
        <v/>
      </c>
      <c r="F16" s="299" t="str">
        <f t="shared" si="0"/>
        <v>是</v>
      </c>
      <c r="G16" s="283" t="str">
        <f t="shared" si="1"/>
        <v>项</v>
      </c>
    </row>
    <row r="17" s="276" customFormat="1" ht="38" customHeight="1" spans="1:7">
      <c r="A17" s="301" t="s">
        <v>2589</v>
      </c>
      <c r="B17" s="300" t="s">
        <v>2590</v>
      </c>
      <c r="C17" s="302">
        <f>SUM(C18:C19)</f>
        <v>0</v>
      </c>
      <c r="D17" s="302">
        <f>SUM(D18:D19)</f>
        <v>0</v>
      </c>
      <c r="E17" s="331"/>
      <c r="F17" s="299" t="str">
        <f t="shared" si="0"/>
        <v>否</v>
      </c>
      <c r="G17" s="283" t="str">
        <f t="shared" si="1"/>
        <v>款</v>
      </c>
    </row>
    <row r="18" s="276" customFormat="1" ht="38" hidden="1" customHeight="1" spans="1:7">
      <c r="A18" s="301" t="s">
        <v>2591</v>
      </c>
      <c r="B18" s="300" t="s">
        <v>2592</v>
      </c>
      <c r="C18" s="302">
        <v>0</v>
      </c>
      <c r="D18" s="302">
        <v>0</v>
      </c>
      <c r="E18" s="351" t="str">
        <f t="shared" si="2"/>
        <v/>
      </c>
      <c r="F18" s="299" t="str">
        <f t="shared" si="0"/>
        <v>否</v>
      </c>
      <c r="G18" s="283" t="str">
        <f t="shared" si="1"/>
        <v>项</v>
      </c>
    </row>
    <row r="19" s="276" customFormat="1" ht="38" hidden="1" customHeight="1" spans="1:7">
      <c r="A19" s="301" t="s">
        <v>2593</v>
      </c>
      <c r="B19" s="300" t="s">
        <v>2594</v>
      </c>
      <c r="C19" s="302">
        <v>0</v>
      </c>
      <c r="D19" s="302">
        <v>0</v>
      </c>
      <c r="E19" s="351" t="str">
        <f t="shared" si="2"/>
        <v/>
      </c>
      <c r="F19" s="299" t="str">
        <f t="shared" si="0"/>
        <v>否</v>
      </c>
      <c r="G19" s="283" t="str">
        <f t="shared" si="1"/>
        <v>项</v>
      </c>
    </row>
    <row r="20" ht="38" customHeight="1" spans="1:7">
      <c r="A20" s="295" t="s">
        <v>84</v>
      </c>
      <c r="B20" s="296" t="s">
        <v>2595</v>
      </c>
      <c r="C20" s="304">
        <f>SUBTOTAL(9,C21:C29)</f>
        <v>300</v>
      </c>
      <c r="D20" s="304">
        <f>SUBTOTAL(9,D21:D29)</f>
        <v>1170</v>
      </c>
      <c r="E20" s="331">
        <f>(D20-C20)/C20</f>
        <v>2.9</v>
      </c>
      <c r="F20" s="299" t="str">
        <f t="shared" si="0"/>
        <v>是</v>
      </c>
      <c r="G20" s="283" t="str">
        <f t="shared" si="1"/>
        <v>类</v>
      </c>
    </row>
    <row r="21" ht="38" customHeight="1" spans="1:7">
      <c r="A21" s="301" t="s">
        <v>2596</v>
      </c>
      <c r="B21" s="300" t="s">
        <v>2597</v>
      </c>
      <c r="C21" s="302">
        <v>300</v>
      </c>
      <c r="D21" s="283">
        <v>1170</v>
      </c>
      <c r="E21" s="331">
        <f>(D21-C21)/C21</f>
        <v>2.9</v>
      </c>
      <c r="F21" s="299" t="str">
        <f>IF(LEN(A21)=3,"是",IF(B21&lt;&gt;"",IF(SUM(C21:C21)&lt;&gt;0,"是","否"),"是"))</f>
        <v>是</v>
      </c>
      <c r="G21" s="283" t="str">
        <f t="shared" si="1"/>
        <v>款</v>
      </c>
    </row>
    <row r="22" ht="38" hidden="1" customHeight="1" spans="1:7">
      <c r="A22" s="301" t="s">
        <v>2598</v>
      </c>
      <c r="B22" s="300" t="s">
        <v>2599</v>
      </c>
      <c r="C22" s="302">
        <v>38805</v>
      </c>
      <c r="D22" s="302">
        <v>39463</v>
      </c>
      <c r="E22" s="351">
        <f t="shared" si="2"/>
        <v>0.017</v>
      </c>
      <c r="F22" s="299" t="str">
        <f t="shared" si="0"/>
        <v>是</v>
      </c>
      <c r="G22" s="283" t="str">
        <f t="shared" si="1"/>
        <v>项</v>
      </c>
    </row>
    <row r="23" ht="38" hidden="1" customHeight="1" spans="1:7">
      <c r="A23" s="301" t="s">
        <v>2600</v>
      </c>
      <c r="B23" s="300" t="s">
        <v>2601</v>
      </c>
      <c r="C23" s="302">
        <v>27430</v>
      </c>
      <c r="D23" s="302">
        <v>27738</v>
      </c>
      <c r="E23" s="351">
        <f t="shared" si="2"/>
        <v>0.011</v>
      </c>
      <c r="F23" s="299" t="str">
        <f t="shared" si="0"/>
        <v>是</v>
      </c>
      <c r="G23" s="283" t="str">
        <f t="shared" si="1"/>
        <v>项</v>
      </c>
    </row>
    <row r="24" ht="38" hidden="1" customHeight="1" spans="1:7">
      <c r="A24" s="301" t="s">
        <v>2602</v>
      </c>
      <c r="B24" s="300" t="s">
        <v>2603</v>
      </c>
      <c r="C24" s="302">
        <v>1133</v>
      </c>
      <c r="D24" s="302">
        <v>1241</v>
      </c>
      <c r="E24" s="351">
        <f t="shared" si="2"/>
        <v>0.095</v>
      </c>
      <c r="F24" s="299" t="str">
        <f t="shared" si="0"/>
        <v>是</v>
      </c>
      <c r="G24" s="283" t="str">
        <f t="shared" si="1"/>
        <v>项</v>
      </c>
    </row>
    <row r="25" ht="38" customHeight="1" spans="1:7">
      <c r="A25" s="301" t="s">
        <v>2604</v>
      </c>
      <c r="B25" s="300" t="s">
        <v>2605</v>
      </c>
      <c r="C25" s="302"/>
      <c r="D25" s="302"/>
      <c r="E25" s="331"/>
      <c r="F25" s="299" t="str">
        <f t="shared" si="0"/>
        <v>否</v>
      </c>
      <c r="G25" s="283" t="str">
        <f t="shared" si="1"/>
        <v>款</v>
      </c>
    </row>
    <row r="26" s="276" customFormat="1" ht="38" hidden="1" customHeight="1" spans="1:7">
      <c r="A26" s="301" t="s">
        <v>2606</v>
      </c>
      <c r="B26" s="300" t="s">
        <v>2599</v>
      </c>
      <c r="C26" s="302">
        <v>0</v>
      </c>
      <c r="D26" s="302">
        <v>230</v>
      </c>
      <c r="E26" s="351" t="str">
        <f t="shared" si="2"/>
        <v/>
      </c>
      <c r="F26" s="299" t="str">
        <f t="shared" si="0"/>
        <v>是</v>
      </c>
      <c r="G26" s="283" t="str">
        <f t="shared" si="1"/>
        <v>项</v>
      </c>
    </row>
    <row r="27" ht="38" hidden="1" customHeight="1" spans="1:7">
      <c r="A27" s="301" t="s">
        <v>2607</v>
      </c>
      <c r="B27" s="300" t="s">
        <v>2601</v>
      </c>
      <c r="C27" s="302">
        <v>1147</v>
      </c>
      <c r="D27" s="302">
        <v>2635</v>
      </c>
      <c r="E27" s="351">
        <f t="shared" si="2"/>
        <v>1.297</v>
      </c>
      <c r="F27" s="299" t="str">
        <f t="shared" si="0"/>
        <v>是</v>
      </c>
      <c r="G27" s="283" t="str">
        <f t="shared" si="1"/>
        <v>项</v>
      </c>
    </row>
    <row r="28" ht="38" hidden="1" customHeight="1" spans="1:7">
      <c r="A28" s="301" t="s">
        <v>2608</v>
      </c>
      <c r="B28" s="300" t="s">
        <v>2609</v>
      </c>
      <c r="C28" s="302">
        <v>672</v>
      </c>
      <c r="D28" s="302">
        <v>625</v>
      </c>
      <c r="E28" s="351">
        <f t="shared" si="2"/>
        <v>-0.07</v>
      </c>
      <c r="F28" s="299" t="str">
        <f t="shared" si="0"/>
        <v>是</v>
      </c>
      <c r="G28" s="283" t="str">
        <f t="shared" si="1"/>
        <v>项</v>
      </c>
    </row>
    <row r="29" s="279" customFormat="1" ht="38" customHeight="1" spans="1:7">
      <c r="A29" s="301" t="s">
        <v>2610</v>
      </c>
      <c r="B29" s="300" t="s">
        <v>2611</v>
      </c>
      <c r="C29" s="302"/>
      <c r="D29" s="302"/>
      <c r="E29" s="331"/>
      <c r="F29" s="299" t="str">
        <f t="shared" si="0"/>
        <v>否</v>
      </c>
      <c r="G29" s="283" t="str">
        <f t="shared" si="1"/>
        <v>款</v>
      </c>
    </row>
    <row r="30" s="276" customFormat="1" ht="38" hidden="1" customHeight="1" spans="1:7">
      <c r="A30" s="301" t="s">
        <v>2612</v>
      </c>
      <c r="B30" s="300" t="s">
        <v>2601</v>
      </c>
      <c r="C30" s="302">
        <v>0</v>
      </c>
      <c r="D30" s="302">
        <v>0</v>
      </c>
      <c r="E30" s="351" t="str">
        <f t="shared" si="2"/>
        <v/>
      </c>
      <c r="F30" s="299" t="str">
        <f t="shared" si="0"/>
        <v>否</v>
      </c>
      <c r="G30" s="283" t="str">
        <f t="shared" si="1"/>
        <v>项</v>
      </c>
    </row>
    <row r="31" s="276" customFormat="1" ht="38" hidden="1" customHeight="1" spans="1:7">
      <c r="A31" s="301" t="s">
        <v>2613</v>
      </c>
      <c r="B31" s="300" t="s">
        <v>2614</v>
      </c>
      <c r="C31" s="302">
        <v>0</v>
      </c>
      <c r="D31" s="302">
        <v>110</v>
      </c>
      <c r="E31" s="351" t="str">
        <f t="shared" si="2"/>
        <v/>
      </c>
      <c r="F31" s="299" t="str">
        <f t="shared" si="0"/>
        <v>是</v>
      </c>
      <c r="G31" s="283" t="str">
        <f t="shared" si="1"/>
        <v>项</v>
      </c>
    </row>
    <row r="32" ht="38" customHeight="1" spans="1:7">
      <c r="A32" s="295" t="s">
        <v>88</v>
      </c>
      <c r="B32" s="296" t="s">
        <v>2615</v>
      </c>
      <c r="C32" s="304"/>
      <c r="D32" s="304"/>
      <c r="E32" s="331"/>
      <c r="F32" s="299" t="str">
        <f t="shared" si="0"/>
        <v>是</v>
      </c>
      <c r="G32" s="283" t="str">
        <f t="shared" si="1"/>
        <v>类</v>
      </c>
    </row>
    <row r="33" ht="38" customHeight="1" spans="1:7">
      <c r="A33" s="301" t="s">
        <v>2616</v>
      </c>
      <c r="B33" s="300" t="s">
        <v>2617</v>
      </c>
      <c r="C33" s="302"/>
      <c r="D33" s="302"/>
      <c r="E33" s="331"/>
      <c r="F33" s="299" t="str">
        <f t="shared" si="0"/>
        <v>否</v>
      </c>
      <c r="G33" s="283" t="str">
        <f t="shared" si="1"/>
        <v>款</v>
      </c>
    </row>
    <row r="34" s="276" customFormat="1" ht="38" hidden="1" customHeight="1" spans="1:7">
      <c r="A34" s="301">
        <v>2116001</v>
      </c>
      <c r="B34" s="300" t="s">
        <v>2618</v>
      </c>
      <c r="C34" s="302">
        <v>1780</v>
      </c>
      <c r="D34" s="302">
        <v>0</v>
      </c>
      <c r="E34" s="351">
        <f t="shared" si="2"/>
        <v>-1</v>
      </c>
      <c r="F34" s="299" t="str">
        <f t="shared" si="0"/>
        <v>是</v>
      </c>
      <c r="G34" s="283" t="str">
        <f t="shared" si="1"/>
        <v>项</v>
      </c>
    </row>
    <row r="35" s="276" customFormat="1" ht="38" hidden="1" customHeight="1" spans="1:7">
      <c r="A35" s="301">
        <v>2116002</v>
      </c>
      <c r="B35" s="300" t="s">
        <v>2619</v>
      </c>
      <c r="C35" s="302">
        <v>2091</v>
      </c>
      <c r="D35" s="302">
        <v>0</v>
      </c>
      <c r="E35" s="351">
        <f t="shared" si="2"/>
        <v>-1</v>
      </c>
      <c r="F35" s="299" t="str">
        <f t="shared" si="0"/>
        <v>是</v>
      </c>
      <c r="G35" s="283" t="str">
        <f t="shared" si="1"/>
        <v>项</v>
      </c>
    </row>
    <row r="36" s="276" customFormat="1" ht="38" hidden="1" customHeight="1" spans="1:7">
      <c r="A36" s="301">
        <v>2116003</v>
      </c>
      <c r="B36" s="300" t="s">
        <v>2620</v>
      </c>
      <c r="C36" s="302">
        <v>0</v>
      </c>
      <c r="D36" s="302">
        <v>0</v>
      </c>
      <c r="E36" s="351" t="str">
        <f t="shared" si="2"/>
        <v/>
      </c>
      <c r="F36" s="299" t="str">
        <f t="shared" si="0"/>
        <v>否</v>
      </c>
      <c r="G36" s="283" t="str">
        <f t="shared" si="1"/>
        <v>项</v>
      </c>
    </row>
    <row r="37" s="279" customFormat="1" ht="38" hidden="1" customHeight="1" spans="1:7">
      <c r="A37" s="301">
        <v>2116099</v>
      </c>
      <c r="B37" s="300" t="s">
        <v>2621</v>
      </c>
      <c r="C37" s="302">
        <v>0</v>
      </c>
      <c r="D37" s="302">
        <v>1550</v>
      </c>
      <c r="E37" s="351" t="str">
        <f t="shared" si="2"/>
        <v/>
      </c>
      <c r="F37" s="299" t="str">
        <f t="shared" si="0"/>
        <v>是</v>
      </c>
      <c r="G37" s="283" t="str">
        <f t="shared" si="1"/>
        <v>项</v>
      </c>
    </row>
    <row r="38" s="276" customFormat="1" ht="38" customHeight="1" spans="1:7">
      <c r="A38" s="301">
        <v>21161</v>
      </c>
      <c r="B38" s="300" t="s">
        <v>2622</v>
      </c>
      <c r="C38" s="302">
        <f>SUM(C39:C42)</f>
        <v>0</v>
      </c>
      <c r="D38" s="302">
        <f>SUM(D39:D42)</f>
        <v>0</v>
      </c>
      <c r="E38" s="331"/>
      <c r="F38" s="299" t="str">
        <f t="shared" si="0"/>
        <v>否</v>
      </c>
      <c r="G38" s="283" t="str">
        <f t="shared" si="1"/>
        <v>款</v>
      </c>
    </row>
    <row r="39" ht="38" hidden="1" customHeight="1" spans="1:7">
      <c r="A39" s="301">
        <v>2116101</v>
      </c>
      <c r="B39" s="300" t="s">
        <v>2623</v>
      </c>
      <c r="C39" s="302">
        <v>0</v>
      </c>
      <c r="D39" s="302">
        <v>0</v>
      </c>
      <c r="E39" s="351" t="str">
        <f t="shared" si="2"/>
        <v/>
      </c>
      <c r="F39" s="299" t="str">
        <f t="shared" si="0"/>
        <v>否</v>
      </c>
      <c r="G39" s="283" t="str">
        <f t="shared" si="1"/>
        <v>项</v>
      </c>
    </row>
    <row r="40" ht="38" hidden="1" customHeight="1" spans="1:7">
      <c r="A40" s="301">
        <v>2116102</v>
      </c>
      <c r="B40" s="300" t="s">
        <v>2624</v>
      </c>
      <c r="C40" s="302">
        <v>0</v>
      </c>
      <c r="D40" s="302">
        <v>0</v>
      </c>
      <c r="E40" s="351" t="str">
        <f t="shared" si="2"/>
        <v/>
      </c>
      <c r="F40" s="299" t="str">
        <f t="shared" si="0"/>
        <v>否</v>
      </c>
      <c r="G40" s="283" t="str">
        <f t="shared" si="1"/>
        <v>项</v>
      </c>
    </row>
    <row r="41" ht="38" hidden="1" customHeight="1" spans="1:7">
      <c r="A41" s="301">
        <v>2116103</v>
      </c>
      <c r="B41" s="300" t="s">
        <v>2625</v>
      </c>
      <c r="C41" s="302">
        <v>0</v>
      </c>
      <c r="D41" s="302">
        <v>0</v>
      </c>
      <c r="E41" s="351" t="str">
        <f t="shared" si="2"/>
        <v/>
      </c>
      <c r="F41" s="299" t="str">
        <f t="shared" si="0"/>
        <v>否</v>
      </c>
      <c r="G41" s="283" t="str">
        <f t="shared" si="1"/>
        <v>项</v>
      </c>
    </row>
    <row r="42" ht="38" hidden="1" customHeight="1" spans="1:7">
      <c r="A42" s="301">
        <v>2116104</v>
      </c>
      <c r="B42" s="300" t="s">
        <v>2626</v>
      </c>
      <c r="C42" s="302">
        <v>0</v>
      </c>
      <c r="D42" s="302">
        <v>0</v>
      </c>
      <c r="E42" s="351" t="str">
        <f t="shared" si="2"/>
        <v/>
      </c>
      <c r="F42" s="299" t="str">
        <f t="shared" si="0"/>
        <v>否</v>
      </c>
      <c r="G42" s="283" t="str">
        <f t="shared" si="1"/>
        <v>项</v>
      </c>
    </row>
    <row r="43" ht="38" customHeight="1" spans="1:7">
      <c r="A43" s="295" t="s">
        <v>90</v>
      </c>
      <c r="B43" s="296" t="s">
        <v>2627</v>
      </c>
      <c r="C43" s="304">
        <f>SUBTOTAL(9,C44:C89)</f>
        <v>6595</v>
      </c>
      <c r="D43" s="304">
        <f>SUBTOTAL(9,D44:D89)</f>
        <v>6660</v>
      </c>
      <c r="E43" s="331">
        <f>(D43-C43)/C43</f>
        <v>0.01</v>
      </c>
      <c r="F43" s="299" t="str">
        <f t="shared" si="0"/>
        <v>是</v>
      </c>
      <c r="G43" s="283" t="str">
        <f t="shared" si="1"/>
        <v>类</v>
      </c>
    </row>
    <row r="44" ht="38" customHeight="1" spans="1:7">
      <c r="A44" s="301" t="s">
        <v>2628</v>
      </c>
      <c r="B44" s="300" t="s">
        <v>2629</v>
      </c>
      <c r="C44" s="302"/>
      <c r="D44" s="302">
        <v>6210</v>
      </c>
      <c r="E44" s="331"/>
      <c r="F44" s="299" t="str">
        <f t="shared" si="0"/>
        <v>是</v>
      </c>
      <c r="G44" s="283" t="str">
        <f t="shared" si="1"/>
        <v>款</v>
      </c>
    </row>
    <row r="45" ht="38" hidden="1" customHeight="1" spans="1:7">
      <c r="A45" s="301" t="s">
        <v>2630</v>
      </c>
      <c r="B45" s="300" t="s">
        <v>2631</v>
      </c>
      <c r="C45" s="302">
        <v>4534219</v>
      </c>
      <c r="D45" s="302">
        <v>6069877</v>
      </c>
      <c r="E45" s="351">
        <f t="shared" si="2"/>
        <v>0.339</v>
      </c>
      <c r="F45" s="299" t="str">
        <f t="shared" si="0"/>
        <v>是</v>
      </c>
      <c r="G45" s="283" t="str">
        <f t="shared" si="1"/>
        <v>项</v>
      </c>
    </row>
    <row r="46" ht="38" hidden="1" customHeight="1" spans="1:7">
      <c r="A46" s="301" t="s">
        <v>2632</v>
      </c>
      <c r="B46" s="300" t="s">
        <v>2633</v>
      </c>
      <c r="C46" s="302">
        <v>967413</v>
      </c>
      <c r="D46" s="302">
        <v>845239</v>
      </c>
      <c r="E46" s="351">
        <f t="shared" si="2"/>
        <v>-0.126</v>
      </c>
      <c r="F46" s="299" t="str">
        <f t="shared" si="0"/>
        <v>是</v>
      </c>
      <c r="G46" s="283" t="str">
        <f t="shared" si="1"/>
        <v>项</v>
      </c>
    </row>
    <row r="47" ht="38" hidden="1" customHeight="1" spans="1:7">
      <c r="A47" s="301" t="s">
        <v>2634</v>
      </c>
      <c r="B47" s="300" t="s">
        <v>2635</v>
      </c>
      <c r="C47" s="302">
        <v>1410308</v>
      </c>
      <c r="D47" s="302">
        <v>1241123</v>
      </c>
      <c r="E47" s="351">
        <f t="shared" si="2"/>
        <v>-0.12</v>
      </c>
      <c r="F47" s="299" t="str">
        <f t="shared" si="0"/>
        <v>是</v>
      </c>
      <c r="G47" s="283" t="str">
        <f t="shared" si="1"/>
        <v>项</v>
      </c>
    </row>
    <row r="48" ht="38" hidden="1" customHeight="1" spans="1:7">
      <c r="A48" s="301" t="s">
        <v>2636</v>
      </c>
      <c r="B48" s="300" t="s">
        <v>2637</v>
      </c>
      <c r="C48" s="302">
        <v>181676</v>
      </c>
      <c r="D48" s="302">
        <v>103015</v>
      </c>
      <c r="E48" s="351">
        <f t="shared" si="2"/>
        <v>-0.433</v>
      </c>
      <c r="F48" s="299" t="str">
        <f t="shared" si="0"/>
        <v>是</v>
      </c>
      <c r="G48" s="283" t="str">
        <f t="shared" si="1"/>
        <v>项</v>
      </c>
    </row>
    <row r="49" ht="38" hidden="1" customHeight="1" spans="1:7">
      <c r="A49" s="301" t="s">
        <v>2638</v>
      </c>
      <c r="B49" s="300" t="s">
        <v>2639</v>
      </c>
      <c r="C49" s="302">
        <v>86494</v>
      </c>
      <c r="D49" s="302">
        <v>73133</v>
      </c>
      <c r="E49" s="351">
        <f t="shared" si="2"/>
        <v>-0.154</v>
      </c>
      <c r="F49" s="299" t="str">
        <f t="shared" si="0"/>
        <v>是</v>
      </c>
      <c r="G49" s="283" t="str">
        <f t="shared" si="1"/>
        <v>项</v>
      </c>
    </row>
    <row r="50" ht="38" hidden="1" customHeight="1" spans="1:7">
      <c r="A50" s="301" t="s">
        <v>2640</v>
      </c>
      <c r="B50" s="300" t="s">
        <v>2641</v>
      </c>
      <c r="C50" s="302">
        <v>78171</v>
      </c>
      <c r="D50" s="302">
        <v>50354</v>
      </c>
      <c r="E50" s="351">
        <f t="shared" si="2"/>
        <v>-0.356</v>
      </c>
      <c r="F50" s="299" t="str">
        <f t="shared" si="0"/>
        <v>是</v>
      </c>
      <c r="G50" s="283" t="str">
        <f t="shared" si="1"/>
        <v>项</v>
      </c>
    </row>
    <row r="51" ht="38" hidden="1" customHeight="1" spans="1:7">
      <c r="A51" s="301" t="s">
        <v>2642</v>
      </c>
      <c r="B51" s="300" t="s">
        <v>2643</v>
      </c>
      <c r="C51" s="302">
        <v>8905</v>
      </c>
      <c r="D51" s="302">
        <v>29284</v>
      </c>
      <c r="E51" s="351">
        <f t="shared" si="2"/>
        <v>2.288</v>
      </c>
      <c r="F51" s="299" t="str">
        <f t="shared" si="0"/>
        <v>是</v>
      </c>
      <c r="G51" s="283" t="str">
        <f t="shared" si="1"/>
        <v>项</v>
      </c>
    </row>
    <row r="52" ht="38" hidden="1" customHeight="1" spans="1:7">
      <c r="A52" s="301" t="s">
        <v>2644</v>
      </c>
      <c r="B52" s="300" t="s">
        <v>2645</v>
      </c>
      <c r="C52" s="302">
        <v>14041</v>
      </c>
      <c r="D52" s="302">
        <v>0</v>
      </c>
      <c r="E52" s="351">
        <f t="shared" si="2"/>
        <v>-1</v>
      </c>
      <c r="F52" s="299" t="str">
        <f t="shared" si="0"/>
        <v>是</v>
      </c>
      <c r="G52" s="283" t="str">
        <f t="shared" si="1"/>
        <v>项</v>
      </c>
    </row>
    <row r="53" ht="38" hidden="1" customHeight="1" spans="1:7">
      <c r="A53" s="301" t="s">
        <v>2646</v>
      </c>
      <c r="B53" s="300" t="s">
        <v>2647</v>
      </c>
      <c r="C53" s="302">
        <v>64176</v>
      </c>
      <c r="D53" s="302">
        <v>114157</v>
      </c>
      <c r="E53" s="351">
        <f t="shared" si="2"/>
        <v>0.779</v>
      </c>
      <c r="F53" s="299" t="str">
        <f t="shared" si="0"/>
        <v>是</v>
      </c>
      <c r="G53" s="283" t="str">
        <f t="shared" si="1"/>
        <v>项</v>
      </c>
    </row>
    <row r="54" ht="38" hidden="1" customHeight="1" spans="1:7">
      <c r="A54" s="301" t="s">
        <v>2648</v>
      </c>
      <c r="B54" s="300" t="s">
        <v>2649</v>
      </c>
      <c r="C54" s="302">
        <v>39036</v>
      </c>
      <c r="D54" s="302">
        <v>28088</v>
      </c>
      <c r="E54" s="351">
        <f t="shared" si="2"/>
        <v>-0.28</v>
      </c>
      <c r="F54" s="299" t="str">
        <f t="shared" si="0"/>
        <v>是</v>
      </c>
      <c r="G54" s="283" t="str">
        <f t="shared" si="1"/>
        <v>项</v>
      </c>
    </row>
    <row r="55" ht="38" hidden="1" customHeight="1" spans="1:7">
      <c r="A55" s="301" t="s">
        <v>2650</v>
      </c>
      <c r="B55" s="300" t="s">
        <v>2651</v>
      </c>
      <c r="C55" s="302">
        <v>0</v>
      </c>
      <c r="D55" s="302">
        <v>1861</v>
      </c>
      <c r="E55" s="351" t="str">
        <f t="shared" si="2"/>
        <v/>
      </c>
      <c r="F55" s="299" t="str">
        <f t="shared" si="0"/>
        <v>是</v>
      </c>
      <c r="G55" s="283" t="str">
        <f t="shared" si="1"/>
        <v>项</v>
      </c>
    </row>
    <row r="56" ht="38" hidden="1" customHeight="1" spans="1:7">
      <c r="A56" s="301" t="s">
        <v>2652</v>
      </c>
      <c r="B56" s="300" t="s">
        <v>2653</v>
      </c>
      <c r="C56" s="302">
        <v>3506607</v>
      </c>
      <c r="D56" s="302">
        <v>2264411</v>
      </c>
      <c r="E56" s="351">
        <f t="shared" si="2"/>
        <v>-0.354</v>
      </c>
      <c r="F56" s="299" t="str">
        <f t="shared" si="0"/>
        <v>是</v>
      </c>
      <c r="G56" s="283" t="str">
        <f t="shared" si="1"/>
        <v>项</v>
      </c>
    </row>
    <row r="57" ht="38" customHeight="1" spans="1:7">
      <c r="A57" s="301" t="s">
        <v>2654</v>
      </c>
      <c r="B57" s="300" t="s">
        <v>2655</v>
      </c>
      <c r="C57" s="302"/>
      <c r="D57" s="302"/>
      <c r="E57" s="331"/>
      <c r="F57" s="299" t="str">
        <f t="shared" si="0"/>
        <v>否</v>
      </c>
      <c r="G57" s="283" t="str">
        <f t="shared" si="1"/>
        <v>款</v>
      </c>
    </row>
    <row r="58" ht="38" hidden="1" customHeight="1" spans="1:7">
      <c r="A58" s="301" t="s">
        <v>2656</v>
      </c>
      <c r="B58" s="300" t="s">
        <v>2631</v>
      </c>
      <c r="C58" s="302">
        <v>6503</v>
      </c>
      <c r="D58" s="302">
        <v>33627</v>
      </c>
      <c r="E58" s="351">
        <f t="shared" si="2"/>
        <v>4.171</v>
      </c>
      <c r="F58" s="299" t="str">
        <f t="shared" si="0"/>
        <v>是</v>
      </c>
      <c r="G58" s="283" t="str">
        <f t="shared" si="1"/>
        <v>项</v>
      </c>
    </row>
    <row r="59" ht="38" hidden="1" customHeight="1" spans="1:7">
      <c r="A59" s="301" t="s">
        <v>2657</v>
      </c>
      <c r="B59" s="300" t="s">
        <v>2633</v>
      </c>
      <c r="C59" s="302">
        <v>2041</v>
      </c>
      <c r="D59" s="302">
        <v>1763</v>
      </c>
      <c r="E59" s="351">
        <f t="shared" si="2"/>
        <v>-0.136</v>
      </c>
      <c r="F59" s="299" t="str">
        <f t="shared" si="0"/>
        <v>是</v>
      </c>
      <c r="G59" s="283" t="str">
        <f t="shared" si="1"/>
        <v>项</v>
      </c>
    </row>
    <row r="60" ht="38" hidden="1" customHeight="1" spans="1:7">
      <c r="A60" s="301" t="s">
        <v>2658</v>
      </c>
      <c r="B60" s="300" t="s">
        <v>2659</v>
      </c>
      <c r="C60" s="302">
        <v>8882</v>
      </c>
      <c r="D60" s="302">
        <v>2967</v>
      </c>
      <c r="E60" s="351">
        <f t="shared" si="2"/>
        <v>-0.666</v>
      </c>
      <c r="F60" s="299" t="str">
        <f t="shared" si="0"/>
        <v>是</v>
      </c>
      <c r="G60" s="283" t="str">
        <f t="shared" si="1"/>
        <v>项</v>
      </c>
    </row>
    <row r="61" ht="38" customHeight="1" spans="1:7">
      <c r="A61" s="301" t="s">
        <v>2660</v>
      </c>
      <c r="B61" s="300" t="s">
        <v>2661</v>
      </c>
      <c r="C61" s="302"/>
      <c r="D61" s="302"/>
      <c r="E61" s="331"/>
      <c r="F61" s="299" t="str">
        <f t="shared" si="0"/>
        <v>否</v>
      </c>
      <c r="G61" s="283" t="str">
        <f t="shared" si="1"/>
        <v>款</v>
      </c>
    </row>
    <row r="62" ht="38" customHeight="1" spans="1:7">
      <c r="A62" s="301" t="s">
        <v>2662</v>
      </c>
      <c r="B62" s="300" t="s">
        <v>2663</v>
      </c>
      <c r="C62" s="302"/>
      <c r="D62" s="302">
        <v>250</v>
      </c>
      <c r="E62" s="331"/>
      <c r="F62" s="299" t="str">
        <f t="shared" si="0"/>
        <v>是</v>
      </c>
      <c r="G62" s="283" t="str">
        <f t="shared" si="1"/>
        <v>款</v>
      </c>
    </row>
    <row r="63" ht="38" hidden="1" customHeight="1" spans="1:7">
      <c r="A63" s="301" t="s">
        <v>2664</v>
      </c>
      <c r="B63" s="300" t="s">
        <v>2665</v>
      </c>
      <c r="C63" s="302">
        <v>86278</v>
      </c>
      <c r="D63" s="302">
        <v>112130</v>
      </c>
      <c r="E63" s="351">
        <f t="shared" si="2"/>
        <v>0.3</v>
      </c>
      <c r="F63" s="299" t="str">
        <f t="shared" si="0"/>
        <v>是</v>
      </c>
      <c r="G63" s="283" t="str">
        <f t="shared" si="1"/>
        <v>项</v>
      </c>
    </row>
    <row r="64" ht="38" hidden="1" customHeight="1" spans="1:7">
      <c r="A64" s="301" t="s">
        <v>2666</v>
      </c>
      <c r="B64" s="300" t="s">
        <v>2667</v>
      </c>
      <c r="C64" s="302">
        <v>20424</v>
      </c>
      <c r="D64" s="302">
        <v>19853</v>
      </c>
      <c r="E64" s="351">
        <f t="shared" si="2"/>
        <v>-0.028</v>
      </c>
      <c r="F64" s="299" t="str">
        <f t="shared" si="0"/>
        <v>是</v>
      </c>
      <c r="G64" s="283" t="str">
        <f t="shared" si="1"/>
        <v>项</v>
      </c>
    </row>
    <row r="65" ht="38" hidden="1" customHeight="1" spans="1:7">
      <c r="A65" s="301" t="s">
        <v>2668</v>
      </c>
      <c r="B65" s="300" t="s">
        <v>2669</v>
      </c>
      <c r="C65" s="302">
        <v>23498</v>
      </c>
      <c r="D65" s="302">
        <v>23268</v>
      </c>
      <c r="E65" s="351">
        <f t="shared" si="2"/>
        <v>-0.01</v>
      </c>
      <c r="F65" s="299" t="str">
        <f t="shared" si="0"/>
        <v>是</v>
      </c>
      <c r="G65" s="283" t="str">
        <f t="shared" si="1"/>
        <v>项</v>
      </c>
    </row>
    <row r="66" ht="38" hidden="1" customHeight="1" spans="1:7">
      <c r="A66" s="301" t="s">
        <v>2670</v>
      </c>
      <c r="B66" s="300" t="s">
        <v>2671</v>
      </c>
      <c r="C66" s="302">
        <v>2572</v>
      </c>
      <c r="D66" s="302">
        <v>100</v>
      </c>
      <c r="E66" s="351">
        <f t="shared" si="2"/>
        <v>-0.961</v>
      </c>
      <c r="F66" s="299" t="str">
        <f t="shared" si="0"/>
        <v>是</v>
      </c>
      <c r="G66" s="283" t="str">
        <f t="shared" si="1"/>
        <v>项</v>
      </c>
    </row>
    <row r="67" ht="38" hidden="1" customHeight="1" spans="1:7">
      <c r="A67" s="301" t="s">
        <v>2672</v>
      </c>
      <c r="B67" s="300" t="s">
        <v>2673</v>
      </c>
      <c r="C67" s="302">
        <v>183182</v>
      </c>
      <c r="D67" s="302">
        <v>95122</v>
      </c>
      <c r="E67" s="351">
        <f t="shared" si="2"/>
        <v>-0.481</v>
      </c>
      <c r="F67" s="299" t="str">
        <f t="shared" si="0"/>
        <v>是</v>
      </c>
      <c r="G67" s="283" t="str">
        <f t="shared" si="1"/>
        <v>项</v>
      </c>
    </row>
    <row r="68" ht="38" customHeight="1" spans="1:7">
      <c r="A68" s="301" t="s">
        <v>2674</v>
      </c>
      <c r="B68" s="300" t="s">
        <v>2675</v>
      </c>
      <c r="C68" s="302">
        <v>74</v>
      </c>
      <c r="D68" s="283">
        <v>200</v>
      </c>
      <c r="E68" s="331">
        <f>(D68-C68)/C68</f>
        <v>1.703</v>
      </c>
      <c r="F68" s="299" t="str">
        <f>IF(LEN(A68)=3,"是",IF(B68&lt;&gt;"",IF(SUM(C68:C68)&lt;&gt;0,"是","否"),"是"))</f>
        <v>是</v>
      </c>
      <c r="G68" s="283" t="str">
        <f t="shared" ref="G68:G131" si="3">IF(LEN(A68)=3,"类",IF(LEN(A68)=5,"款","项"))</f>
        <v>款</v>
      </c>
    </row>
    <row r="69" ht="38" hidden="1" customHeight="1" spans="1:7">
      <c r="A69" s="301" t="s">
        <v>2676</v>
      </c>
      <c r="B69" s="300" t="s">
        <v>2677</v>
      </c>
      <c r="C69" s="302">
        <v>86232</v>
      </c>
      <c r="D69" s="302">
        <v>31617</v>
      </c>
      <c r="E69" s="351">
        <f t="shared" ref="E68:E131" si="4">IF(C69&gt;0,D69/C69-1,IF(C69&lt;0,-(D69/C69-1),""))</f>
        <v>-0.633</v>
      </c>
      <c r="F69" s="299" t="str">
        <f t="shared" ref="F68:F131" si="5">IF(LEN(A69)=3,"是",IF(B69&lt;&gt;"",IF(SUM(C69:D69)&lt;&gt;0,"是","否"),"是"))</f>
        <v>是</v>
      </c>
      <c r="G69" s="283" t="str">
        <f t="shared" si="3"/>
        <v>项</v>
      </c>
    </row>
    <row r="70" ht="38" hidden="1" customHeight="1" spans="1:7">
      <c r="A70" s="301" t="s">
        <v>2678</v>
      </c>
      <c r="B70" s="300" t="s">
        <v>2679</v>
      </c>
      <c r="C70" s="302">
        <v>831</v>
      </c>
      <c r="D70" s="302">
        <v>767</v>
      </c>
      <c r="E70" s="351">
        <f t="shared" si="4"/>
        <v>-0.077</v>
      </c>
      <c r="F70" s="299" t="str">
        <f t="shared" si="5"/>
        <v>是</v>
      </c>
      <c r="G70" s="283" t="str">
        <f t="shared" si="3"/>
        <v>项</v>
      </c>
    </row>
    <row r="71" ht="38" hidden="1" customHeight="1" spans="1:7">
      <c r="A71" s="301" t="s">
        <v>2680</v>
      </c>
      <c r="B71" s="300" t="s">
        <v>2681</v>
      </c>
      <c r="C71" s="302">
        <v>11295</v>
      </c>
      <c r="D71" s="302">
        <v>7842</v>
      </c>
      <c r="E71" s="351">
        <f t="shared" si="4"/>
        <v>-0.306</v>
      </c>
      <c r="F71" s="299" t="str">
        <f t="shared" si="5"/>
        <v>是</v>
      </c>
      <c r="G71" s="283" t="str">
        <f t="shared" si="3"/>
        <v>项</v>
      </c>
    </row>
    <row r="72" ht="38" customHeight="1" spans="1:7">
      <c r="A72" s="301" t="s">
        <v>2682</v>
      </c>
      <c r="B72" s="300" t="s">
        <v>2683</v>
      </c>
      <c r="C72" s="302"/>
      <c r="D72" s="302"/>
      <c r="E72" s="331"/>
      <c r="F72" s="299" t="str">
        <f t="shared" si="5"/>
        <v>否</v>
      </c>
      <c r="G72" s="283" t="str">
        <f t="shared" si="3"/>
        <v>款</v>
      </c>
    </row>
    <row r="73" ht="38" hidden="1" customHeight="1" spans="1:7">
      <c r="A73" s="301" t="s">
        <v>2684</v>
      </c>
      <c r="B73" s="300" t="s">
        <v>2631</v>
      </c>
      <c r="C73" s="302">
        <v>0</v>
      </c>
      <c r="D73" s="302">
        <v>5500</v>
      </c>
      <c r="E73" s="351" t="str">
        <f t="shared" si="4"/>
        <v/>
      </c>
      <c r="F73" s="299" t="str">
        <f t="shared" si="5"/>
        <v>是</v>
      </c>
      <c r="G73" s="283" t="str">
        <f t="shared" si="3"/>
        <v>项</v>
      </c>
    </row>
    <row r="74" ht="38" hidden="1" customHeight="1" spans="1:7">
      <c r="A74" s="301" t="s">
        <v>2685</v>
      </c>
      <c r="B74" s="300" t="s">
        <v>2633</v>
      </c>
      <c r="C74" s="302">
        <v>400</v>
      </c>
      <c r="D74" s="302">
        <v>5000</v>
      </c>
      <c r="E74" s="351">
        <f t="shared" si="4"/>
        <v>11.5</v>
      </c>
      <c r="F74" s="299" t="str">
        <f t="shared" si="5"/>
        <v>是</v>
      </c>
      <c r="G74" s="283" t="str">
        <f t="shared" si="3"/>
        <v>项</v>
      </c>
    </row>
    <row r="75" ht="38" hidden="1" customHeight="1" spans="1:7">
      <c r="A75" s="301" t="s">
        <v>2686</v>
      </c>
      <c r="B75" s="300" t="s">
        <v>2687</v>
      </c>
      <c r="C75" s="302">
        <v>0</v>
      </c>
      <c r="D75" s="302">
        <v>688</v>
      </c>
      <c r="E75" s="351" t="str">
        <f t="shared" si="4"/>
        <v/>
      </c>
      <c r="F75" s="299" t="str">
        <f t="shared" si="5"/>
        <v>是</v>
      </c>
      <c r="G75" s="283" t="str">
        <f t="shared" si="3"/>
        <v>项</v>
      </c>
    </row>
    <row r="76" ht="38" customHeight="1" spans="1:7">
      <c r="A76" s="301" t="s">
        <v>2688</v>
      </c>
      <c r="B76" s="300" t="s">
        <v>2689</v>
      </c>
      <c r="C76" s="302">
        <v>6521</v>
      </c>
      <c r="D76" s="302"/>
      <c r="E76" s="331">
        <f>(D76-C76)/C76</f>
        <v>-1</v>
      </c>
      <c r="F76" s="299" t="str">
        <f t="shared" si="5"/>
        <v>是</v>
      </c>
      <c r="G76" s="283" t="str">
        <f t="shared" si="3"/>
        <v>款</v>
      </c>
    </row>
    <row r="77" ht="38" hidden="1" customHeight="1" spans="1:7">
      <c r="A77" s="301" t="s">
        <v>2690</v>
      </c>
      <c r="B77" s="300" t="s">
        <v>2631</v>
      </c>
      <c r="C77" s="302">
        <v>231128</v>
      </c>
      <c r="D77" s="302">
        <v>0</v>
      </c>
      <c r="E77" s="351">
        <f t="shared" si="4"/>
        <v>-1</v>
      </c>
      <c r="F77" s="299" t="str">
        <f t="shared" si="5"/>
        <v>是</v>
      </c>
      <c r="G77" s="283" t="str">
        <f t="shared" si="3"/>
        <v>项</v>
      </c>
    </row>
    <row r="78" ht="38" hidden="1" customHeight="1" spans="1:7">
      <c r="A78" s="301" t="s">
        <v>2691</v>
      </c>
      <c r="B78" s="300" t="s">
        <v>2633</v>
      </c>
      <c r="C78" s="302">
        <v>140099</v>
      </c>
      <c r="D78" s="302">
        <v>0</v>
      </c>
      <c r="E78" s="351">
        <f t="shared" si="4"/>
        <v>-1</v>
      </c>
      <c r="F78" s="299" t="str">
        <f t="shared" si="5"/>
        <v>是</v>
      </c>
      <c r="G78" s="283" t="str">
        <f t="shared" si="3"/>
        <v>项</v>
      </c>
    </row>
    <row r="79" s="276" customFormat="1" ht="38" hidden="1" customHeight="1" spans="1:7">
      <c r="A79" s="301" t="s">
        <v>2692</v>
      </c>
      <c r="B79" s="300" t="s">
        <v>2693</v>
      </c>
      <c r="C79" s="302">
        <v>581773</v>
      </c>
      <c r="D79" s="302">
        <v>15876</v>
      </c>
      <c r="E79" s="351">
        <f t="shared" si="4"/>
        <v>-0.973</v>
      </c>
      <c r="F79" s="299" t="str">
        <f t="shared" si="5"/>
        <v>是</v>
      </c>
      <c r="G79" s="283" t="str">
        <f t="shared" si="3"/>
        <v>项</v>
      </c>
    </row>
    <row r="80" s="276" customFormat="1" ht="38" customHeight="1" spans="1:7">
      <c r="A80" s="301" t="s">
        <v>2694</v>
      </c>
      <c r="B80" s="300" t="s">
        <v>2695</v>
      </c>
      <c r="C80" s="302"/>
      <c r="D80" s="302"/>
      <c r="E80" s="331"/>
      <c r="F80" s="299" t="str">
        <f t="shared" si="5"/>
        <v>否</v>
      </c>
      <c r="G80" s="283" t="str">
        <f t="shared" si="3"/>
        <v>款</v>
      </c>
    </row>
    <row r="81" s="276" customFormat="1" ht="38" hidden="1" customHeight="1" spans="1:7">
      <c r="A81" s="301" t="s">
        <v>2696</v>
      </c>
      <c r="B81" s="300" t="s">
        <v>2665</v>
      </c>
      <c r="C81" s="302">
        <v>8000</v>
      </c>
      <c r="D81" s="302">
        <v>90000</v>
      </c>
      <c r="E81" s="351">
        <f t="shared" si="4"/>
        <v>10.25</v>
      </c>
      <c r="F81" s="299" t="str">
        <f t="shared" si="5"/>
        <v>是</v>
      </c>
      <c r="G81" s="283" t="str">
        <f t="shared" si="3"/>
        <v>项</v>
      </c>
    </row>
    <row r="82" s="276" customFormat="1" ht="38" hidden="1" customHeight="1" spans="1:7">
      <c r="A82" s="301" t="s">
        <v>2697</v>
      </c>
      <c r="B82" s="300" t="s">
        <v>2667</v>
      </c>
      <c r="C82" s="302">
        <v>50</v>
      </c>
      <c r="D82" s="302">
        <v>1</v>
      </c>
      <c r="E82" s="351">
        <f t="shared" si="4"/>
        <v>-0.98</v>
      </c>
      <c r="F82" s="299" t="str">
        <f t="shared" si="5"/>
        <v>是</v>
      </c>
      <c r="G82" s="283" t="str">
        <f t="shared" si="3"/>
        <v>项</v>
      </c>
    </row>
    <row r="83" s="276" customFormat="1" ht="38" hidden="1" customHeight="1" spans="1:7">
      <c r="A83" s="301" t="s">
        <v>2698</v>
      </c>
      <c r="B83" s="300" t="s">
        <v>2669</v>
      </c>
      <c r="C83" s="302">
        <v>0</v>
      </c>
      <c r="D83" s="302">
        <v>0</v>
      </c>
      <c r="E83" s="351" t="str">
        <f t="shared" si="4"/>
        <v/>
      </c>
      <c r="F83" s="299" t="str">
        <f t="shared" si="5"/>
        <v>否</v>
      </c>
      <c r="G83" s="283" t="str">
        <f t="shared" si="3"/>
        <v>项</v>
      </c>
    </row>
    <row r="84" s="276" customFormat="1" ht="38" hidden="1" customHeight="1" spans="1:7">
      <c r="A84" s="301" t="s">
        <v>2699</v>
      </c>
      <c r="B84" s="300" t="s">
        <v>2671</v>
      </c>
      <c r="C84" s="302">
        <v>0</v>
      </c>
      <c r="D84" s="302">
        <v>0</v>
      </c>
      <c r="E84" s="351" t="str">
        <f t="shared" si="4"/>
        <v/>
      </c>
      <c r="F84" s="299" t="str">
        <f t="shared" si="5"/>
        <v>否</v>
      </c>
      <c r="G84" s="283" t="str">
        <f t="shared" si="3"/>
        <v>项</v>
      </c>
    </row>
    <row r="85" s="276" customFormat="1" ht="38" hidden="1" customHeight="1" spans="1:7">
      <c r="A85" s="301" t="s">
        <v>2700</v>
      </c>
      <c r="B85" s="300" t="s">
        <v>2701</v>
      </c>
      <c r="C85" s="302">
        <v>14000</v>
      </c>
      <c r="D85" s="302">
        <v>6307</v>
      </c>
      <c r="E85" s="351">
        <f t="shared" si="4"/>
        <v>-0.55</v>
      </c>
      <c r="F85" s="299" t="str">
        <f t="shared" si="5"/>
        <v>是</v>
      </c>
      <c r="G85" s="283" t="str">
        <f t="shared" si="3"/>
        <v>项</v>
      </c>
    </row>
    <row r="86" s="276" customFormat="1" ht="38" customHeight="1" spans="1:7">
      <c r="A86" s="301" t="s">
        <v>2702</v>
      </c>
      <c r="B86" s="300" t="s">
        <v>2703</v>
      </c>
      <c r="C86" s="302"/>
      <c r="D86" s="302"/>
      <c r="E86" s="331"/>
      <c r="F86" s="299" t="str">
        <f t="shared" si="5"/>
        <v>否</v>
      </c>
      <c r="G86" s="283" t="str">
        <f t="shared" si="3"/>
        <v>款</v>
      </c>
    </row>
    <row r="87" s="276" customFormat="1" ht="38" hidden="1" customHeight="1" spans="1:7">
      <c r="A87" s="301" t="s">
        <v>2704</v>
      </c>
      <c r="B87" s="300" t="s">
        <v>2677</v>
      </c>
      <c r="C87" s="302">
        <v>0</v>
      </c>
      <c r="D87" s="302">
        <v>338</v>
      </c>
      <c r="E87" s="351" t="str">
        <f t="shared" si="4"/>
        <v/>
      </c>
      <c r="F87" s="299" t="str">
        <f t="shared" si="5"/>
        <v>是</v>
      </c>
      <c r="G87" s="283" t="str">
        <f t="shared" si="3"/>
        <v>项</v>
      </c>
    </row>
    <row r="88" s="276" customFormat="1" ht="38" hidden="1" customHeight="1" spans="1:7">
      <c r="A88" s="301" t="s">
        <v>2705</v>
      </c>
      <c r="B88" s="300" t="s">
        <v>2706</v>
      </c>
      <c r="C88" s="302">
        <v>0</v>
      </c>
      <c r="D88" s="302">
        <v>450</v>
      </c>
      <c r="E88" s="351" t="str">
        <f t="shared" si="4"/>
        <v/>
      </c>
      <c r="F88" s="299" t="str">
        <f t="shared" si="5"/>
        <v>是</v>
      </c>
      <c r="G88" s="283" t="str">
        <f t="shared" si="3"/>
        <v>项</v>
      </c>
    </row>
    <row r="89" s="276" customFormat="1" ht="38" customHeight="1" spans="1:7">
      <c r="A89" s="301" t="s">
        <v>2707</v>
      </c>
      <c r="B89" s="300" t="s">
        <v>2708</v>
      </c>
      <c r="C89" s="302"/>
      <c r="D89" s="302"/>
      <c r="E89" s="331"/>
      <c r="F89" s="299" t="str">
        <f t="shared" si="5"/>
        <v>否</v>
      </c>
      <c r="G89" s="283" t="str">
        <f t="shared" si="3"/>
        <v>款</v>
      </c>
    </row>
    <row r="90" s="276" customFormat="1" ht="38" hidden="1" customHeight="1" spans="1:7">
      <c r="A90" s="301" t="s">
        <v>2709</v>
      </c>
      <c r="B90" s="300" t="s">
        <v>2631</v>
      </c>
      <c r="C90" s="302">
        <v>0</v>
      </c>
      <c r="D90" s="302">
        <v>1500</v>
      </c>
      <c r="E90" s="351" t="str">
        <f t="shared" si="4"/>
        <v/>
      </c>
      <c r="F90" s="299" t="str">
        <f t="shared" si="5"/>
        <v>是</v>
      </c>
      <c r="G90" s="283" t="str">
        <f t="shared" si="3"/>
        <v>项</v>
      </c>
    </row>
    <row r="91" s="276" customFormat="1" ht="38" hidden="1" customHeight="1" spans="1:7">
      <c r="A91" s="301" t="s">
        <v>2710</v>
      </c>
      <c r="B91" s="300" t="s">
        <v>2633</v>
      </c>
      <c r="C91" s="302">
        <v>0</v>
      </c>
      <c r="D91" s="302">
        <v>0</v>
      </c>
      <c r="E91" s="351" t="str">
        <f t="shared" si="4"/>
        <v/>
      </c>
      <c r="F91" s="299" t="str">
        <f t="shared" si="5"/>
        <v>否</v>
      </c>
      <c r="G91" s="283" t="str">
        <f t="shared" si="3"/>
        <v>项</v>
      </c>
    </row>
    <row r="92" s="276" customFormat="1" ht="38" hidden="1" customHeight="1" spans="1:7">
      <c r="A92" s="301" t="s">
        <v>2711</v>
      </c>
      <c r="B92" s="300" t="s">
        <v>2635</v>
      </c>
      <c r="C92" s="302">
        <v>0</v>
      </c>
      <c r="D92" s="302">
        <v>12000</v>
      </c>
      <c r="E92" s="351" t="str">
        <f t="shared" si="4"/>
        <v/>
      </c>
      <c r="F92" s="299" t="str">
        <f t="shared" si="5"/>
        <v>是</v>
      </c>
      <c r="G92" s="283" t="str">
        <f t="shared" si="3"/>
        <v>项</v>
      </c>
    </row>
    <row r="93" s="276" customFormat="1" ht="38" hidden="1" customHeight="1" spans="1:7">
      <c r="A93" s="301" t="s">
        <v>2712</v>
      </c>
      <c r="B93" s="300" t="s">
        <v>2637</v>
      </c>
      <c r="C93" s="302">
        <v>0</v>
      </c>
      <c r="D93" s="302">
        <v>0</v>
      </c>
      <c r="E93" s="351" t="str">
        <f t="shared" si="4"/>
        <v/>
      </c>
      <c r="F93" s="299" t="str">
        <f t="shared" si="5"/>
        <v>否</v>
      </c>
      <c r="G93" s="283" t="str">
        <f t="shared" si="3"/>
        <v>项</v>
      </c>
    </row>
    <row r="94" ht="38" hidden="1" customHeight="1" spans="1:7">
      <c r="A94" s="301" t="s">
        <v>2713</v>
      </c>
      <c r="B94" s="300" t="s">
        <v>2643</v>
      </c>
      <c r="C94" s="302">
        <v>0</v>
      </c>
      <c r="D94" s="302">
        <v>0</v>
      </c>
      <c r="E94" s="351" t="str">
        <f t="shared" si="4"/>
        <v/>
      </c>
      <c r="F94" s="299" t="str">
        <f t="shared" si="5"/>
        <v>否</v>
      </c>
      <c r="G94" s="283" t="str">
        <f t="shared" si="3"/>
        <v>项</v>
      </c>
    </row>
    <row r="95" ht="38" hidden="1" customHeight="1" spans="1:7">
      <c r="A95" s="301" t="s">
        <v>2714</v>
      </c>
      <c r="B95" s="300" t="s">
        <v>2647</v>
      </c>
      <c r="C95" s="302">
        <v>0</v>
      </c>
      <c r="D95" s="302">
        <v>0</v>
      </c>
      <c r="E95" s="351" t="str">
        <f t="shared" si="4"/>
        <v/>
      </c>
      <c r="F95" s="299" t="str">
        <f t="shared" si="5"/>
        <v>否</v>
      </c>
      <c r="G95" s="283" t="str">
        <f t="shared" si="3"/>
        <v>项</v>
      </c>
    </row>
    <row r="96" ht="38" hidden="1" customHeight="1" spans="1:7">
      <c r="A96" s="301" t="s">
        <v>2715</v>
      </c>
      <c r="B96" s="300" t="s">
        <v>2649</v>
      </c>
      <c r="C96" s="302">
        <v>0</v>
      </c>
      <c r="D96" s="302">
        <v>0</v>
      </c>
      <c r="E96" s="351" t="str">
        <f t="shared" si="4"/>
        <v/>
      </c>
      <c r="F96" s="299" t="str">
        <f t="shared" si="5"/>
        <v>否</v>
      </c>
      <c r="G96" s="283" t="str">
        <f t="shared" si="3"/>
        <v>项</v>
      </c>
    </row>
    <row r="97" s="276" customFormat="1" ht="38" hidden="1" customHeight="1" spans="1:7">
      <c r="A97" s="301" t="s">
        <v>2716</v>
      </c>
      <c r="B97" s="300" t="s">
        <v>2717</v>
      </c>
      <c r="C97" s="302">
        <v>0</v>
      </c>
      <c r="D97" s="302">
        <v>6000</v>
      </c>
      <c r="E97" s="351" t="str">
        <f t="shared" si="4"/>
        <v/>
      </c>
      <c r="F97" s="299" t="str">
        <f t="shared" si="5"/>
        <v>是</v>
      </c>
      <c r="G97" s="283" t="str">
        <f t="shared" si="3"/>
        <v>项</v>
      </c>
    </row>
    <row r="98" s="276" customFormat="1" ht="38" customHeight="1" spans="1:7">
      <c r="A98" s="295" t="s">
        <v>92</v>
      </c>
      <c r="B98" s="296" t="s">
        <v>2718</v>
      </c>
      <c r="C98" s="304">
        <f>SUBTOTAL(9,C99:C114)</f>
        <v>32</v>
      </c>
      <c r="D98" s="304">
        <f>SUBTOTAL(9,D99:D114)</f>
        <v>2700</v>
      </c>
      <c r="E98" s="331">
        <f>(D98-C98)/C98</f>
        <v>83.375</v>
      </c>
      <c r="F98" s="299" t="str">
        <f t="shared" si="5"/>
        <v>是</v>
      </c>
      <c r="G98" s="283" t="str">
        <f t="shared" si="3"/>
        <v>类</v>
      </c>
    </row>
    <row r="99" ht="38" customHeight="1" spans="1:7">
      <c r="A99" s="301" t="s">
        <v>2719</v>
      </c>
      <c r="B99" s="300" t="s">
        <v>2720</v>
      </c>
      <c r="C99" s="302">
        <v>32</v>
      </c>
      <c r="D99" s="302">
        <v>2700</v>
      </c>
      <c r="E99" s="331">
        <f>(D99-C99)/C99</f>
        <v>83.375</v>
      </c>
      <c r="F99" s="299" t="str">
        <f t="shared" si="5"/>
        <v>是</v>
      </c>
      <c r="G99" s="283" t="str">
        <f t="shared" si="3"/>
        <v>款</v>
      </c>
    </row>
    <row r="100" s="276" customFormat="1" ht="38" hidden="1" customHeight="1" spans="1:7">
      <c r="A100" s="301" t="s">
        <v>2721</v>
      </c>
      <c r="B100" s="300" t="s">
        <v>2601</v>
      </c>
      <c r="C100" s="302">
        <v>45129</v>
      </c>
      <c r="D100" s="302">
        <v>55069</v>
      </c>
      <c r="E100" s="351">
        <f t="shared" si="4"/>
        <v>0.22</v>
      </c>
      <c r="F100" s="299" t="str">
        <f t="shared" si="5"/>
        <v>是</v>
      </c>
      <c r="G100" s="283" t="str">
        <f t="shared" si="3"/>
        <v>项</v>
      </c>
    </row>
    <row r="101" s="276" customFormat="1" ht="38" hidden="1" customHeight="1" spans="1:7">
      <c r="A101" s="301" t="s">
        <v>2722</v>
      </c>
      <c r="B101" s="300" t="s">
        <v>2723</v>
      </c>
      <c r="C101" s="302">
        <v>771</v>
      </c>
      <c r="D101" s="302">
        <v>0</v>
      </c>
      <c r="E101" s="351">
        <f t="shared" si="4"/>
        <v>-1</v>
      </c>
      <c r="F101" s="299" t="str">
        <f t="shared" si="5"/>
        <v>是</v>
      </c>
      <c r="G101" s="283" t="str">
        <f t="shared" si="3"/>
        <v>项</v>
      </c>
    </row>
    <row r="102" s="276" customFormat="1" ht="38" hidden="1" customHeight="1" spans="1:7">
      <c r="A102" s="301" t="s">
        <v>2724</v>
      </c>
      <c r="B102" s="300" t="s">
        <v>2725</v>
      </c>
      <c r="C102" s="302">
        <v>0</v>
      </c>
      <c r="D102" s="302">
        <v>0</v>
      </c>
      <c r="E102" s="351" t="str">
        <f t="shared" si="4"/>
        <v/>
      </c>
      <c r="F102" s="299" t="str">
        <f t="shared" si="5"/>
        <v>否</v>
      </c>
      <c r="G102" s="283" t="str">
        <f t="shared" si="3"/>
        <v>项</v>
      </c>
    </row>
    <row r="103" s="276" customFormat="1" ht="38" hidden="1" customHeight="1" spans="1:7">
      <c r="A103" s="301" t="s">
        <v>2726</v>
      </c>
      <c r="B103" s="300" t="s">
        <v>2727</v>
      </c>
      <c r="C103" s="302">
        <v>46461</v>
      </c>
      <c r="D103" s="302">
        <v>44201</v>
      </c>
      <c r="E103" s="351">
        <f t="shared" si="4"/>
        <v>-0.049</v>
      </c>
      <c r="F103" s="299" t="str">
        <f t="shared" si="5"/>
        <v>是</v>
      </c>
      <c r="G103" s="283" t="str">
        <f t="shared" si="3"/>
        <v>项</v>
      </c>
    </row>
    <row r="104" s="276" customFormat="1" ht="38" customHeight="1" spans="1:7">
      <c r="A104" s="301" t="s">
        <v>2728</v>
      </c>
      <c r="B104" s="300" t="s">
        <v>2729</v>
      </c>
      <c r="C104" s="302">
        <f>SUM(C105:C108)</f>
        <v>0</v>
      </c>
      <c r="D104" s="302">
        <f>SUM(D105:D108)</f>
        <v>0</v>
      </c>
      <c r="E104" s="331"/>
      <c r="F104" s="299" t="str">
        <f t="shared" si="5"/>
        <v>否</v>
      </c>
      <c r="G104" s="283" t="str">
        <f t="shared" si="3"/>
        <v>款</v>
      </c>
    </row>
    <row r="105" ht="38" hidden="1" customHeight="1" spans="1:7">
      <c r="A105" s="301" t="s">
        <v>2730</v>
      </c>
      <c r="B105" s="300" t="s">
        <v>2601</v>
      </c>
      <c r="C105" s="302">
        <v>0</v>
      </c>
      <c r="D105" s="302">
        <v>0</v>
      </c>
      <c r="E105" s="351" t="str">
        <f t="shared" si="4"/>
        <v/>
      </c>
      <c r="F105" s="299" t="str">
        <f t="shared" si="5"/>
        <v>否</v>
      </c>
      <c r="G105" s="283" t="str">
        <f t="shared" si="3"/>
        <v>项</v>
      </c>
    </row>
    <row r="106" s="276" customFormat="1" ht="38" hidden="1" customHeight="1" spans="1:7">
      <c r="A106" s="301" t="s">
        <v>2731</v>
      </c>
      <c r="B106" s="300" t="s">
        <v>2723</v>
      </c>
      <c r="C106" s="302">
        <v>0</v>
      </c>
      <c r="D106" s="302">
        <v>0</v>
      </c>
      <c r="E106" s="351" t="str">
        <f t="shared" si="4"/>
        <v/>
      </c>
      <c r="F106" s="299" t="str">
        <f t="shared" si="5"/>
        <v>否</v>
      </c>
      <c r="G106" s="283" t="str">
        <f t="shared" si="3"/>
        <v>项</v>
      </c>
    </row>
    <row r="107" s="276" customFormat="1" ht="38" hidden="1" customHeight="1" spans="1:7">
      <c r="A107" s="301" t="s">
        <v>2732</v>
      </c>
      <c r="B107" s="300" t="s">
        <v>2733</v>
      </c>
      <c r="C107" s="302">
        <v>0</v>
      </c>
      <c r="D107" s="302">
        <v>0</v>
      </c>
      <c r="E107" s="351" t="str">
        <f t="shared" si="4"/>
        <v/>
      </c>
      <c r="F107" s="299" t="str">
        <f t="shared" si="5"/>
        <v>否</v>
      </c>
      <c r="G107" s="283" t="str">
        <f t="shared" si="3"/>
        <v>项</v>
      </c>
    </row>
    <row r="108" s="276" customFormat="1" ht="38" hidden="1" customHeight="1" spans="1:7">
      <c r="A108" s="301" t="s">
        <v>2734</v>
      </c>
      <c r="B108" s="300" t="s">
        <v>2735</v>
      </c>
      <c r="C108" s="302">
        <v>0</v>
      </c>
      <c r="D108" s="302">
        <v>0</v>
      </c>
      <c r="E108" s="351" t="str">
        <f t="shared" si="4"/>
        <v/>
      </c>
      <c r="F108" s="299" t="str">
        <f t="shared" si="5"/>
        <v>否</v>
      </c>
      <c r="G108" s="283" t="str">
        <f t="shared" si="3"/>
        <v>项</v>
      </c>
    </row>
    <row r="109" ht="38" customHeight="1" spans="1:7">
      <c r="A109" s="301" t="s">
        <v>2736</v>
      </c>
      <c r="B109" s="300" t="s">
        <v>2737</v>
      </c>
      <c r="C109" s="302"/>
      <c r="D109" s="302"/>
      <c r="E109" s="331"/>
      <c r="F109" s="299" t="str">
        <f t="shared" si="5"/>
        <v>否</v>
      </c>
      <c r="G109" s="283" t="str">
        <f t="shared" si="3"/>
        <v>款</v>
      </c>
    </row>
    <row r="110" s="276" customFormat="1" ht="38" hidden="1" customHeight="1" spans="1:7">
      <c r="A110" s="301" t="s">
        <v>2738</v>
      </c>
      <c r="B110" s="300" t="s">
        <v>2739</v>
      </c>
      <c r="C110" s="302">
        <v>0</v>
      </c>
      <c r="D110" s="302">
        <v>0</v>
      </c>
      <c r="E110" s="351" t="str">
        <f t="shared" si="4"/>
        <v/>
      </c>
      <c r="F110" s="299" t="str">
        <f t="shared" si="5"/>
        <v>否</v>
      </c>
      <c r="G110" s="283" t="str">
        <f t="shared" si="3"/>
        <v>项</v>
      </c>
    </row>
    <row r="111" s="276" customFormat="1" ht="38" hidden="1" customHeight="1" spans="1:7">
      <c r="A111" s="301" t="s">
        <v>2740</v>
      </c>
      <c r="B111" s="300" t="s">
        <v>2741</v>
      </c>
      <c r="C111" s="302">
        <v>0</v>
      </c>
      <c r="D111" s="302">
        <v>0</v>
      </c>
      <c r="E111" s="351" t="str">
        <f t="shared" si="4"/>
        <v/>
      </c>
      <c r="F111" s="299" t="str">
        <f t="shared" si="5"/>
        <v>否</v>
      </c>
      <c r="G111" s="283" t="str">
        <f t="shared" si="3"/>
        <v>项</v>
      </c>
    </row>
    <row r="112" s="276" customFormat="1" ht="38" hidden="1" customHeight="1" spans="1:7">
      <c r="A112" s="301" t="s">
        <v>2742</v>
      </c>
      <c r="B112" s="300" t="s">
        <v>2743</v>
      </c>
      <c r="C112" s="302">
        <v>0</v>
      </c>
      <c r="D112" s="302">
        <v>0</v>
      </c>
      <c r="E112" s="351" t="str">
        <f t="shared" si="4"/>
        <v/>
      </c>
      <c r="F112" s="299" t="str">
        <f t="shared" si="5"/>
        <v>否</v>
      </c>
      <c r="G112" s="283" t="str">
        <f t="shared" si="3"/>
        <v>项</v>
      </c>
    </row>
    <row r="113" ht="38" hidden="1" customHeight="1" spans="1:7">
      <c r="A113" s="301" t="s">
        <v>2744</v>
      </c>
      <c r="B113" s="300" t="s">
        <v>2745</v>
      </c>
      <c r="C113" s="302">
        <v>217651</v>
      </c>
      <c r="D113" s="302">
        <v>274601</v>
      </c>
      <c r="E113" s="351">
        <f t="shared" si="4"/>
        <v>0.262</v>
      </c>
      <c r="F113" s="299" t="str">
        <f t="shared" si="5"/>
        <v>是</v>
      </c>
      <c r="G113" s="283" t="str">
        <f t="shared" si="3"/>
        <v>项</v>
      </c>
    </row>
    <row r="114" s="276" customFormat="1" ht="38" customHeight="1" spans="1:7">
      <c r="A114" s="306">
        <v>21370</v>
      </c>
      <c r="B114" s="300" t="s">
        <v>2746</v>
      </c>
      <c r="C114" s="302"/>
      <c r="D114" s="302"/>
      <c r="E114" s="331"/>
      <c r="F114" s="299" t="str">
        <f t="shared" si="5"/>
        <v>否</v>
      </c>
      <c r="G114" s="283" t="str">
        <f t="shared" si="3"/>
        <v>款</v>
      </c>
    </row>
    <row r="115" s="276" customFormat="1" ht="38" hidden="1" customHeight="1" spans="1:7">
      <c r="A115" s="306">
        <v>2137001</v>
      </c>
      <c r="B115" s="300" t="s">
        <v>2601</v>
      </c>
      <c r="C115" s="302">
        <v>0</v>
      </c>
      <c r="D115" s="302">
        <v>0</v>
      </c>
      <c r="E115" s="351" t="str">
        <f t="shared" si="4"/>
        <v/>
      </c>
      <c r="F115" s="299" t="str">
        <f t="shared" si="5"/>
        <v>否</v>
      </c>
      <c r="G115" s="283" t="str">
        <f t="shared" si="3"/>
        <v>项</v>
      </c>
    </row>
    <row r="116" ht="38" hidden="1" customHeight="1" spans="1:7">
      <c r="A116" s="306">
        <v>2137099</v>
      </c>
      <c r="B116" s="300" t="s">
        <v>2747</v>
      </c>
      <c r="C116" s="302">
        <v>20000</v>
      </c>
      <c r="D116" s="302">
        <v>0</v>
      </c>
      <c r="E116" s="351">
        <f t="shared" si="4"/>
        <v>-1</v>
      </c>
      <c r="F116" s="299" t="str">
        <f t="shared" si="5"/>
        <v>是</v>
      </c>
      <c r="G116" s="283" t="str">
        <f t="shared" si="3"/>
        <v>项</v>
      </c>
    </row>
    <row r="117" s="276" customFormat="1" ht="38" customHeight="1" spans="1:7">
      <c r="A117" s="306">
        <v>21371</v>
      </c>
      <c r="B117" s="300" t="s">
        <v>2748</v>
      </c>
      <c r="C117" s="302">
        <f>SUM(C118:C121)</f>
        <v>0</v>
      </c>
      <c r="D117" s="302">
        <f>SUM(D118:D121)</f>
        <v>0</v>
      </c>
      <c r="E117" s="331"/>
      <c r="F117" s="299" t="str">
        <f t="shared" si="5"/>
        <v>否</v>
      </c>
      <c r="G117" s="283" t="str">
        <f t="shared" si="3"/>
        <v>款</v>
      </c>
    </row>
    <row r="118" ht="38" hidden="1" customHeight="1" spans="1:7">
      <c r="A118" s="306">
        <v>2137101</v>
      </c>
      <c r="B118" s="300" t="s">
        <v>2739</v>
      </c>
      <c r="C118" s="302">
        <v>0</v>
      </c>
      <c r="D118" s="302">
        <v>0</v>
      </c>
      <c r="E118" s="351" t="str">
        <f t="shared" si="4"/>
        <v/>
      </c>
      <c r="F118" s="299" t="str">
        <f t="shared" si="5"/>
        <v>否</v>
      </c>
      <c r="G118" s="283" t="str">
        <f t="shared" si="3"/>
        <v>项</v>
      </c>
    </row>
    <row r="119" s="276" customFormat="1" ht="38" hidden="1" customHeight="1" spans="1:7">
      <c r="A119" s="306">
        <v>2137102</v>
      </c>
      <c r="B119" s="300" t="s">
        <v>2749</v>
      </c>
      <c r="C119" s="302">
        <v>0</v>
      </c>
      <c r="D119" s="302">
        <v>0</v>
      </c>
      <c r="E119" s="351" t="str">
        <f t="shared" si="4"/>
        <v/>
      </c>
      <c r="F119" s="299" t="str">
        <f t="shared" si="5"/>
        <v>否</v>
      </c>
      <c r="G119" s="283" t="str">
        <f t="shared" si="3"/>
        <v>项</v>
      </c>
    </row>
    <row r="120" s="276" customFormat="1" ht="38" hidden="1" customHeight="1" spans="1:7">
      <c r="A120" s="306">
        <v>2137103</v>
      </c>
      <c r="B120" s="300" t="s">
        <v>2743</v>
      </c>
      <c r="C120" s="302">
        <v>0</v>
      </c>
      <c r="D120" s="302">
        <v>0</v>
      </c>
      <c r="E120" s="351" t="str">
        <f t="shared" si="4"/>
        <v/>
      </c>
      <c r="F120" s="299" t="str">
        <f t="shared" si="5"/>
        <v>否</v>
      </c>
      <c r="G120" s="283" t="str">
        <f t="shared" si="3"/>
        <v>项</v>
      </c>
    </row>
    <row r="121" s="276" customFormat="1" ht="38" hidden="1" customHeight="1" spans="1:7">
      <c r="A121" s="306">
        <v>2137199</v>
      </c>
      <c r="B121" s="300" t="s">
        <v>2750</v>
      </c>
      <c r="C121" s="302">
        <v>0</v>
      </c>
      <c r="D121" s="302">
        <v>0</v>
      </c>
      <c r="E121" s="351" t="str">
        <f t="shared" si="4"/>
        <v/>
      </c>
      <c r="F121" s="299" t="str">
        <f t="shared" si="5"/>
        <v>否</v>
      </c>
      <c r="G121" s="283" t="str">
        <f t="shared" si="3"/>
        <v>项</v>
      </c>
    </row>
    <row r="122" s="276" customFormat="1" ht="38" customHeight="1" spans="1:7">
      <c r="A122" s="295" t="s">
        <v>94</v>
      </c>
      <c r="B122" s="296" t="s">
        <v>2751</v>
      </c>
      <c r="C122" s="304"/>
      <c r="D122" s="304"/>
      <c r="E122" s="331"/>
      <c r="F122" s="299" t="str">
        <f t="shared" si="5"/>
        <v>是</v>
      </c>
      <c r="G122" s="283" t="str">
        <f t="shared" si="3"/>
        <v>类</v>
      </c>
    </row>
    <row r="123" s="276" customFormat="1" ht="38" customHeight="1" spans="1:7">
      <c r="A123" s="301" t="s">
        <v>2752</v>
      </c>
      <c r="B123" s="300" t="s">
        <v>2753</v>
      </c>
      <c r="C123" s="302">
        <f>SUM(C124:C127)</f>
        <v>0</v>
      </c>
      <c r="D123" s="302">
        <f>SUM(D124:D127)</f>
        <v>0</v>
      </c>
      <c r="E123" s="331"/>
      <c r="F123" s="299" t="str">
        <f t="shared" si="5"/>
        <v>否</v>
      </c>
      <c r="G123" s="283" t="str">
        <f t="shared" si="3"/>
        <v>款</v>
      </c>
    </row>
    <row r="124" ht="38" hidden="1" customHeight="1" spans="1:7">
      <c r="A124" s="301" t="s">
        <v>2754</v>
      </c>
      <c r="B124" s="300" t="s">
        <v>2755</v>
      </c>
      <c r="C124" s="302">
        <v>0</v>
      </c>
      <c r="D124" s="302">
        <v>0</v>
      </c>
      <c r="E124" s="351" t="str">
        <f t="shared" si="4"/>
        <v/>
      </c>
      <c r="F124" s="299" t="str">
        <f t="shared" si="5"/>
        <v>否</v>
      </c>
      <c r="G124" s="283" t="str">
        <f t="shared" si="3"/>
        <v>项</v>
      </c>
    </row>
    <row r="125" s="276" customFormat="1" ht="38" hidden="1" customHeight="1" spans="1:7">
      <c r="A125" s="301" t="s">
        <v>2756</v>
      </c>
      <c r="B125" s="300" t="s">
        <v>2757</v>
      </c>
      <c r="C125" s="302">
        <v>0</v>
      </c>
      <c r="D125" s="302">
        <v>0</v>
      </c>
      <c r="E125" s="351" t="str">
        <f t="shared" si="4"/>
        <v/>
      </c>
      <c r="F125" s="299" t="str">
        <f t="shared" si="5"/>
        <v>否</v>
      </c>
      <c r="G125" s="283" t="str">
        <f t="shared" si="3"/>
        <v>项</v>
      </c>
    </row>
    <row r="126" s="276" customFormat="1" ht="38" hidden="1" customHeight="1" spans="1:7">
      <c r="A126" s="301" t="s">
        <v>2758</v>
      </c>
      <c r="B126" s="300" t="s">
        <v>2759</v>
      </c>
      <c r="C126" s="302">
        <v>0</v>
      </c>
      <c r="D126" s="302">
        <v>0</v>
      </c>
      <c r="E126" s="351" t="str">
        <f t="shared" si="4"/>
        <v/>
      </c>
      <c r="F126" s="299" t="str">
        <f t="shared" si="5"/>
        <v>否</v>
      </c>
      <c r="G126" s="283" t="str">
        <f t="shared" si="3"/>
        <v>项</v>
      </c>
    </row>
    <row r="127" s="276" customFormat="1" ht="38" hidden="1" customHeight="1" spans="1:7">
      <c r="A127" s="301" t="s">
        <v>2760</v>
      </c>
      <c r="B127" s="300" t="s">
        <v>2761</v>
      </c>
      <c r="C127" s="302">
        <v>0</v>
      </c>
      <c r="D127" s="302">
        <v>0</v>
      </c>
      <c r="E127" s="351" t="str">
        <f t="shared" si="4"/>
        <v/>
      </c>
      <c r="F127" s="299" t="str">
        <f t="shared" si="5"/>
        <v>否</v>
      </c>
      <c r="G127" s="283" t="str">
        <f t="shared" si="3"/>
        <v>项</v>
      </c>
    </row>
    <row r="128" ht="38" customHeight="1" spans="1:7">
      <c r="A128" s="301" t="s">
        <v>2762</v>
      </c>
      <c r="B128" s="300" t="s">
        <v>2763</v>
      </c>
      <c r="C128" s="302">
        <f>SUM(C129:C132)</f>
        <v>0</v>
      </c>
      <c r="D128" s="302">
        <f>SUM(D129:D132)</f>
        <v>0</v>
      </c>
      <c r="E128" s="331"/>
      <c r="F128" s="299" t="str">
        <f t="shared" si="5"/>
        <v>否</v>
      </c>
      <c r="G128" s="283" t="str">
        <f t="shared" si="3"/>
        <v>款</v>
      </c>
    </row>
    <row r="129" ht="38" hidden="1" customHeight="1" spans="1:7">
      <c r="A129" s="301" t="s">
        <v>2764</v>
      </c>
      <c r="B129" s="300" t="s">
        <v>2759</v>
      </c>
      <c r="C129" s="302">
        <v>0</v>
      </c>
      <c r="D129" s="302">
        <v>0</v>
      </c>
      <c r="E129" s="351" t="str">
        <f t="shared" si="4"/>
        <v/>
      </c>
      <c r="F129" s="299" t="str">
        <f t="shared" si="5"/>
        <v>否</v>
      </c>
      <c r="G129" s="283" t="str">
        <f t="shared" si="3"/>
        <v>项</v>
      </c>
    </row>
    <row r="130" s="276" customFormat="1" ht="38" hidden="1" customHeight="1" spans="1:7">
      <c r="A130" s="301" t="s">
        <v>2765</v>
      </c>
      <c r="B130" s="300" t="s">
        <v>2766</v>
      </c>
      <c r="C130" s="302">
        <v>0</v>
      </c>
      <c r="D130" s="302">
        <v>0</v>
      </c>
      <c r="E130" s="351" t="str">
        <f t="shared" si="4"/>
        <v/>
      </c>
      <c r="F130" s="299" t="str">
        <f t="shared" si="5"/>
        <v>否</v>
      </c>
      <c r="G130" s="283" t="str">
        <f t="shared" si="3"/>
        <v>项</v>
      </c>
    </row>
    <row r="131" ht="38" hidden="1" customHeight="1" spans="1:7">
      <c r="A131" s="301" t="s">
        <v>2767</v>
      </c>
      <c r="B131" s="300" t="s">
        <v>2768</v>
      </c>
      <c r="C131" s="302">
        <v>0</v>
      </c>
      <c r="D131" s="302">
        <v>0</v>
      </c>
      <c r="E131" s="351" t="str">
        <f t="shared" si="4"/>
        <v/>
      </c>
      <c r="F131" s="299" t="str">
        <f t="shared" si="5"/>
        <v>否</v>
      </c>
      <c r="G131" s="283" t="str">
        <f t="shared" si="3"/>
        <v>项</v>
      </c>
    </row>
    <row r="132" ht="38" hidden="1" customHeight="1" spans="1:7">
      <c r="A132" s="301" t="s">
        <v>2769</v>
      </c>
      <c r="B132" s="300" t="s">
        <v>2770</v>
      </c>
      <c r="C132" s="302">
        <v>0</v>
      </c>
      <c r="D132" s="302">
        <v>0</v>
      </c>
      <c r="E132" s="351" t="str">
        <f t="shared" ref="E132:E195" si="6">IF(C132&gt;0,D132/C132-1,IF(C132&lt;0,-(D132/C132-1),""))</f>
        <v/>
      </c>
      <c r="F132" s="299" t="str">
        <f t="shared" ref="F132:F195" si="7">IF(LEN(A132)=3,"是",IF(B132&lt;&gt;"",IF(SUM(C132:D132)&lt;&gt;0,"是","否"),"是"))</f>
        <v>否</v>
      </c>
      <c r="G132" s="283" t="str">
        <f t="shared" ref="G132:G195" si="8">IF(LEN(A132)=3,"类",IF(LEN(A132)=5,"款","项"))</f>
        <v>项</v>
      </c>
    </row>
    <row r="133" s="276" customFormat="1" ht="38" customHeight="1" spans="1:7">
      <c r="A133" s="301" t="s">
        <v>2771</v>
      </c>
      <c r="B133" s="300" t="s">
        <v>2772</v>
      </c>
      <c r="C133" s="302"/>
      <c r="D133" s="302"/>
      <c r="E133" s="331"/>
      <c r="F133" s="299" t="str">
        <f t="shared" si="7"/>
        <v>否</v>
      </c>
      <c r="G133" s="283" t="str">
        <f t="shared" si="8"/>
        <v>款</v>
      </c>
    </row>
    <row r="134" s="276" customFormat="1" ht="38" hidden="1" customHeight="1" spans="1:7">
      <c r="A134" s="301" t="s">
        <v>2773</v>
      </c>
      <c r="B134" s="300" t="s">
        <v>2774</v>
      </c>
      <c r="C134" s="302">
        <v>0</v>
      </c>
      <c r="D134" s="302">
        <v>10</v>
      </c>
      <c r="E134" s="351" t="str">
        <f t="shared" si="6"/>
        <v/>
      </c>
      <c r="F134" s="299" t="str">
        <f t="shared" si="7"/>
        <v>是</v>
      </c>
      <c r="G134" s="283" t="str">
        <f t="shared" si="8"/>
        <v>项</v>
      </c>
    </row>
    <row r="135" s="276" customFormat="1" ht="38" hidden="1" customHeight="1" spans="1:7">
      <c r="A135" s="301" t="s">
        <v>2775</v>
      </c>
      <c r="B135" s="300" t="s">
        <v>2776</v>
      </c>
      <c r="C135" s="302">
        <v>12983</v>
      </c>
      <c r="D135" s="302">
        <v>8</v>
      </c>
      <c r="E135" s="351">
        <f t="shared" si="6"/>
        <v>-0.999</v>
      </c>
      <c r="F135" s="299" t="str">
        <f t="shared" si="7"/>
        <v>是</v>
      </c>
      <c r="G135" s="283" t="str">
        <f t="shared" si="8"/>
        <v>项</v>
      </c>
    </row>
    <row r="136" s="276" customFormat="1" ht="38" hidden="1" customHeight="1" spans="1:7">
      <c r="A136" s="301" t="s">
        <v>2777</v>
      </c>
      <c r="B136" s="300" t="s">
        <v>2778</v>
      </c>
      <c r="C136" s="302">
        <v>1000</v>
      </c>
      <c r="D136" s="302">
        <v>0</v>
      </c>
      <c r="E136" s="351">
        <f t="shared" si="6"/>
        <v>-1</v>
      </c>
      <c r="F136" s="299" t="str">
        <f t="shared" si="7"/>
        <v>是</v>
      </c>
      <c r="G136" s="283" t="str">
        <f t="shared" si="8"/>
        <v>项</v>
      </c>
    </row>
    <row r="137" s="276" customFormat="1" ht="38" hidden="1" customHeight="1" spans="1:7">
      <c r="A137" s="301" t="s">
        <v>2779</v>
      </c>
      <c r="B137" s="300" t="s">
        <v>2780</v>
      </c>
      <c r="C137" s="302">
        <v>0</v>
      </c>
      <c r="D137" s="302">
        <v>0</v>
      </c>
      <c r="E137" s="351" t="str">
        <f t="shared" si="6"/>
        <v/>
      </c>
      <c r="F137" s="299" t="str">
        <f t="shared" si="7"/>
        <v>否</v>
      </c>
      <c r="G137" s="283" t="str">
        <f t="shared" si="8"/>
        <v>项</v>
      </c>
    </row>
    <row r="138" s="276" customFormat="1" ht="38" customHeight="1" spans="1:7">
      <c r="A138" s="301" t="s">
        <v>2781</v>
      </c>
      <c r="B138" s="300" t="s">
        <v>2782</v>
      </c>
      <c r="C138" s="302"/>
      <c r="D138" s="302"/>
      <c r="E138" s="331"/>
      <c r="F138" s="299" t="str">
        <f t="shared" si="7"/>
        <v>否</v>
      </c>
      <c r="G138" s="283" t="str">
        <f t="shared" si="8"/>
        <v>款</v>
      </c>
    </row>
    <row r="139" s="276" customFormat="1" ht="38" hidden="1" customHeight="1" spans="1:7">
      <c r="A139" s="301" t="s">
        <v>2783</v>
      </c>
      <c r="B139" s="300" t="s">
        <v>2784</v>
      </c>
      <c r="C139" s="302">
        <v>0</v>
      </c>
      <c r="D139" s="302">
        <v>0</v>
      </c>
      <c r="E139" s="351" t="str">
        <f t="shared" si="6"/>
        <v/>
      </c>
      <c r="F139" s="299" t="str">
        <f t="shared" si="7"/>
        <v>否</v>
      </c>
      <c r="G139" s="283" t="str">
        <f t="shared" si="8"/>
        <v>项</v>
      </c>
    </row>
    <row r="140" s="276" customFormat="1" ht="38" hidden="1" customHeight="1" spans="1:7">
      <c r="A140" s="301" t="s">
        <v>2785</v>
      </c>
      <c r="B140" s="300" t="s">
        <v>2786</v>
      </c>
      <c r="C140" s="302">
        <v>0</v>
      </c>
      <c r="D140" s="302">
        <v>0</v>
      </c>
      <c r="E140" s="351" t="str">
        <f t="shared" si="6"/>
        <v/>
      </c>
      <c r="F140" s="299" t="str">
        <f t="shared" si="7"/>
        <v>否</v>
      </c>
      <c r="G140" s="283" t="str">
        <f t="shared" si="8"/>
        <v>项</v>
      </c>
    </row>
    <row r="141" s="276" customFormat="1" ht="38" hidden="1" customHeight="1" spans="1:7">
      <c r="A141" s="301" t="s">
        <v>2787</v>
      </c>
      <c r="B141" s="300" t="s">
        <v>2788</v>
      </c>
      <c r="C141" s="302">
        <v>0</v>
      </c>
      <c r="D141" s="302">
        <v>0</v>
      </c>
      <c r="E141" s="351" t="str">
        <f t="shared" si="6"/>
        <v/>
      </c>
      <c r="F141" s="299" t="str">
        <f t="shared" si="7"/>
        <v>否</v>
      </c>
      <c r="G141" s="283" t="str">
        <f t="shared" si="8"/>
        <v>项</v>
      </c>
    </row>
    <row r="142" s="276" customFormat="1" ht="38" hidden="1" customHeight="1" spans="1:7">
      <c r="A142" s="301" t="s">
        <v>2789</v>
      </c>
      <c r="B142" s="300" t="s">
        <v>2790</v>
      </c>
      <c r="C142" s="302">
        <v>0</v>
      </c>
      <c r="D142" s="302">
        <v>0</v>
      </c>
      <c r="E142" s="351" t="str">
        <f t="shared" si="6"/>
        <v/>
      </c>
      <c r="F142" s="299" t="str">
        <f t="shared" si="7"/>
        <v>否</v>
      </c>
      <c r="G142" s="283" t="str">
        <f t="shared" si="8"/>
        <v>项</v>
      </c>
    </row>
    <row r="143" s="276" customFormat="1" ht="38" hidden="1" customHeight="1" spans="1:7">
      <c r="A143" s="301" t="s">
        <v>2791</v>
      </c>
      <c r="B143" s="300" t="s">
        <v>2792</v>
      </c>
      <c r="C143" s="302">
        <v>0</v>
      </c>
      <c r="D143" s="302">
        <v>0</v>
      </c>
      <c r="E143" s="351" t="str">
        <f t="shared" si="6"/>
        <v/>
      </c>
      <c r="F143" s="299" t="str">
        <f t="shared" si="7"/>
        <v>否</v>
      </c>
      <c r="G143" s="283" t="str">
        <f t="shared" si="8"/>
        <v>项</v>
      </c>
    </row>
    <row r="144" s="276" customFormat="1" ht="38" hidden="1" customHeight="1" spans="1:7">
      <c r="A144" s="301" t="s">
        <v>2793</v>
      </c>
      <c r="B144" s="300" t="s">
        <v>2794</v>
      </c>
      <c r="C144" s="302">
        <v>0</v>
      </c>
      <c r="D144" s="302">
        <v>0</v>
      </c>
      <c r="E144" s="351" t="str">
        <f t="shared" si="6"/>
        <v/>
      </c>
      <c r="F144" s="299" t="str">
        <f t="shared" si="7"/>
        <v>否</v>
      </c>
      <c r="G144" s="283" t="str">
        <f t="shared" si="8"/>
        <v>项</v>
      </c>
    </row>
    <row r="145" s="276" customFormat="1" ht="38" hidden="1" customHeight="1" spans="1:7">
      <c r="A145" s="301" t="s">
        <v>2795</v>
      </c>
      <c r="B145" s="300" t="s">
        <v>2796</v>
      </c>
      <c r="C145" s="302">
        <v>0</v>
      </c>
      <c r="D145" s="302">
        <v>0</v>
      </c>
      <c r="E145" s="351" t="str">
        <f t="shared" si="6"/>
        <v/>
      </c>
      <c r="F145" s="299" t="str">
        <f t="shared" si="7"/>
        <v>否</v>
      </c>
      <c r="G145" s="283" t="str">
        <f t="shared" si="8"/>
        <v>项</v>
      </c>
    </row>
    <row r="146" s="276" customFormat="1" ht="38" hidden="1" customHeight="1" spans="1:7">
      <c r="A146" s="301" t="s">
        <v>2797</v>
      </c>
      <c r="B146" s="300" t="s">
        <v>2798</v>
      </c>
      <c r="C146" s="302">
        <v>0</v>
      </c>
      <c r="D146" s="302">
        <v>3844</v>
      </c>
      <c r="E146" s="351" t="str">
        <f t="shared" si="6"/>
        <v/>
      </c>
      <c r="F146" s="299" t="str">
        <f t="shared" si="7"/>
        <v>是</v>
      </c>
      <c r="G146" s="283" t="str">
        <f t="shared" si="8"/>
        <v>项</v>
      </c>
    </row>
    <row r="147" s="276" customFormat="1" ht="38" customHeight="1" spans="1:7">
      <c r="A147" s="301" t="s">
        <v>2799</v>
      </c>
      <c r="B147" s="300" t="s">
        <v>2800</v>
      </c>
      <c r="C147" s="302">
        <f>SUM(C148:C153)</f>
        <v>0</v>
      </c>
      <c r="D147" s="302">
        <f>SUM(D148:D153)</f>
        <v>0</v>
      </c>
      <c r="E147" s="331"/>
      <c r="F147" s="299" t="str">
        <f t="shared" si="7"/>
        <v>否</v>
      </c>
      <c r="G147" s="283" t="str">
        <f t="shared" si="8"/>
        <v>款</v>
      </c>
    </row>
    <row r="148" s="276" customFormat="1" ht="38" hidden="1" customHeight="1" spans="1:7">
      <c r="A148" s="301" t="s">
        <v>2801</v>
      </c>
      <c r="B148" s="300" t="s">
        <v>2802</v>
      </c>
      <c r="C148" s="302">
        <v>0</v>
      </c>
      <c r="D148" s="302">
        <v>0</v>
      </c>
      <c r="E148" s="351" t="str">
        <f t="shared" si="6"/>
        <v/>
      </c>
      <c r="F148" s="299" t="str">
        <f t="shared" si="7"/>
        <v>否</v>
      </c>
      <c r="G148" s="283" t="str">
        <f t="shared" si="8"/>
        <v>项</v>
      </c>
    </row>
    <row r="149" s="276" customFormat="1" ht="38" hidden="1" customHeight="1" spans="1:7">
      <c r="A149" s="301" t="s">
        <v>2803</v>
      </c>
      <c r="B149" s="300" t="s">
        <v>2804</v>
      </c>
      <c r="C149" s="302">
        <v>0</v>
      </c>
      <c r="D149" s="302">
        <v>0</v>
      </c>
      <c r="E149" s="351" t="str">
        <f t="shared" si="6"/>
        <v/>
      </c>
      <c r="F149" s="299" t="str">
        <f t="shared" si="7"/>
        <v>否</v>
      </c>
      <c r="G149" s="283" t="str">
        <f t="shared" si="8"/>
        <v>项</v>
      </c>
    </row>
    <row r="150" ht="38" hidden="1" customHeight="1" spans="1:7">
      <c r="A150" s="301" t="s">
        <v>2805</v>
      </c>
      <c r="B150" s="300" t="s">
        <v>2806</v>
      </c>
      <c r="C150" s="302">
        <v>0</v>
      </c>
      <c r="D150" s="302">
        <v>0</v>
      </c>
      <c r="E150" s="351" t="str">
        <f t="shared" si="6"/>
        <v/>
      </c>
      <c r="F150" s="299" t="str">
        <f t="shared" si="7"/>
        <v>否</v>
      </c>
      <c r="G150" s="283" t="str">
        <f t="shared" si="8"/>
        <v>项</v>
      </c>
    </row>
    <row r="151" ht="38" hidden="1" customHeight="1" spans="1:7">
      <c r="A151" s="301" t="s">
        <v>2807</v>
      </c>
      <c r="B151" s="300" t="s">
        <v>2808</v>
      </c>
      <c r="C151" s="302">
        <v>0</v>
      </c>
      <c r="D151" s="302">
        <v>0</v>
      </c>
      <c r="E151" s="351" t="str">
        <f t="shared" si="6"/>
        <v/>
      </c>
      <c r="F151" s="299" t="str">
        <f t="shared" si="7"/>
        <v>否</v>
      </c>
      <c r="G151" s="283" t="str">
        <f t="shared" si="8"/>
        <v>项</v>
      </c>
    </row>
    <row r="152" s="276" customFormat="1" ht="38" hidden="1" customHeight="1" spans="1:7">
      <c r="A152" s="301" t="s">
        <v>2809</v>
      </c>
      <c r="B152" s="300" t="s">
        <v>2810</v>
      </c>
      <c r="C152" s="302">
        <v>0</v>
      </c>
      <c r="D152" s="302">
        <v>0</v>
      </c>
      <c r="E152" s="351" t="str">
        <f t="shared" si="6"/>
        <v/>
      </c>
      <c r="F152" s="299" t="str">
        <f t="shared" si="7"/>
        <v>否</v>
      </c>
      <c r="G152" s="283" t="str">
        <f t="shared" si="8"/>
        <v>项</v>
      </c>
    </row>
    <row r="153" ht="38" hidden="1" customHeight="1" spans="1:7">
      <c r="A153" s="301" t="s">
        <v>2811</v>
      </c>
      <c r="B153" s="300" t="s">
        <v>2812</v>
      </c>
      <c r="C153" s="302">
        <v>0</v>
      </c>
      <c r="D153" s="302">
        <v>0</v>
      </c>
      <c r="E153" s="351" t="str">
        <f t="shared" si="6"/>
        <v/>
      </c>
      <c r="F153" s="299" t="str">
        <f t="shared" si="7"/>
        <v>否</v>
      </c>
      <c r="G153" s="283" t="str">
        <f t="shared" si="8"/>
        <v>项</v>
      </c>
    </row>
    <row r="154" ht="38" customHeight="1" spans="1:7">
      <c r="A154" s="301" t="s">
        <v>2813</v>
      </c>
      <c r="B154" s="300" t="s">
        <v>2814</v>
      </c>
      <c r="C154" s="302"/>
      <c r="D154" s="302"/>
      <c r="E154" s="331"/>
      <c r="F154" s="299" t="str">
        <f t="shared" si="7"/>
        <v>否</v>
      </c>
      <c r="G154" s="283" t="str">
        <f t="shared" si="8"/>
        <v>款</v>
      </c>
    </row>
    <row r="155" s="276" customFormat="1" ht="38" hidden="1" customHeight="1" spans="1:7">
      <c r="A155" s="301" t="s">
        <v>2815</v>
      </c>
      <c r="B155" s="300" t="s">
        <v>2816</v>
      </c>
      <c r="C155" s="302">
        <v>83956</v>
      </c>
      <c r="D155" s="302">
        <v>67646</v>
      </c>
      <c r="E155" s="351">
        <f t="shared" si="6"/>
        <v>-0.194</v>
      </c>
      <c r="F155" s="299" t="str">
        <f t="shared" si="7"/>
        <v>是</v>
      </c>
      <c r="G155" s="283" t="str">
        <f t="shared" si="8"/>
        <v>项</v>
      </c>
    </row>
    <row r="156" s="276" customFormat="1" ht="38" hidden="1" customHeight="1" spans="1:7">
      <c r="A156" s="301" t="s">
        <v>2817</v>
      </c>
      <c r="B156" s="300" t="s">
        <v>2818</v>
      </c>
      <c r="C156" s="302">
        <v>0</v>
      </c>
      <c r="D156" s="302">
        <v>0</v>
      </c>
      <c r="E156" s="351" t="str">
        <f t="shared" si="6"/>
        <v/>
      </c>
      <c r="F156" s="299" t="str">
        <f t="shared" si="7"/>
        <v>否</v>
      </c>
      <c r="G156" s="283" t="str">
        <f t="shared" si="8"/>
        <v>项</v>
      </c>
    </row>
    <row r="157" s="276" customFormat="1" ht="38" hidden="1" customHeight="1" spans="1:7">
      <c r="A157" s="301" t="s">
        <v>2819</v>
      </c>
      <c r="B157" s="300" t="s">
        <v>2820</v>
      </c>
      <c r="C157" s="302">
        <v>62</v>
      </c>
      <c r="D157" s="302">
        <v>0</v>
      </c>
      <c r="E157" s="351">
        <f t="shared" si="6"/>
        <v>-1</v>
      </c>
      <c r="F157" s="299" t="str">
        <f t="shared" si="7"/>
        <v>是</v>
      </c>
      <c r="G157" s="283" t="str">
        <f t="shared" si="8"/>
        <v>项</v>
      </c>
    </row>
    <row r="158" s="276" customFormat="1" ht="38" hidden="1" customHeight="1" spans="1:7">
      <c r="A158" s="301" t="s">
        <v>2821</v>
      </c>
      <c r="B158" s="300" t="s">
        <v>2822</v>
      </c>
      <c r="C158" s="302">
        <v>17062</v>
      </c>
      <c r="D158" s="302">
        <v>21021</v>
      </c>
      <c r="E158" s="351">
        <f t="shared" si="6"/>
        <v>0.232</v>
      </c>
      <c r="F158" s="299" t="str">
        <f t="shared" si="7"/>
        <v>是</v>
      </c>
      <c r="G158" s="283" t="str">
        <f t="shared" si="8"/>
        <v>项</v>
      </c>
    </row>
    <row r="159" s="276" customFormat="1" ht="38" hidden="1" customHeight="1" spans="1:7">
      <c r="A159" s="301" t="s">
        <v>2823</v>
      </c>
      <c r="B159" s="300" t="s">
        <v>2824</v>
      </c>
      <c r="C159" s="302">
        <v>0</v>
      </c>
      <c r="D159" s="302">
        <v>0</v>
      </c>
      <c r="E159" s="351" t="str">
        <f t="shared" si="6"/>
        <v/>
      </c>
      <c r="F159" s="299" t="str">
        <f t="shared" si="7"/>
        <v>否</v>
      </c>
      <c r="G159" s="283" t="str">
        <f t="shared" si="8"/>
        <v>项</v>
      </c>
    </row>
    <row r="160" s="276" customFormat="1" ht="38" hidden="1" customHeight="1" spans="1:7">
      <c r="A160" s="301" t="s">
        <v>2825</v>
      </c>
      <c r="B160" s="300" t="s">
        <v>2826</v>
      </c>
      <c r="C160" s="302">
        <v>941</v>
      </c>
      <c r="D160" s="302">
        <v>324</v>
      </c>
      <c r="E160" s="351">
        <f t="shared" si="6"/>
        <v>-0.656</v>
      </c>
      <c r="F160" s="299" t="str">
        <f t="shared" si="7"/>
        <v>是</v>
      </c>
      <c r="G160" s="283" t="str">
        <f t="shared" si="8"/>
        <v>项</v>
      </c>
    </row>
    <row r="161" s="276" customFormat="1" ht="38" hidden="1" customHeight="1" spans="1:7">
      <c r="A161" s="301" t="s">
        <v>2827</v>
      </c>
      <c r="B161" s="300" t="s">
        <v>2828</v>
      </c>
      <c r="C161" s="302">
        <v>0</v>
      </c>
      <c r="D161" s="302">
        <v>0</v>
      </c>
      <c r="E161" s="351" t="str">
        <f t="shared" si="6"/>
        <v/>
      </c>
      <c r="F161" s="299" t="str">
        <f t="shared" si="7"/>
        <v>否</v>
      </c>
      <c r="G161" s="283" t="str">
        <f t="shared" si="8"/>
        <v>项</v>
      </c>
    </row>
    <row r="162" ht="38" hidden="1" customHeight="1" spans="1:7">
      <c r="A162" s="301" t="s">
        <v>2829</v>
      </c>
      <c r="B162" s="300" t="s">
        <v>2830</v>
      </c>
      <c r="C162" s="302">
        <v>0</v>
      </c>
      <c r="D162" s="302">
        <v>0</v>
      </c>
      <c r="E162" s="351" t="str">
        <f t="shared" si="6"/>
        <v/>
      </c>
      <c r="F162" s="299" t="str">
        <f t="shared" si="7"/>
        <v>否</v>
      </c>
      <c r="G162" s="283" t="str">
        <f t="shared" si="8"/>
        <v>项</v>
      </c>
    </row>
    <row r="163" ht="38" customHeight="1" spans="1:7">
      <c r="A163" s="301" t="s">
        <v>2831</v>
      </c>
      <c r="B163" s="300" t="s">
        <v>2832</v>
      </c>
      <c r="C163" s="302">
        <f>SUM(C164:C165)</f>
        <v>0</v>
      </c>
      <c r="D163" s="302">
        <f>SUM(D164:D165)</f>
        <v>0</v>
      </c>
      <c r="E163" s="331"/>
      <c r="F163" s="299" t="str">
        <f t="shared" si="7"/>
        <v>否</v>
      </c>
      <c r="G163" s="283" t="str">
        <f t="shared" si="8"/>
        <v>款</v>
      </c>
    </row>
    <row r="164" s="276" customFormat="1" ht="38" hidden="1" customHeight="1" spans="1:7">
      <c r="A164" s="301" t="s">
        <v>2833</v>
      </c>
      <c r="B164" s="300" t="s">
        <v>2755</v>
      </c>
      <c r="C164" s="302">
        <v>0</v>
      </c>
      <c r="D164" s="302">
        <v>0</v>
      </c>
      <c r="E164" s="351" t="str">
        <f t="shared" si="6"/>
        <v/>
      </c>
      <c r="F164" s="299" t="str">
        <f t="shared" si="7"/>
        <v>否</v>
      </c>
      <c r="G164" s="283" t="str">
        <f t="shared" si="8"/>
        <v>项</v>
      </c>
    </row>
    <row r="165" s="276" customFormat="1" ht="38" hidden="1" customHeight="1" spans="1:7">
      <c r="A165" s="301" t="s">
        <v>2834</v>
      </c>
      <c r="B165" s="300" t="s">
        <v>2835</v>
      </c>
      <c r="C165" s="302">
        <v>0</v>
      </c>
      <c r="D165" s="302">
        <v>0</v>
      </c>
      <c r="E165" s="351" t="str">
        <f t="shared" si="6"/>
        <v/>
      </c>
      <c r="F165" s="299" t="str">
        <f t="shared" si="7"/>
        <v>否</v>
      </c>
      <c r="G165" s="283" t="str">
        <f t="shared" si="8"/>
        <v>项</v>
      </c>
    </row>
    <row r="166" s="276" customFormat="1" ht="38" customHeight="1" spans="1:7">
      <c r="A166" s="301" t="s">
        <v>2836</v>
      </c>
      <c r="B166" s="300" t="s">
        <v>2837</v>
      </c>
      <c r="C166" s="302"/>
      <c r="D166" s="302"/>
      <c r="E166" s="331"/>
      <c r="F166" s="299" t="str">
        <f t="shared" si="7"/>
        <v>否</v>
      </c>
      <c r="G166" s="283" t="str">
        <f t="shared" si="8"/>
        <v>款</v>
      </c>
    </row>
    <row r="167" s="276" customFormat="1" ht="38" hidden="1" customHeight="1" spans="1:7">
      <c r="A167" s="301" t="s">
        <v>2838</v>
      </c>
      <c r="B167" s="300" t="s">
        <v>2755</v>
      </c>
      <c r="C167" s="302">
        <v>5716200</v>
      </c>
      <c r="D167" s="302">
        <v>37805</v>
      </c>
      <c r="E167" s="351">
        <f t="shared" si="6"/>
        <v>-0.993</v>
      </c>
      <c r="F167" s="299" t="str">
        <f t="shared" si="7"/>
        <v>是</v>
      </c>
      <c r="G167" s="283" t="str">
        <f t="shared" si="8"/>
        <v>项</v>
      </c>
    </row>
    <row r="168" s="276" customFormat="1" ht="38" hidden="1" customHeight="1" spans="1:7">
      <c r="A168" s="301" t="s">
        <v>2839</v>
      </c>
      <c r="B168" s="300" t="s">
        <v>2840</v>
      </c>
      <c r="C168" s="302">
        <v>571800</v>
      </c>
      <c r="D168" s="302">
        <v>0</v>
      </c>
      <c r="E168" s="351">
        <f t="shared" si="6"/>
        <v>-1</v>
      </c>
      <c r="F168" s="299" t="str">
        <f t="shared" si="7"/>
        <v>是</v>
      </c>
      <c r="G168" s="283" t="str">
        <f t="shared" si="8"/>
        <v>项</v>
      </c>
    </row>
    <row r="169" s="276" customFormat="1" ht="38" customHeight="1" spans="1:7">
      <c r="A169" s="301" t="s">
        <v>2841</v>
      </c>
      <c r="B169" s="300" t="s">
        <v>2842</v>
      </c>
      <c r="C169" s="302">
        <v>0</v>
      </c>
      <c r="D169" s="302">
        <v>0</v>
      </c>
      <c r="E169" s="331"/>
      <c r="F169" s="299" t="str">
        <f t="shared" si="7"/>
        <v>否</v>
      </c>
      <c r="G169" s="283" t="str">
        <f t="shared" si="8"/>
        <v>款</v>
      </c>
    </row>
    <row r="170" ht="38" customHeight="1" spans="1:7">
      <c r="A170" s="301" t="s">
        <v>2843</v>
      </c>
      <c r="B170" s="300" t="s">
        <v>2844</v>
      </c>
      <c r="C170" s="302">
        <f>SUM(C171:C173)</f>
        <v>0</v>
      </c>
      <c r="D170" s="302">
        <f>SUM(D171:D173)</f>
        <v>0</v>
      </c>
      <c r="E170" s="331"/>
      <c r="F170" s="299" t="str">
        <f t="shared" si="7"/>
        <v>否</v>
      </c>
      <c r="G170" s="283" t="str">
        <f t="shared" si="8"/>
        <v>款</v>
      </c>
    </row>
    <row r="171" ht="38" hidden="1" customHeight="1" spans="1:7">
      <c r="A171" s="301" t="s">
        <v>2845</v>
      </c>
      <c r="B171" s="300" t="s">
        <v>2774</v>
      </c>
      <c r="C171" s="302">
        <v>0</v>
      </c>
      <c r="D171" s="302">
        <v>0</v>
      </c>
      <c r="E171" s="351" t="str">
        <f t="shared" si="6"/>
        <v/>
      </c>
      <c r="F171" s="299" t="str">
        <f t="shared" si="7"/>
        <v>否</v>
      </c>
      <c r="G171" s="283" t="str">
        <f t="shared" si="8"/>
        <v>项</v>
      </c>
    </row>
    <row r="172" ht="38" hidden="1" customHeight="1" spans="1:7">
      <c r="A172" s="301" t="s">
        <v>2846</v>
      </c>
      <c r="B172" s="300" t="s">
        <v>2778</v>
      </c>
      <c r="C172" s="302">
        <v>0</v>
      </c>
      <c r="D172" s="302">
        <v>0</v>
      </c>
      <c r="E172" s="351" t="str">
        <f t="shared" si="6"/>
        <v/>
      </c>
      <c r="F172" s="299" t="str">
        <f t="shared" si="7"/>
        <v>否</v>
      </c>
      <c r="G172" s="283" t="str">
        <f t="shared" si="8"/>
        <v>项</v>
      </c>
    </row>
    <row r="173" s="276" customFormat="1" ht="38" hidden="1" customHeight="1" spans="1:7">
      <c r="A173" s="301" t="s">
        <v>2847</v>
      </c>
      <c r="B173" s="300" t="s">
        <v>2848</v>
      </c>
      <c r="C173" s="302">
        <v>0</v>
      </c>
      <c r="D173" s="302">
        <v>0</v>
      </c>
      <c r="E173" s="351" t="str">
        <f t="shared" si="6"/>
        <v/>
      </c>
      <c r="F173" s="299" t="str">
        <f t="shared" si="7"/>
        <v>否</v>
      </c>
      <c r="G173" s="283" t="str">
        <f t="shared" si="8"/>
        <v>项</v>
      </c>
    </row>
    <row r="174" ht="38" customHeight="1" spans="1:7">
      <c r="A174" s="295" t="s">
        <v>96</v>
      </c>
      <c r="B174" s="296" t="s">
        <v>2849</v>
      </c>
      <c r="C174" s="304"/>
      <c r="D174" s="304"/>
      <c r="E174" s="331"/>
      <c r="F174" s="299" t="str">
        <f t="shared" si="7"/>
        <v>是</v>
      </c>
      <c r="G174" s="283" t="str">
        <f t="shared" si="8"/>
        <v>类</v>
      </c>
    </row>
    <row r="175" ht="38" customHeight="1" spans="1:7">
      <c r="A175" s="301" t="s">
        <v>2850</v>
      </c>
      <c r="B175" s="300" t="s">
        <v>2851</v>
      </c>
      <c r="C175" s="302"/>
      <c r="D175" s="302"/>
      <c r="E175" s="331"/>
      <c r="F175" s="299" t="str">
        <f t="shared" si="7"/>
        <v>否</v>
      </c>
      <c r="G175" s="283" t="str">
        <f t="shared" si="8"/>
        <v>款</v>
      </c>
    </row>
    <row r="176" ht="38" hidden="1" customHeight="1" spans="1:7">
      <c r="A176" s="301" t="s">
        <v>2852</v>
      </c>
      <c r="B176" s="300" t="s">
        <v>2853</v>
      </c>
      <c r="C176" s="302">
        <v>13293</v>
      </c>
      <c r="D176" s="302">
        <v>48803</v>
      </c>
      <c r="E176" s="351">
        <f t="shared" si="6"/>
        <v>2.671</v>
      </c>
      <c r="F176" s="299" t="str">
        <f t="shared" si="7"/>
        <v>是</v>
      </c>
      <c r="G176" s="283" t="str">
        <f t="shared" si="8"/>
        <v>项</v>
      </c>
    </row>
    <row r="177" s="276" customFormat="1" ht="38" hidden="1" customHeight="1" spans="1:7">
      <c r="A177" s="301" t="s">
        <v>2854</v>
      </c>
      <c r="B177" s="300" t="s">
        <v>2855</v>
      </c>
      <c r="C177" s="302">
        <v>0</v>
      </c>
      <c r="D177" s="302">
        <v>0</v>
      </c>
      <c r="E177" s="351" t="str">
        <f t="shared" si="6"/>
        <v/>
      </c>
      <c r="F177" s="299" t="str">
        <f t="shared" si="7"/>
        <v>否</v>
      </c>
      <c r="G177" s="283" t="str">
        <f t="shared" si="8"/>
        <v>项</v>
      </c>
    </row>
    <row r="178" s="276" customFormat="1" ht="38" customHeight="1" spans="1:7">
      <c r="A178" s="295" t="s">
        <v>118</v>
      </c>
      <c r="B178" s="296" t="s">
        <v>2856</v>
      </c>
      <c r="C178" s="304">
        <f>SUBTOTAL(9,C179:C192)</f>
        <v>50374</v>
      </c>
      <c r="D178" s="304">
        <f>SUBTOTAL(9,D179:D192)</f>
        <v>930</v>
      </c>
      <c r="E178" s="331">
        <f>(D178-C178)/C178</f>
        <v>-0.982</v>
      </c>
      <c r="F178" s="299" t="str">
        <f t="shared" si="7"/>
        <v>是</v>
      </c>
      <c r="G178" s="283" t="str">
        <f t="shared" si="8"/>
        <v>类</v>
      </c>
    </row>
    <row r="179" ht="38" customHeight="1" spans="1:7">
      <c r="A179" s="301" t="s">
        <v>2857</v>
      </c>
      <c r="B179" s="300" t="s">
        <v>2858</v>
      </c>
      <c r="C179" s="302">
        <v>50200</v>
      </c>
      <c r="D179" s="302"/>
      <c r="E179" s="331">
        <f>(D179-C179)/C179</f>
        <v>-1</v>
      </c>
      <c r="F179" s="299" t="str">
        <f t="shared" si="7"/>
        <v>是</v>
      </c>
      <c r="G179" s="283" t="str">
        <f t="shared" si="8"/>
        <v>款</v>
      </c>
    </row>
    <row r="180" ht="38" hidden="1" customHeight="1" spans="1:7">
      <c r="A180" s="301" t="s">
        <v>2859</v>
      </c>
      <c r="B180" s="300" t="s">
        <v>2860</v>
      </c>
      <c r="C180" s="302">
        <v>32442</v>
      </c>
      <c r="D180" s="302">
        <v>68571</v>
      </c>
      <c r="E180" s="351">
        <f t="shared" si="6"/>
        <v>1.114</v>
      </c>
      <c r="F180" s="299" t="str">
        <f t="shared" si="7"/>
        <v>是</v>
      </c>
      <c r="G180" s="283" t="str">
        <f t="shared" si="8"/>
        <v>项</v>
      </c>
    </row>
    <row r="181" s="276" customFormat="1" ht="38" hidden="1" customHeight="1" spans="1:7">
      <c r="A181" s="301" t="s">
        <v>2861</v>
      </c>
      <c r="B181" s="300" t="s">
        <v>2862</v>
      </c>
      <c r="C181" s="302">
        <v>7623000</v>
      </c>
      <c r="D181" s="302">
        <v>743602</v>
      </c>
      <c r="E181" s="351">
        <f t="shared" si="6"/>
        <v>-0.902</v>
      </c>
      <c r="F181" s="299" t="str">
        <f t="shared" si="7"/>
        <v>是</v>
      </c>
      <c r="G181" s="283" t="str">
        <f t="shared" si="8"/>
        <v>项</v>
      </c>
    </row>
    <row r="182" s="276" customFormat="1" ht="38" hidden="1" customHeight="1" spans="1:7">
      <c r="A182" s="301" t="s">
        <v>2863</v>
      </c>
      <c r="B182" s="300" t="s">
        <v>2864</v>
      </c>
      <c r="C182" s="302">
        <v>0</v>
      </c>
      <c r="D182" s="302">
        <v>21845</v>
      </c>
      <c r="E182" s="351" t="str">
        <f t="shared" si="6"/>
        <v/>
      </c>
      <c r="F182" s="299" t="str">
        <f t="shared" si="7"/>
        <v>是</v>
      </c>
      <c r="G182" s="283" t="str">
        <f t="shared" si="8"/>
        <v>项</v>
      </c>
    </row>
    <row r="183" ht="38" customHeight="1" spans="1:7">
      <c r="A183" s="301" t="s">
        <v>2865</v>
      </c>
      <c r="B183" s="300" t="s">
        <v>2866</v>
      </c>
      <c r="C183" s="302"/>
      <c r="D183" s="302"/>
      <c r="E183" s="331"/>
      <c r="F183" s="299" t="str">
        <f t="shared" si="7"/>
        <v>否</v>
      </c>
      <c r="G183" s="283" t="str">
        <f t="shared" si="8"/>
        <v>款</v>
      </c>
    </row>
    <row r="184" s="276" customFormat="1" ht="38" hidden="1" customHeight="1" spans="1:7">
      <c r="A184" s="301" t="s">
        <v>2867</v>
      </c>
      <c r="B184" s="300" t="s">
        <v>2868</v>
      </c>
      <c r="C184" s="302">
        <v>0</v>
      </c>
      <c r="D184" s="302">
        <v>2810</v>
      </c>
      <c r="E184" s="351" t="str">
        <f t="shared" si="6"/>
        <v/>
      </c>
      <c r="F184" s="299" t="str">
        <f t="shared" si="7"/>
        <v>是</v>
      </c>
      <c r="G184" s="283" t="str">
        <f t="shared" si="8"/>
        <v>项</v>
      </c>
    </row>
    <row r="185" ht="38" hidden="1" customHeight="1" spans="1:7">
      <c r="A185" s="301" t="s">
        <v>2869</v>
      </c>
      <c r="B185" s="300" t="s">
        <v>2870</v>
      </c>
      <c r="C185" s="302">
        <v>0</v>
      </c>
      <c r="D185" s="302">
        <v>727</v>
      </c>
      <c r="E185" s="351" t="str">
        <f t="shared" si="6"/>
        <v/>
      </c>
      <c r="F185" s="299" t="str">
        <f t="shared" si="7"/>
        <v>是</v>
      </c>
      <c r="G185" s="283" t="str">
        <f t="shared" si="8"/>
        <v>项</v>
      </c>
    </row>
    <row r="186" ht="38" hidden="1" customHeight="1" spans="1:7">
      <c r="A186" s="301" t="s">
        <v>2871</v>
      </c>
      <c r="B186" s="300" t="s">
        <v>2872</v>
      </c>
      <c r="C186" s="302">
        <v>17689</v>
      </c>
      <c r="D186" s="302">
        <v>17778</v>
      </c>
      <c r="E186" s="351">
        <f t="shared" si="6"/>
        <v>0.005</v>
      </c>
      <c r="F186" s="299" t="str">
        <f t="shared" si="7"/>
        <v>是</v>
      </c>
      <c r="G186" s="283" t="str">
        <f t="shared" si="8"/>
        <v>项</v>
      </c>
    </row>
    <row r="187" ht="38" hidden="1" customHeight="1" spans="1:7">
      <c r="A187" s="301" t="s">
        <v>2873</v>
      </c>
      <c r="B187" s="300" t="s">
        <v>2874</v>
      </c>
      <c r="C187" s="302">
        <v>11936</v>
      </c>
      <c r="D187" s="302">
        <v>14387</v>
      </c>
      <c r="E187" s="351">
        <f t="shared" si="6"/>
        <v>0.205</v>
      </c>
      <c r="F187" s="299" t="str">
        <f t="shared" si="7"/>
        <v>是</v>
      </c>
      <c r="G187" s="283" t="str">
        <f t="shared" si="8"/>
        <v>项</v>
      </c>
    </row>
    <row r="188" ht="38" hidden="1" customHeight="1" spans="1:7">
      <c r="A188" s="301" t="s">
        <v>2875</v>
      </c>
      <c r="B188" s="300" t="s">
        <v>2876</v>
      </c>
      <c r="C188" s="302">
        <v>0</v>
      </c>
      <c r="D188" s="302">
        <v>41</v>
      </c>
      <c r="E188" s="351" t="str">
        <f t="shared" si="6"/>
        <v/>
      </c>
      <c r="F188" s="299" t="str">
        <f t="shared" si="7"/>
        <v>是</v>
      </c>
      <c r="G188" s="283" t="str">
        <f t="shared" si="8"/>
        <v>项</v>
      </c>
    </row>
    <row r="189" ht="38" hidden="1" customHeight="1" spans="1:7">
      <c r="A189" s="301" t="s">
        <v>2877</v>
      </c>
      <c r="B189" s="300" t="s">
        <v>2878</v>
      </c>
      <c r="C189" s="302">
        <v>0</v>
      </c>
      <c r="D189" s="302">
        <v>0</v>
      </c>
      <c r="E189" s="351" t="str">
        <f t="shared" si="6"/>
        <v/>
      </c>
      <c r="F189" s="299" t="str">
        <f t="shared" si="7"/>
        <v>否</v>
      </c>
      <c r="G189" s="283" t="str">
        <f t="shared" si="8"/>
        <v>项</v>
      </c>
    </row>
    <row r="190" s="276" customFormat="1" ht="38" hidden="1" customHeight="1" spans="1:7">
      <c r="A190" s="301" t="s">
        <v>2879</v>
      </c>
      <c r="B190" s="300" t="s">
        <v>2880</v>
      </c>
      <c r="C190" s="302">
        <v>3849</v>
      </c>
      <c r="D190" s="302">
        <v>4716</v>
      </c>
      <c r="E190" s="351">
        <f t="shared" si="6"/>
        <v>0.225</v>
      </c>
      <c r="F190" s="299" t="str">
        <f t="shared" si="7"/>
        <v>是</v>
      </c>
      <c r="G190" s="283" t="str">
        <f t="shared" si="8"/>
        <v>项</v>
      </c>
    </row>
    <row r="191" ht="38" hidden="1" customHeight="1" spans="1:7">
      <c r="A191" s="301" t="s">
        <v>2881</v>
      </c>
      <c r="B191" s="300" t="s">
        <v>2882</v>
      </c>
      <c r="C191" s="302">
        <v>0</v>
      </c>
      <c r="D191" s="302">
        <v>422</v>
      </c>
      <c r="E191" s="351" t="str">
        <f t="shared" si="6"/>
        <v/>
      </c>
      <c r="F191" s="299" t="str">
        <f t="shared" si="7"/>
        <v>是</v>
      </c>
      <c r="G191" s="283" t="str">
        <f t="shared" si="8"/>
        <v>项</v>
      </c>
    </row>
    <row r="192" ht="38" customHeight="1" spans="1:7">
      <c r="A192" s="301" t="s">
        <v>2883</v>
      </c>
      <c r="B192" s="300" t="s">
        <v>2884</v>
      </c>
      <c r="C192" s="302">
        <v>174</v>
      </c>
      <c r="D192" s="302">
        <v>930</v>
      </c>
      <c r="E192" s="331">
        <f>(D192-C192)/C192</f>
        <v>4.345</v>
      </c>
      <c r="F192" s="299" t="str">
        <f t="shared" si="7"/>
        <v>是</v>
      </c>
      <c r="G192" s="283" t="str">
        <f t="shared" si="8"/>
        <v>款</v>
      </c>
    </row>
    <row r="193" ht="38" hidden="1" customHeight="1" spans="1:7">
      <c r="A193" s="306">
        <v>2296001</v>
      </c>
      <c r="B193" s="300" t="s">
        <v>2885</v>
      </c>
      <c r="C193" s="302">
        <v>1</v>
      </c>
      <c r="D193" s="302">
        <v>0</v>
      </c>
      <c r="E193" s="351">
        <f t="shared" si="6"/>
        <v>-1</v>
      </c>
      <c r="F193" s="299" t="str">
        <f t="shared" si="7"/>
        <v>是</v>
      </c>
      <c r="G193" s="283" t="str">
        <f t="shared" si="8"/>
        <v>项</v>
      </c>
    </row>
    <row r="194" s="276" customFormat="1" ht="38" hidden="1" customHeight="1" spans="1:7">
      <c r="A194" s="301" t="s">
        <v>2886</v>
      </c>
      <c r="B194" s="300" t="s">
        <v>2887</v>
      </c>
      <c r="C194" s="302">
        <v>53018</v>
      </c>
      <c r="D194" s="302">
        <v>63756</v>
      </c>
      <c r="E194" s="351">
        <f t="shared" si="6"/>
        <v>0.203</v>
      </c>
      <c r="F194" s="299" t="str">
        <f t="shared" si="7"/>
        <v>是</v>
      </c>
      <c r="G194" s="283" t="str">
        <f t="shared" si="8"/>
        <v>项</v>
      </c>
    </row>
    <row r="195" ht="38" hidden="1" customHeight="1" spans="1:7">
      <c r="A195" s="301" t="s">
        <v>2888</v>
      </c>
      <c r="B195" s="300" t="s">
        <v>2889</v>
      </c>
      <c r="C195" s="302">
        <v>59734</v>
      </c>
      <c r="D195" s="302">
        <v>76422</v>
      </c>
      <c r="E195" s="351">
        <f t="shared" si="6"/>
        <v>0.279</v>
      </c>
      <c r="F195" s="299" t="str">
        <f t="shared" si="7"/>
        <v>是</v>
      </c>
      <c r="G195" s="283" t="str">
        <f t="shared" si="8"/>
        <v>项</v>
      </c>
    </row>
    <row r="196" ht="38" hidden="1" customHeight="1" spans="1:7">
      <c r="A196" s="301" t="s">
        <v>2890</v>
      </c>
      <c r="B196" s="300" t="s">
        <v>2891</v>
      </c>
      <c r="C196" s="302">
        <v>3763</v>
      </c>
      <c r="D196" s="302">
        <v>7333</v>
      </c>
      <c r="E196" s="351">
        <f t="shared" ref="E196:E259" si="9">IF(C196&gt;0,D196/C196-1,IF(C196&lt;0,-(D196/C196-1),""))</f>
        <v>0.949</v>
      </c>
      <c r="F196" s="299" t="str">
        <f t="shared" ref="F196:F259" si="10">IF(LEN(A196)=3,"是",IF(B196&lt;&gt;"",IF(SUM(C196:D196)&lt;&gt;0,"是","否"),"是"))</f>
        <v>是</v>
      </c>
      <c r="G196" s="283" t="str">
        <f t="shared" ref="G196:G259" si="11">IF(LEN(A196)=3,"类",IF(LEN(A196)=5,"款","项"))</f>
        <v>项</v>
      </c>
    </row>
    <row r="197" ht="38" hidden="1" customHeight="1" spans="1:7">
      <c r="A197" s="301" t="s">
        <v>2892</v>
      </c>
      <c r="B197" s="300" t="s">
        <v>2893</v>
      </c>
      <c r="C197" s="302">
        <v>0</v>
      </c>
      <c r="D197" s="302">
        <v>556</v>
      </c>
      <c r="E197" s="351" t="str">
        <f t="shared" si="9"/>
        <v/>
      </c>
      <c r="F197" s="299" t="str">
        <f t="shared" si="10"/>
        <v>是</v>
      </c>
      <c r="G197" s="283" t="str">
        <f t="shared" si="11"/>
        <v>项</v>
      </c>
    </row>
    <row r="198" ht="38" hidden="1" customHeight="1" spans="1:7">
      <c r="A198" s="301" t="s">
        <v>2894</v>
      </c>
      <c r="B198" s="300" t="s">
        <v>2895</v>
      </c>
      <c r="C198" s="302">
        <v>13177</v>
      </c>
      <c r="D198" s="302">
        <v>15907</v>
      </c>
      <c r="E198" s="351">
        <f t="shared" si="9"/>
        <v>0.207</v>
      </c>
      <c r="F198" s="299" t="str">
        <f t="shared" si="10"/>
        <v>是</v>
      </c>
      <c r="G198" s="283" t="str">
        <f t="shared" si="11"/>
        <v>项</v>
      </c>
    </row>
    <row r="199" s="276" customFormat="1" ht="38" hidden="1" customHeight="1" spans="1:7">
      <c r="A199" s="301" t="s">
        <v>2896</v>
      </c>
      <c r="B199" s="300" t="s">
        <v>2897</v>
      </c>
      <c r="C199" s="302">
        <v>280</v>
      </c>
      <c r="D199" s="302">
        <v>543</v>
      </c>
      <c r="E199" s="351">
        <f t="shared" si="9"/>
        <v>0.939</v>
      </c>
      <c r="F199" s="299" t="str">
        <f t="shared" si="10"/>
        <v>是</v>
      </c>
      <c r="G199" s="283" t="str">
        <f t="shared" si="11"/>
        <v>项</v>
      </c>
    </row>
    <row r="200" s="276" customFormat="1" ht="38" hidden="1" customHeight="1" spans="1:7">
      <c r="A200" s="301" t="s">
        <v>2898</v>
      </c>
      <c r="B200" s="300" t="s">
        <v>2899</v>
      </c>
      <c r="C200" s="302">
        <v>5828</v>
      </c>
      <c r="D200" s="302">
        <v>3321</v>
      </c>
      <c r="E200" s="351">
        <f t="shared" si="9"/>
        <v>-0.43</v>
      </c>
      <c r="F200" s="299" t="str">
        <f t="shared" si="10"/>
        <v>是</v>
      </c>
      <c r="G200" s="283" t="str">
        <f t="shared" si="11"/>
        <v>项</v>
      </c>
    </row>
    <row r="201" s="276" customFormat="1" ht="38" hidden="1" customHeight="1" spans="1:7">
      <c r="A201" s="301" t="s">
        <v>2900</v>
      </c>
      <c r="B201" s="300" t="s">
        <v>2901</v>
      </c>
      <c r="C201" s="302">
        <v>0</v>
      </c>
      <c r="D201" s="302">
        <v>69</v>
      </c>
      <c r="E201" s="351" t="str">
        <f t="shared" si="9"/>
        <v/>
      </c>
      <c r="F201" s="299" t="str">
        <f t="shared" si="10"/>
        <v>是</v>
      </c>
      <c r="G201" s="283" t="str">
        <f t="shared" si="11"/>
        <v>项</v>
      </c>
    </row>
    <row r="202" ht="38" hidden="1" customHeight="1" spans="1:7">
      <c r="A202" s="301" t="s">
        <v>2902</v>
      </c>
      <c r="B202" s="300" t="s">
        <v>2903</v>
      </c>
      <c r="C202" s="302">
        <v>14808</v>
      </c>
      <c r="D202" s="302">
        <v>9460</v>
      </c>
      <c r="E202" s="351">
        <f t="shared" si="9"/>
        <v>-0.361</v>
      </c>
      <c r="F202" s="299" t="str">
        <f t="shared" si="10"/>
        <v>是</v>
      </c>
      <c r="G202" s="283" t="str">
        <f t="shared" si="11"/>
        <v>项</v>
      </c>
    </row>
    <row r="203" s="276" customFormat="1" ht="38" hidden="1" customHeight="1" spans="1:7">
      <c r="A203" s="301" t="s">
        <v>2904</v>
      </c>
      <c r="B203" s="300" t="s">
        <v>2905</v>
      </c>
      <c r="C203" s="302">
        <v>41214</v>
      </c>
      <c r="D203" s="302">
        <v>49190</v>
      </c>
      <c r="E203" s="351">
        <f t="shared" si="9"/>
        <v>0.194</v>
      </c>
      <c r="F203" s="299" t="str">
        <f t="shared" si="10"/>
        <v>是</v>
      </c>
      <c r="G203" s="283" t="str">
        <f t="shared" si="11"/>
        <v>项</v>
      </c>
    </row>
    <row r="204" s="276" customFormat="1" ht="38" customHeight="1" spans="1:7">
      <c r="A204" s="295" t="s">
        <v>114</v>
      </c>
      <c r="B204" s="296" t="s">
        <v>2906</v>
      </c>
      <c r="C204" s="304">
        <v>6384</v>
      </c>
      <c r="D204" s="304">
        <v>12640</v>
      </c>
      <c r="E204" s="331">
        <f>(D204-C204)/C204</f>
        <v>0.98</v>
      </c>
      <c r="F204" s="299" t="str">
        <f t="shared" si="10"/>
        <v>是</v>
      </c>
      <c r="G204" s="283" t="str">
        <f t="shared" si="11"/>
        <v>类</v>
      </c>
    </row>
    <row r="205" s="276" customFormat="1" ht="38" hidden="1" customHeight="1" spans="1:7">
      <c r="A205" s="301" t="s">
        <v>2907</v>
      </c>
      <c r="B205" s="300" t="s">
        <v>2908</v>
      </c>
      <c r="C205" s="302">
        <v>0</v>
      </c>
      <c r="D205" s="302">
        <v>0</v>
      </c>
      <c r="E205" s="351" t="str">
        <f t="shared" si="9"/>
        <v/>
      </c>
      <c r="F205" s="299" t="str">
        <f t="shared" si="10"/>
        <v>否</v>
      </c>
      <c r="G205" s="283" t="str">
        <f t="shared" si="11"/>
        <v>项</v>
      </c>
    </row>
    <row r="206" s="276" customFormat="1" ht="38" hidden="1" customHeight="1" spans="1:7">
      <c r="A206" s="301" t="s">
        <v>2909</v>
      </c>
      <c r="B206" s="300" t="s">
        <v>2910</v>
      </c>
      <c r="C206" s="302">
        <v>0</v>
      </c>
      <c r="D206" s="302">
        <v>0</v>
      </c>
      <c r="E206" s="351" t="str">
        <f t="shared" si="9"/>
        <v/>
      </c>
      <c r="F206" s="299" t="str">
        <f t="shared" si="10"/>
        <v>否</v>
      </c>
      <c r="G206" s="283" t="str">
        <f t="shared" si="11"/>
        <v>项</v>
      </c>
    </row>
    <row r="207" s="276" customFormat="1" ht="38" hidden="1" customHeight="1" spans="1:7">
      <c r="A207" s="301" t="s">
        <v>2911</v>
      </c>
      <c r="B207" s="300" t="s">
        <v>2912</v>
      </c>
      <c r="C207" s="302">
        <v>0</v>
      </c>
      <c r="D207" s="302">
        <v>0</v>
      </c>
      <c r="E207" s="351" t="str">
        <f t="shared" si="9"/>
        <v/>
      </c>
      <c r="F207" s="299" t="str">
        <f t="shared" si="10"/>
        <v>否</v>
      </c>
      <c r="G207" s="283" t="str">
        <f t="shared" si="11"/>
        <v>项</v>
      </c>
    </row>
    <row r="208" s="276" customFormat="1" ht="38" hidden="1" customHeight="1" spans="1:7">
      <c r="A208" s="301" t="s">
        <v>2913</v>
      </c>
      <c r="B208" s="300" t="s">
        <v>2914</v>
      </c>
      <c r="C208" s="302">
        <v>692712</v>
      </c>
      <c r="D208" s="302">
        <v>610499</v>
      </c>
      <c r="E208" s="351">
        <f t="shared" si="9"/>
        <v>-0.119</v>
      </c>
      <c r="F208" s="299" t="str">
        <f t="shared" si="10"/>
        <v>是</v>
      </c>
      <c r="G208" s="283" t="str">
        <f t="shared" si="11"/>
        <v>项</v>
      </c>
    </row>
    <row r="209" s="276" customFormat="1" ht="38" hidden="1" customHeight="1" spans="1:7">
      <c r="A209" s="301" t="s">
        <v>2915</v>
      </c>
      <c r="B209" s="300" t="s">
        <v>2916</v>
      </c>
      <c r="C209" s="302">
        <v>0</v>
      </c>
      <c r="D209" s="302">
        <v>0</v>
      </c>
      <c r="E209" s="351" t="str">
        <f t="shared" si="9"/>
        <v/>
      </c>
      <c r="F209" s="299" t="str">
        <f t="shared" si="10"/>
        <v>否</v>
      </c>
      <c r="G209" s="283" t="str">
        <f t="shared" si="11"/>
        <v>项</v>
      </c>
    </row>
    <row r="210" ht="38" hidden="1" customHeight="1" spans="1:7">
      <c r="A210" s="301" t="s">
        <v>2917</v>
      </c>
      <c r="B210" s="300" t="s">
        <v>2918</v>
      </c>
      <c r="C210" s="302">
        <v>256</v>
      </c>
      <c r="D210" s="302">
        <v>0</v>
      </c>
      <c r="E210" s="351">
        <f t="shared" si="9"/>
        <v>-1</v>
      </c>
      <c r="F210" s="299" t="str">
        <f t="shared" si="10"/>
        <v>是</v>
      </c>
      <c r="G210" s="283" t="str">
        <f t="shared" si="11"/>
        <v>项</v>
      </c>
    </row>
    <row r="211" ht="38" hidden="1" customHeight="1" spans="1:7">
      <c r="A211" s="301" t="s">
        <v>2919</v>
      </c>
      <c r="B211" s="300" t="s">
        <v>2920</v>
      </c>
      <c r="C211" s="302">
        <v>1657</v>
      </c>
      <c r="D211" s="302">
        <v>0</v>
      </c>
      <c r="E211" s="351">
        <f t="shared" si="9"/>
        <v>-1</v>
      </c>
      <c r="F211" s="299" t="str">
        <f t="shared" si="10"/>
        <v>是</v>
      </c>
      <c r="G211" s="283" t="str">
        <f t="shared" si="11"/>
        <v>项</v>
      </c>
    </row>
    <row r="212" ht="38" hidden="1" customHeight="1" spans="1:7">
      <c r="A212" s="301" t="s">
        <v>2921</v>
      </c>
      <c r="B212" s="300" t="s">
        <v>2922</v>
      </c>
      <c r="C212" s="302">
        <v>0</v>
      </c>
      <c r="D212" s="302">
        <v>0</v>
      </c>
      <c r="E212" s="351" t="str">
        <f t="shared" si="9"/>
        <v/>
      </c>
      <c r="F212" s="299" t="str">
        <f t="shared" si="10"/>
        <v>否</v>
      </c>
      <c r="G212" s="283" t="str">
        <f t="shared" si="11"/>
        <v>项</v>
      </c>
    </row>
    <row r="213" ht="38" hidden="1" customHeight="1" spans="1:7">
      <c r="A213" s="301" t="s">
        <v>2923</v>
      </c>
      <c r="B213" s="300" t="s">
        <v>2924</v>
      </c>
      <c r="C213" s="302">
        <v>0</v>
      </c>
      <c r="D213" s="302">
        <v>0</v>
      </c>
      <c r="E213" s="351" t="str">
        <f t="shared" si="9"/>
        <v/>
      </c>
      <c r="F213" s="299" t="str">
        <f t="shared" si="10"/>
        <v>否</v>
      </c>
      <c r="G213" s="283" t="str">
        <f t="shared" si="11"/>
        <v>项</v>
      </c>
    </row>
    <row r="214" ht="38" hidden="1" customHeight="1" spans="1:7">
      <c r="A214" s="301" t="s">
        <v>2925</v>
      </c>
      <c r="B214" s="300" t="s">
        <v>2926</v>
      </c>
      <c r="C214" s="302">
        <v>0</v>
      </c>
      <c r="D214" s="302">
        <v>0</v>
      </c>
      <c r="E214" s="351" t="str">
        <f t="shared" si="9"/>
        <v/>
      </c>
      <c r="F214" s="299" t="str">
        <f t="shared" si="10"/>
        <v>否</v>
      </c>
      <c r="G214" s="283" t="str">
        <f t="shared" si="11"/>
        <v>项</v>
      </c>
    </row>
    <row r="215" ht="38" hidden="1" customHeight="1" spans="1:7">
      <c r="A215" s="301" t="s">
        <v>2927</v>
      </c>
      <c r="B215" s="300" t="s">
        <v>2928</v>
      </c>
      <c r="C215" s="302">
        <v>0</v>
      </c>
      <c r="D215" s="302">
        <v>0</v>
      </c>
      <c r="E215" s="351" t="str">
        <f t="shared" si="9"/>
        <v/>
      </c>
      <c r="F215" s="299" t="str">
        <f t="shared" si="10"/>
        <v>否</v>
      </c>
      <c r="G215" s="283" t="str">
        <f t="shared" si="11"/>
        <v>项</v>
      </c>
    </row>
    <row r="216" ht="38" hidden="1" customHeight="1" spans="1:7">
      <c r="A216" s="301" t="s">
        <v>2929</v>
      </c>
      <c r="B216" s="300" t="s">
        <v>2930</v>
      </c>
      <c r="C216" s="302">
        <v>81591</v>
      </c>
      <c r="D216" s="302">
        <v>0</v>
      </c>
      <c r="E216" s="351">
        <f t="shared" si="9"/>
        <v>-1</v>
      </c>
      <c r="F216" s="299" t="str">
        <f t="shared" si="10"/>
        <v>是</v>
      </c>
      <c r="G216" s="283" t="str">
        <f t="shared" si="11"/>
        <v>项</v>
      </c>
    </row>
    <row r="217" s="276" customFormat="1" ht="38" hidden="1" customHeight="1" spans="1:7">
      <c r="A217" s="301" t="s">
        <v>2931</v>
      </c>
      <c r="B217" s="300" t="s">
        <v>2932</v>
      </c>
      <c r="C217" s="302">
        <v>82413</v>
      </c>
      <c r="D217" s="302">
        <v>0</v>
      </c>
      <c r="E217" s="351">
        <f t="shared" si="9"/>
        <v>-1</v>
      </c>
      <c r="F217" s="299" t="str">
        <f t="shared" si="10"/>
        <v>是</v>
      </c>
      <c r="G217" s="283" t="str">
        <f t="shared" si="11"/>
        <v>项</v>
      </c>
    </row>
    <row r="218" s="276" customFormat="1" ht="38" hidden="1" customHeight="1" spans="1:7">
      <c r="A218" s="301" t="s">
        <v>2933</v>
      </c>
      <c r="B218" s="300" t="s">
        <v>2934</v>
      </c>
      <c r="C218" s="302">
        <v>50930</v>
      </c>
      <c r="D218" s="302">
        <v>0</v>
      </c>
      <c r="E218" s="351">
        <f t="shared" si="9"/>
        <v>-1</v>
      </c>
      <c r="F218" s="299" t="str">
        <f t="shared" si="10"/>
        <v>是</v>
      </c>
      <c r="G218" s="283" t="str">
        <f t="shared" si="11"/>
        <v>项</v>
      </c>
    </row>
    <row r="219" s="276" customFormat="1" ht="38" hidden="1" customHeight="1" spans="1:7">
      <c r="A219" s="301" t="s">
        <v>2935</v>
      </c>
      <c r="B219" s="300" t="s">
        <v>2936</v>
      </c>
      <c r="C219" s="302">
        <v>84733</v>
      </c>
      <c r="D219" s="302">
        <v>818222</v>
      </c>
      <c r="E219" s="351">
        <f t="shared" si="9"/>
        <v>8.656</v>
      </c>
      <c r="F219" s="299" t="str">
        <f t="shared" si="10"/>
        <v>是</v>
      </c>
      <c r="G219" s="283" t="str">
        <f t="shared" si="11"/>
        <v>项</v>
      </c>
    </row>
    <row r="220" ht="38" hidden="1" customHeight="1" spans="1:7">
      <c r="A220" s="301" t="s">
        <v>2937</v>
      </c>
      <c r="B220" s="300" t="s">
        <v>2938</v>
      </c>
      <c r="C220" s="302">
        <v>49</v>
      </c>
      <c r="D220" s="302">
        <v>0</v>
      </c>
      <c r="E220" s="351">
        <f t="shared" si="9"/>
        <v>-1</v>
      </c>
      <c r="F220" s="299" t="str">
        <f t="shared" si="10"/>
        <v>是</v>
      </c>
      <c r="G220" s="283" t="str">
        <f t="shared" si="11"/>
        <v>项</v>
      </c>
    </row>
    <row r="221" s="276" customFormat="1" ht="38" customHeight="1" spans="1:7">
      <c r="A221" s="295" t="s">
        <v>116</v>
      </c>
      <c r="B221" s="296" t="s">
        <v>2939</v>
      </c>
      <c r="C221" s="304">
        <f>SUBTOTAL(9,C222)</f>
        <v>47</v>
      </c>
      <c r="D221" s="304"/>
      <c r="E221" s="331">
        <f>(D221-C221)/C221</f>
        <v>-1</v>
      </c>
      <c r="F221" s="299" t="str">
        <f t="shared" si="10"/>
        <v>是</v>
      </c>
      <c r="G221" s="283" t="str">
        <f t="shared" si="11"/>
        <v>类</v>
      </c>
    </row>
    <row r="222" s="276" customFormat="1" ht="38" customHeight="1" spans="1:7">
      <c r="A222" s="306">
        <v>23304</v>
      </c>
      <c r="B222" s="300" t="s">
        <v>2940</v>
      </c>
      <c r="C222" s="302">
        <v>47</v>
      </c>
      <c r="D222" s="302"/>
      <c r="E222" s="331">
        <f>(D222-C222)/C222</f>
        <v>-1</v>
      </c>
      <c r="F222" s="299" t="str">
        <f t="shared" si="10"/>
        <v>是</v>
      </c>
      <c r="G222" s="283" t="str">
        <f t="shared" si="11"/>
        <v>款</v>
      </c>
    </row>
    <row r="223" ht="38" hidden="1" customHeight="1" spans="1:7">
      <c r="A223" s="301" t="s">
        <v>2941</v>
      </c>
      <c r="B223" s="300" t="s">
        <v>2942</v>
      </c>
      <c r="C223" s="302">
        <v>0</v>
      </c>
      <c r="D223" s="302">
        <v>0</v>
      </c>
      <c r="E223" s="351" t="str">
        <f t="shared" si="9"/>
        <v/>
      </c>
      <c r="F223" s="299" t="str">
        <f t="shared" si="10"/>
        <v>否</v>
      </c>
      <c r="G223" s="283" t="str">
        <f t="shared" si="11"/>
        <v>项</v>
      </c>
    </row>
    <row r="224" s="276" customFormat="1" ht="38" hidden="1" customHeight="1" spans="1:7">
      <c r="A224" s="301" t="s">
        <v>2943</v>
      </c>
      <c r="B224" s="300" t="s">
        <v>2944</v>
      </c>
      <c r="C224" s="302">
        <v>0</v>
      </c>
      <c r="D224" s="302">
        <v>0</v>
      </c>
      <c r="E224" s="351" t="str">
        <f t="shared" si="9"/>
        <v/>
      </c>
      <c r="F224" s="299" t="str">
        <f t="shared" si="10"/>
        <v>否</v>
      </c>
      <c r="G224" s="283" t="str">
        <f t="shared" si="11"/>
        <v>项</v>
      </c>
    </row>
    <row r="225" ht="38" hidden="1" customHeight="1" spans="1:7">
      <c r="A225" s="301" t="s">
        <v>2945</v>
      </c>
      <c r="B225" s="300" t="s">
        <v>2946</v>
      </c>
      <c r="C225" s="302">
        <v>0</v>
      </c>
      <c r="D225" s="302">
        <v>0</v>
      </c>
      <c r="E225" s="351" t="str">
        <f t="shared" si="9"/>
        <v/>
      </c>
      <c r="F225" s="299" t="str">
        <f t="shared" si="10"/>
        <v>否</v>
      </c>
      <c r="G225" s="283" t="str">
        <f t="shared" si="11"/>
        <v>项</v>
      </c>
    </row>
    <row r="226" s="276" customFormat="1" ht="38" hidden="1" customHeight="1" spans="1:7">
      <c r="A226" s="301" t="s">
        <v>2947</v>
      </c>
      <c r="B226" s="300" t="s">
        <v>2948</v>
      </c>
      <c r="C226" s="302">
        <v>3291</v>
      </c>
      <c r="D226" s="302">
        <v>2200</v>
      </c>
      <c r="E226" s="351">
        <f t="shared" si="9"/>
        <v>-0.332</v>
      </c>
      <c r="F226" s="299" t="str">
        <f t="shared" si="10"/>
        <v>是</v>
      </c>
      <c r="G226" s="283" t="str">
        <f t="shared" si="11"/>
        <v>项</v>
      </c>
    </row>
    <row r="227" s="276" customFormat="1" ht="38" hidden="1" customHeight="1" spans="1:7">
      <c r="A227" s="301" t="s">
        <v>2949</v>
      </c>
      <c r="B227" s="300" t="s">
        <v>2950</v>
      </c>
      <c r="C227" s="302">
        <v>0</v>
      </c>
      <c r="D227" s="302">
        <v>0</v>
      </c>
      <c r="E227" s="351" t="str">
        <f t="shared" si="9"/>
        <v/>
      </c>
      <c r="F227" s="299" t="str">
        <f t="shared" si="10"/>
        <v>否</v>
      </c>
      <c r="G227" s="283" t="str">
        <f t="shared" si="11"/>
        <v>项</v>
      </c>
    </row>
    <row r="228" ht="38" hidden="1" customHeight="1" spans="1:7">
      <c r="A228" s="301" t="s">
        <v>2951</v>
      </c>
      <c r="B228" s="300" t="s">
        <v>2952</v>
      </c>
      <c r="C228" s="302">
        <v>0</v>
      </c>
      <c r="D228" s="302">
        <v>0</v>
      </c>
      <c r="E228" s="351" t="str">
        <f t="shared" si="9"/>
        <v/>
      </c>
      <c r="F228" s="299" t="str">
        <f t="shared" si="10"/>
        <v>否</v>
      </c>
      <c r="G228" s="283" t="str">
        <f t="shared" si="11"/>
        <v>项</v>
      </c>
    </row>
    <row r="229" ht="38" hidden="1" customHeight="1" spans="1:7">
      <c r="A229" s="301" t="s">
        <v>2953</v>
      </c>
      <c r="B229" s="300" t="s">
        <v>2954</v>
      </c>
      <c r="C229" s="302">
        <v>24</v>
      </c>
      <c r="D229" s="302">
        <v>0</v>
      </c>
      <c r="E229" s="351">
        <f t="shared" si="9"/>
        <v>-1</v>
      </c>
      <c r="F229" s="299" t="str">
        <f t="shared" si="10"/>
        <v>是</v>
      </c>
      <c r="G229" s="283" t="str">
        <f t="shared" si="11"/>
        <v>项</v>
      </c>
    </row>
    <row r="230" ht="38" hidden="1" customHeight="1" spans="1:7">
      <c r="A230" s="301" t="s">
        <v>2955</v>
      </c>
      <c r="B230" s="300" t="s">
        <v>2956</v>
      </c>
      <c r="C230" s="302">
        <v>0</v>
      </c>
      <c r="D230" s="302">
        <v>0</v>
      </c>
      <c r="E230" s="351" t="str">
        <f t="shared" si="9"/>
        <v/>
      </c>
      <c r="F230" s="299" t="str">
        <f t="shared" si="10"/>
        <v>否</v>
      </c>
      <c r="G230" s="283" t="str">
        <f t="shared" si="11"/>
        <v>项</v>
      </c>
    </row>
    <row r="231" ht="38" hidden="1" customHeight="1" spans="1:7">
      <c r="A231" s="301" t="s">
        <v>2957</v>
      </c>
      <c r="B231" s="300" t="s">
        <v>2958</v>
      </c>
      <c r="C231" s="302">
        <v>0</v>
      </c>
      <c r="D231" s="302">
        <v>0</v>
      </c>
      <c r="E231" s="351" t="str">
        <f t="shared" si="9"/>
        <v/>
      </c>
      <c r="F231" s="299" t="str">
        <f t="shared" si="10"/>
        <v>否</v>
      </c>
      <c r="G231" s="283" t="str">
        <f t="shared" si="11"/>
        <v>项</v>
      </c>
    </row>
    <row r="232" ht="38" hidden="1" customHeight="1" spans="1:7">
      <c r="A232" s="301" t="s">
        <v>2959</v>
      </c>
      <c r="B232" s="300" t="s">
        <v>2960</v>
      </c>
      <c r="C232" s="302">
        <v>0</v>
      </c>
      <c r="D232" s="302">
        <v>0</v>
      </c>
      <c r="E232" s="351" t="str">
        <f t="shared" si="9"/>
        <v/>
      </c>
      <c r="F232" s="299" t="str">
        <f t="shared" si="10"/>
        <v>否</v>
      </c>
      <c r="G232" s="283" t="str">
        <f t="shared" si="11"/>
        <v>项</v>
      </c>
    </row>
    <row r="233" ht="38" hidden="1" customHeight="1" spans="1:7">
      <c r="A233" s="301" t="s">
        <v>2961</v>
      </c>
      <c r="B233" s="300" t="s">
        <v>2962</v>
      </c>
      <c r="C233" s="302">
        <v>0</v>
      </c>
      <c r="D233" s="302">
        <v>0</v>
      </c>
      <c r="E233" s="351" t="str">
        <f t="shared" si="9"/>
        <v/>
      </c>
      <c r="F233" s="299" t="str">
        <f t="shared" si="10"/>
        <v>否</v>
      </c>
      <c r="G233" s="283" t="str">
        <f t="shared" si="11"/>
        <v>项</v>
      </c>
    </row>
    <row r="234" ht="38" hidden="1" customHeight="1" spans="1:7">
      <c r="A234" s="301" t="s">
        <v>2963</v>
      </c>
      <c r="B234" s="300" t="s">
        <v>2964</v>
      </c>
      <c r="C234" s="302">
        <v>145</v>
      </c>
      <c r="D234" s="302">
        <v>0</v>
      </c>
      <c r="E234" s="351">
        <f t="shared" si="9"/>
        <v>-1</v>
      </c>
      <c r="F234" s="299" t="str">
        <f t="shared" si="10"/>
        <v>是</v>
      </c>
      <c r="G234" s="283" t="str">
        <f t="shared" si="11"/>
        <v>项</v>
      </c>
    </row>
    <row r="235" ht="38" hidden="1" customHeight="1" spans="1:7">
      <c r="A235" s="301" t="s">
        <v>2965</v>
      </c>
      <c r="B235" s="300" t="s">
        <v>2966</v>
      </c>
      <c r="C235" s="302">
        <v>6033</v>
      </c>
      <c r="D235" s="302">
        <v>0</v>
      </c>
      <c r="E235" s="351">
        <f t="shared" si="9"/>
        <v>-1</v>
      </c>
      <c r="F235" s="299" t="str">
        <f t="shared" si="10"/>
        <v>是</v>
      </c>
      <c r="G235" s="283" t="str">
        <f t="shared" si="11"/>
        <v>项</v>
      </c>
    </row>
    <row r="236" s="276" customFormat="1" ht="38" hidden="1" customHeight="1" spans="1:7">
      <c r="A236" s="301" t="s">
        <v>2967</v>
      </c>
      <c r="B236" s="300" t="s">
        <v>2968</v>
      </c>
      <c r="C236" s="302">
        <v>630</v>
      </c>
      <c r="D236" s="302">
        <v>0</v>
      </c>
      <c r="E236" s="351">
        <f t="shared" si="9"/>
        <v>-1</v>
      </c>
      <c r="F236" s="299" t="str">
        <f t="shared" si="10"/>
        <v>是</v>
      </c>
      <c r="G236" s="283" t="str">
        <f t="shared" si="11"/>
        <v>项</v>
      </c>
    </row>
    <row r="237" ht="38" hidden="1" customHeight="1" spans="1:7">
      <c r="A237" s="301" t="s">
        <v>2969</v>
      </c>
      <c r="B237" s="300" t="s">
        <v>2970</v>
      </c>
      <c r="C237" s="302">
        <v>6358</v>
      </c>
      <c r="D237" s="302">
        <v>14500</v>
      </c>
      <c r="E237" s="351">
        <f t="shared" si="9"/>
        <v>1.281</v>
      </c>
      <c r="F237" s="299" t="str">
        <f t="shared" si="10"/>
        <v>是</v>
      </c>
      <c r="G237" s="283" t="str">
        <f t="shared" si="11"/>
        <v>项</v>
      </c>
    </row>
    <row r="238" ht="38" hidden="1" customHeight="1" spans="1:7">
      <c r="A238" s="301" t="s">
        <v>2971</v>
      </c>
      <c r="B238" s="300" t="s">
        <v>2972</v>
      </c>
      <c r="C238" s="302">
        <v>14</v>
      </c>
      <c r="D238" s="302">
        <v>0</v>
      </c>
      <c r="E238" s="351">
        <f t="shared" si="9"/>
        <v>-1</v>
      </c>
      <c r="F238" s="299" t="str">
        <f t="shared" si="10"/>
        <v>是</v>
      </c>
      <c r="G238" s="283" t="str">
        <f t="shared" si="11"/>
        <v>项</v>
      </c>
    </row>
    <row r="239" ht="38" customHeight="1" spans="1:7">
      <c r="A239" s="305" t="s">
        <v>2973</v>
      </c>
      <c r="B239" s="296" t="s">
        <v>2974</v>
      </c>
      <c r="C239" s="304"/>
      <c r="D239" s="304"/>
      <c r="E239" s="331"/>
      <c r="F239" s="299" t="str">
        <f t="shared" si="10"/>
        <v>是</v>
      </c>
      <c r="G239" s="283" t="str">
        <f t="shared" si="11"/>
        <v>类</v>
      </c>
    </row>
    <row r="240" ht="38" customHeight="1" spans="1:7">
      <c r="A240" s="306" t="s">
        <v>2975</v>
      </c>
      <c r="B240" s="300" t="s">
        <v>2976</v>
      </c>
      <c r="C240" s="302"/>
      <c r="D240" s="302"/>
      <c r="E240" s="331"/>
      <c r="F240" s="299" t="str">
        <f t="shared" si="10"/>
        <v>否</v>
      </c>
      <c r="G240" s="283" t="str">
        <f t="shared" si="11"/>
        <v>款</v>
      </c>
    </row>
    <row r="241" ht="38" hidden="1" customHeight="1" spans="1:7">
      <c r="A241" s="306" t="s">
        <v>2977</v>
      </c>
      <c r="B241" s="300" t="s">
        <v>2978</v>
      </c>
      <c r="C241" s="302">
        <v>319332</v>
      </c>
      <c r="D241" s="302"/>
      <c r="E241" s="351">
        <f t="shared" si="9"/>
        <v>-1</v>
      </c>
      <c r="F241" s="299" t="str">
        <f t="shared" si="10"/>
        <v>是</v>
      </c>
      <c r="G241" s="283" t="str">
        <f t="shared" si="11"/>
        <v>项</v>
      </c>
    </row>
    <row r="242" ht="38" hidden="1" customHeight="1" spans="1:7">
      <c r="A242" s="306" t="s">
        <v>2979</v>
      </c>
      <c r="B242" s="300" t="s">
        <v>2980</v>
      </c>
      <c r="C242" s="302">
        <v>0</v>
      </c>
      <c r="D242" s="302"/>
      <c r="E242" s="351" t="str">
        <f t="shared" si="9"/>
        <v/>
      </c>
      <c r="F242" s="299" t="str">
        <f t="shared" si="10"/>
        <v>否</v>
      </c>
      <c r="G242" s="283" t="str">
        <f t="shared" si="11"/>
        <v>项</v>
      </c>
    </row>
    <row r="243" ht="38" hidden="1" customHeight="1" spans="1:7">
      <c r="A243" s="306" t="s">
        <v>2981</v>
      </c>
      <c r="B243" s="300" t="s">
        <v>2982</v>
      </c>
      <c r="C243" s="302">
        <v>33531</v>
      </c>
      <c r="D243" s="302"/>
      <c r="E243" s="351">
        <f t="shared" si="9"/>
        <v>-1</v>
      </c>
      <c r="F243" s="299" t="str">
        <f t="shared" si="10"/>
        <v>是</v>
      </c>
      <c r="G243" s="283" t="str">
        <f t="shared" si="11"/>
        <v>项</v>
      </c>
    </row>
    <row r="244" ht="38" hidden="1" customHeight="1" spans="1:7">
      <c r="A244" s="306" t="s">
        <v>2983</v>
      </c>
      <c r="B244" s="300" t="s">
        <v>2984</v>
      </c>
      <c r="C244" s="302">
        <v>0</v>
      </c>
      <c r="D244" s="302"/>
      <c r="E244" s="351" t="str">
        <f t="shared" si="9"/>
        <v/>
      </c>
      <c r="F244" s="299" t="str">
        <f t="shared" si="10"/>
        <v>否</v>
      </c>
      <c r="G244" s="283" t="str">
        <f t="shared" si="11"/>
        <v>项</v>
      </c>
    </row>
    <row r="245" ht="38" hidden="1" customHeight="1" spans="1:7">
      <c r="A245" s="306" t="s">
        <v>2985</v>
      </c>
      <c r="B245" s="300" t="s">
        <v>2986</v>
      </c>
      <c r="C245" s="302">
        <v>11523</v>
      </c>
      <c r="D245" s="302"/>
      <c r="E245" s="351">
        <f t="shared" si="9"/>
        <v>-1</v>
      </c>
      <c r="F245" s="299" t="str">
        <f t="shared" si="10"/>
        <v>是</v>
      </c>
      <c r="G245" s="283" t="str">
        <f t="shared" si="11"/>
        <v>项</v>
      </c>
    </row>
    <row r="246" ht="38" hidden="1" customHeight="1" spans="1:7">
      <c r="A246" s="306" t="s">
        <v>2987</v>
      </c>
      <c r="B246" s="300" t="s">
        <v>2988</v>
      </c>
      <c r="C246" s="302">
        <v>107712</v>
      </c>
      <c r="D246" s="302"/>
      <c r="E246" s="351">
        <f t="shared" si="9"/>
        <v>-1</v>
      </c>
      <c r="F246" s="299" t="str">
        <f t="shared" si="10"/>
        <v>是</v>
      </c>
      <c r="G246" s="283" t="str">
        <f t="shared" si="11"/>
        <v>项</v>
      </c>
    </row>
    <row r="247" ht="38" hidden="1" customHeight="1" spans="1:7">
      <c r="A247" s="306" t="s">
        <v>2989</v>
      </c>
      <c r="B247" s="300" t="s">
        <v>2990</v>
      </c>
      <c r="C247" s="302">
        <v>28500</v>
      </c>
      <c r="D247" s="302"/>
      <c r="E247" s="351">
        <f t="shared" si="9"/>
        <v>-1</v>
      </c>
      <c r="F247" s="299" t="str">
        <f t="shared" si="10"/>
        <v>是</v>
      </c>
      <c r="G247" s="283" t="str">
        <f t="shared" si="11"/>
        <v>项</v>
      </c>
    </row>
    <row r="248" ht="38" hidden="1" customHeight="1" spans="1:7">
      <c r="A248" s="306" t="s">
        <v>2991</v>
      </c>
      <c r="B248" s="300" t="s">
        <v>2992</v>
      </c>
      <c r="C248" s="302">
        <v>88082</v>
      </c>
      <c r="D248" s="302"/>
      <c r="E248" s="351">
        <f t="shared" si="9"/>
        <v>-1</v>
      </c>
      <c r="F248" s="299" t="str">
        <f t="shared" si="10"/>
        <v>是</v>
      </c>
      <c r="G248" s="283" t="str">
        <f t="shared" si="11"/>
        <v>项</v>
      </c>
    </row>
    <row r="249" ht="38" hidden="1" customHeight="1" spans="1:7">
      <c r="A249" s="306" t="s">
        <v>2993</v>
      </c>
      <c r="B249" s="300" t="s">
        <v>2994</v>
      </c>
      <c r="C249" s="302">
        <v>472803</v>
      </c>
      <c r="D249" s="302"/>
      <c r="E249" s="351">
        <f t="shared" si="9"/>
        <v>-1</v>
      </c>
      <c r="F249" s="299" t="str">
        <f t="shared" si="10"/>
        <v>是</v>
      </c>
      <c r="G249" s="283" t="str">
        <f t="shared" si="11"/>
        <v>项</v>
      </c>
    </row>
    <row r="250" ht="38" hidden="1" customHeight="1" spans="1:7">
      <c r="A250" s="306" t="s">
        <v>2995</v>
      </c>
      <c r="B250" s="300" t="s">
        <v>2996</v>
      </c>
      <c r="C250" s="302">
        <v>74197</v>
      </c>
      <c r="D250" s="302"/>
      <c r="E250" s="351">
        <f t="shared" si="9"/>
        <v>-1</v>
      </c>
      <c r="F250" s="299" t="str">
        <f t="shared" si="10"/>
        <v>是</v>
      </c>
      <c r="G250" s="283" t="str">
        <f t="shared" si="11"/>
        <v>项</v>
      </c>
    </row>
    <row r="251" ht="38" hidden="1" customHeight="1" spans="1:7">
      <c r="A251" s="306" t="s">
        <v>2997</v>
      </c>
      <c r="B251" s="300" t="s">
        <v>2998</v>
      </c>
      <c r="C251" s="302">
        <v>19776</v>
      </c>
      <c r="D251" s="302"/>
      <c r="E251" s="351">
        <f t="shared" si="9"/>
        <v>-1</v>
      </c>
      <c r="F251" s="299" t="str">
        <f t="shared" si="10"/>
        <v>是</v>
      </c>
      <c r="G251" s="283" t="str">
        <f t="shared" si="11"/>
        <v>项</v>
      </c>
    </row>
    <row r="252" ht="38" hidden="1" customHeight="1" spans="1:7">
      <c r="A252" s="306" t="s">
        <v>2999</v>
      </c>
      <c r="B252" s="300" t="s">
        <v>3000</v>
      </c>
      <c r="C252" s="302">
        <v>246653</v>
      </c>
      <c r="D252" s="302"/>
      <c r="E252" s="351">
        <f t="shared" si="9"/>
        <v>-1</v>
      </c>
      <c r="F252" s="299" t="str">
        <f t="shared" si="10"/>
        <v>是</v>
      </c>
      <c r="G252" s="283" t="str">
        <f t="shared" si="11"/>
        <v>项</v>
      </c>
    </row>
    <row r="253" ht="38" customHeight="1" spans="1:7">
      <c r="A253" s="306" t="s">
        <v>3001</v>
      </c>
      <c r="B253" s="300" t="s">
        <v>3002</v>
      </c>
      <c r="C253" s="302"/>
      <c r="D253" s="302"/>
      <c r="E253" s="331"/>
      <c r="F253" s="299" t="str">
        <f t="shared" si="10"/>
        <v>否</v>
      </c>
      <c r="G253" s="283" t="str">
        <f t="shared" si="11"/>
        <v>款</v>
      </c>
    </row>
    <row r="254" ht="38" hidden="1" customHeight="1" spans="1:7">
      <c r="A254" s="306" t="s">
        <v>3003</v>
      </c>
      <c r="B254" s="300" t="s">
        <v>3004</v>
      </c>
      <c r="C254" s="302">
        <v>0</v>
      </c>
      <c r="D254" s="302"/>
      <c r="E254" s="351" t="str">
        <f t="shared" si="9"/>
        <v/>
      </c>
      <c r="F254" s="299" t="str">
        <f t="shared" si="10"/>
        <v>否</v>
      </c>
      <c r="G254" s="283" t="str">
        <f t="shared" si="11"/>
        <v>项</v>
      </c>
    </row>
    <row r="255" ht="38" hidden="1" customHeight="1" spans="1:7">
      <c r="A255" s="306" t="s">
        <v>3005</v>
      </c>
      <c r="B255" s="300" t="s">
        <v>3006</v>
      </c>
      <c r="C255" s="302">
        <v>0</v>
      </c>
      <c r="D255" s="302"/>
      <c r="E255" s="351" t="str">
        <f t="shared" si="9"/>
        <v/>
      </c>
      <c r="F255" s="299" t="str">
        <f t="shared" si="10"/>
        <v>否</v>
      </c>
      <c r="G255" s="283" t="str">
        <f t="shared" si="11"/>
        <v>项</v>
      </c>
    </row>
    <row r="256" ht="38" hidden="1" customHeight="1" spans="1:7">
      <c r="A256" s="306" t="s">
        <v>3007</v>
      </c>
      <c r="B256" s="300" t="s">
        <v>3008</v>
      </c>
      <c r="C256" s="302">
        <v>0</v>
      </c>
      <c r="D256" s="302"/>
      <c r="E256" s="351" t="str">
        <f t="shared" si="9"/>
        <v/>
      </c>
      <c r="F256" s="299" t="str">
        <f t="shared" si="10"/>
        <v>否</v>
      </c>
      <c r="G256" s="283" t="str">
        <f t="shared" si="11"/>
        <v>项</v>
      </c>
    </row>
    <row r="257" ht="38" hidden="1" customHeight="1" spans="1:7">
      <c r="A257" s="306" t="s">
        <v>3009</v>
      </c>
      <c r="B257" s="300" t="s">
        <v>3010</v>
      </c>
      <c r="C257" s="302">
        <v>0</v>
      </c>
      <c r="D257" s="302"/>
      <c r="E257" s="351" t="str">
        <f t="shared" si="9"/>
        <v/>
      </c>
      <c r="F257" s="299" t="str">
        <f t="shared" si="10"/>
        <v>否</v>
      </c>
      <c r="G257" s="283" t="str">
        <f t="shared" si="11"/>
        <v>项</v>
      </c>
    </row>
    <row r="258" ht="38" hidden="1" customHeight="1" spans="1:7">
      <c r="A258" s="306" t="s">
        <v>3011</v>
      </c>
      <c r="B258" s="300" t="s">
        <v>3012</v>
      </c>
      <c r="C258" s="302">
        <v>34882</v>
      </c>
      <c r="D258" s="302"/>
      <c r="E258" s="351">
        <f t="shared" si="9"/>
        <v>-1</v>
      </c>
      <c r="F258" s="299" t="str">
        <f t="shared" si="10"/>
        <v>是</v>
      </c>
      <c r="G258" s="283" t="str">
        <f t="shared" si="11"/>
        <v>项</v>
      </c>
    </row>
    <row r="259" ht="38" hidden="1" customHeight="1" spans="1:7">
      <c r="A259" s="306" t="s">
        <v>3013</v>
      </c>
      <c r="B259" s="300" t="s">
        <v>3014</v>
      </c>
      <c r="C259" s="302">
        <v>30436</v>
      </c>
      <c r="D259" s="302"/>
      <c r="E259" s="351">
        <f t="shared" si="9"/>
        <v>-1</v>
      </c>
      <c r="F259" s="299" t="str">
        <f t="shared" si="10"/>
        <v>是</v>
      </c>
      <c r="G259" s="283" t="str">
        <f t="shared" si="11"/>
        <v>项</v>
      </c>
    </row>
    <row r="260" ht="38" customHeight="1" spans="1:6">
      <c r="A260" s="295"/>
      <c r="B260" s="296"/>
      <c r="C260" s="297"/>
      <c r="D260" s="297"/>
      <c r="E260" s="331"/>
      <c r="F260" s="299" t="str">
        <f>IF(LEN(A260)=3,"是",IF(B260&lt;&gt;"",IF(SUM(C260:D260)&lt;&gt;0,"是","否"),"是"))</f>
        <v>是</v>
      </c>
    </row>
    <row r="261" ht="38" customHeight="1" spans="1:6">
      <c r="A261" s="307"/>
      <c r="B261" s="308" t="s">
        <v>3015</v>
      </c>
      <c r="C261" s="304">
        <f>C239+C221+C204+C178+C174+C122+C98+C43+C20+C32</f>
        <v>63732</v>
      </c>
      <c r="D261" s="304">
        <f>D239+D221+D204+D178+D174+D122+D98+D43+D20+D32</f>
        <v>24100</v>
      </c>
      <c r="E261" s="331">
        <f t="shared" ref="E260:E269" si="12">(D261-C261)/C261</f>
        <v>-0.622</v>
      </c>
      <c r="F261" s="299" t="str">
        <f t="shared" ref="F261:F269" si="13">IF(LEN(A261)=3,"是",IF(B261&lt;&gt;"",IF(SUM(C261:D261)&lt;&gt;0,"是","否"),"是"))</f>
        <v>是</v>
      </c>
    </row>
    <row r="262" ht="38" customHeight="1" spans="1:6">
      <c r="A262" s="352" t="s">
        <v>3016</v>
      </c>
      <c r="B262" s="310" t="s">
        <v>121</v>
      </c>
      <c r="C262" s="338">
        <f>C263+C266+C267</f>
        <v>25595</v>
      </c>
      <c r="D262" s="338">
        <f>D263+D266+D267</f>
        <v>20000</v>
      </c>
      <c r="E262" s="331">
        <f t="shared" si="12"/>
        <v>-0.219</v>
      </c>
      <c r="F262" s="299" t="str">
        <f t="shared" si="13"/>
        <v>是</v>
      </c>
    </row>
    <row r="263" ht="38" customHeight="1" spans="1:6">
      <c r="A263" s="352" t="s">
        <v>3017</v>
      </c>
      <c r="B263" s="353" t="s">
        <v>3018</v>
      </c>
      <c r="C263" s="338">
        <f>SUM(C264:C265)</f>
        <v>0</v>
      </c>
      <c r="D263" s="338"/>
      <c r="E263" s="331"/>
      <c r="F263" s="299" t="str">
        <f t="shared" si="13"/>
        <v>否</v>
      </c>
    </row>
    <row r="264" ht="38" customHeight="1" spans="1:7">
      <c r="A264" s="354" t="s">
        <v>3019</v>
      </c>
      <c r="B264" s="314" t="s">
        <v>3020</v>
      </c>
      <c r="C264" s="355"/>
      <c r="D264" s="356"/>
      <c r="E264" s="331"/>
      <c r="F264" s="299" t="str">
        <f t="shared" si="13"/>
        <v>否</v>
      </c>
      <c r="G264" s="276"/>
    </row>
    <row r="265" ht="38" customHeight="1" spans="1:7">
      <c r="A265" s="354" t="s">
        <v>3021</v>
      </c>
      <c r="B265" s="314" t="s">
        <v>3022</v>
      </c>
      <c r="C265" s="355"/>
      <c r="D265" s="356"/>
      <c r="E265" s="331"/>
      <c r="F265" s="299" t="str">
        <f t="shared" si="13"/>
        <v>否</v>
      </c>
      <c r="G265" s="276"/>
    </row>
    <row r="266" ht="38" customHeight="1" spans="1:6">
      <c r="A266" s="357" t="s">
        <v>3023</v>
      </c>
      <c r="B266" s="311" t="s">
        <v>3024</v>
      </c>
      <c r="C266" s="342">
        <v>16500</v>
      </c>
      <c r="D266" s="343">
        <v>20000</v>
      </c>
      <c r="E266" s="331">
        <f t="shared" si="12"/>
        <v>0.212</v>
      </c>
      <c r="F266" s="299" t="str">
        <f t="shared" si="13"/>
        <v>是</v>
      </c>
    </row>
    <row r="267" ht="38" customHeight="1" spans="1:6">
      <c r="A267" s="357" t="s">
        <v>3025</v>
      </c>
      <c r="B267" s="311" t="s">
        <v>3026</v>
      </c>
      <c r="C267" s="342">
        <v>9095</v>
      </c>
      <c r="D267" s="343"/>
      <c r="E267" s="331">
        <f t="shared" si="12"/>
        <v>-1</v>
      </c>
      <c r="F267" s="299" t="str">
        <f t="shared" si="13"/>
        <v>是</v>
      </c>
    </row>
    <row r="268" ht="38" customHeight="1" spans="1:6">
      <c r="A268" s="357" t="s">
        <v>3027</v>
      </c>
      <c r="B268" s="316" t="s">
        <v>3028</v>
      </c>
      <c r="C268" s="338">
        <v>2093</v>
      </c>
      <c r="D268" s="339"/>
      <c r="E268" s="331">
        <f t="shared" si="12"/>
        <v>-1</v>
      </c>
      <c r="F268" s="299" t="str">
        <f t="shared" si="13"/>
        <v>是</v>
      </c>
    </row>
    <row r="269" ht="38" customHeight="1" spans="1:6">
      <c r="A269" s="358"/>
      <c r="B269" s="318" t="s">
        <v>128</v>
      </c>
      <c r="C269" s="338">
        <f>C261+C262+C268</f>
        <v>91420</v>
      </c>
      <c r="D269" s="338">
        <f>D261+D262+D268</f>
        <v>44100</v>
      </c>
      <c r="E269" s="331">
        <f t="shared" si="12"/>
        <v>-0.518</v>
      </c>
      <c r="F269" s="299" t="str">
        <f t="shared" si="13"/>
        <v>是</v>
      </c>
    </row>
    <row r="270" spans="3:3">
      <c r="C270" s="359"/>
    </row>
    <row r="272" spans="3:3">
      <c r="C272" s="359"/>
    </row>
    <row r="274" spans="3:3">
      <c r="C274" s="359"/>
    </row>
    <row r="275" spans="3:3">
      <c r="C275" s="359"/>
    </row>
    <row r="277" spans="3:3">
      <c r="C277" s="359"/>
    </row>
    <row r="278" spans="3:3">
      <c r="C278" s="359"/>
    </row>
    <row r="279" spans="3:3">
      <c r="C279" s="359"/>
    </row>
    <row r="280" spans="3:3">
      <c r="C280" s="359"/>
    </row>
    <row r="282" spans="3:3">
      <c r="C282" s="359"/>
    </row>
  </sheetData>
  <autoFilter ref="A3:G269">
    <filterColumn colId="6">
      <filters blank="1">
        <filter val="类"/>
        <filter val="款"/>
      </filters>
    </filterColumn>
    <extLst/>
  </autoFilter>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38"/>
  <sheetViews>
    <sheetView showGridLines="0" showZeros="0" view="pageBreakPreview" zoomScaleNormal="115" workbookViewId="0">
      <pane ySplit="3" topLeftCell="A26" activePane="bottomLeft" state="frozen"/>
      <selection/>
      <selection pane="bottomLeft" activeCell="E4" sqref="E4:E34"/>
    </sheetView>
  </sheetViews>
  <sheetFormatPr defaultColWidth="9" defaultRowHeight="14.25" outlineLevelCol="5"/>
  <cols>
    <col min="1" max="1" width="15" style="151" customWidth="1"/>
    <col min="2" max="2" width="50.75" style="151" customWidth="1"/>
    <col min="3" max="4" width="20.6333333333333" style="151" customWidth="1"/>
    <col min="5" max="5" width="20.6333333333333" style="322" customWidth="1"/>
    <col min="6" max="6" width="3.75" style="151" customWidth="1"/>
    <col min="7" max="16384" width="9" style="151"/>
  </cols>
  <sheetData>
    <row r="1" ht="45" customHeight="1" spans="1:6">
      <c r="A1" s="153"/>
      <c r="B1" s="323" t="s">
        <v>3029</v>
      </c>
      <c r="C1" s="323"/>
      <c r="D1" s="323"/>
      <c r="E1" s="323"/>
      <c r="F1" s="153"/>
    </row>
    <row r="2" s="320" customFormat="1" ht="20.1" customHeight="1" spans="1:6">
      <c r="A2" s="324"/>
      <c r="B2" s="325"/>
      <c r="C2" s="326"/>
      <c r="D2" s="325"/>
      <c r="E2" s="327" t="s">
        <v>2</v>
      </c>
      <c r="F2" s="324"/>
    </row>
    <row r="3" s="321" customFormat="1" ht="45" customHeight="1" spans="1:6">
      <c r="A3" s="328" t="s">
        <v>3</v>
      </c>
      <c r="B3" s="329" t="s">
        <v>4</v>
      </c>
      <c r="C3" s="266" t="s">
        <v>130</v>
      </c>
      <c r="D3" s="266" t="s">
        <v>6</v>
      </c>
      <c r="E3" s="266" t="s">
        <v>131</v>
      </c>
      <c r="F3" s="330" t="s">
        <v>8</v>
      </c>
    </row>
    <row r="4" s="321" customFormat="1" ht="36" customHeight="1" spans="1:6">
      <c r="A4" s="301" t="s">
        <v>2510</v>
      </c>
      <c r="B4" s="296" t="s">
        <v>2511</v>
      </c>
      <c r="C4" s="304"/>
      <c r="D4" s="304"/>
      <c r="E4" s="331"/>
      <c r="F4" s="332" t="str">
        <f t="shared" ref="F4:F29" si="0">IF(LEN(A4)=7,"是",IF(B4&lt;&gt;"",IF(SUM(C4:D4)&lt;&gt;0,"是","否"),"是"))</f>
        <v>是</v>
      </c>
    </row>
    <row r="5" ht="36" customHeight="1" spans="1:6">
      <c r="A5" s="301" t="s">
        <v>2512</v>
      </c>
      <c r="B5" s="296" t="s">
        <v>2513</v>
      </c>
      <c r="C5" s="304"/>
      <c r="D5" s="304"/>
      <c r="E5" s="331"/>
      <c r="F5" s="332" t="str">
        <f t="shared" si="0"/>
        <v>是</v>
      </c>
    </row>
    <row r="6" ht="36" customHeight="1" spans="1:6">
      <c r="A6" s="301" t="s">
        <v>2514</v>
      </c>
      <c r="B6" s="296" t="s">
        <v>2515</v>
      </c>
      <c r="C6" s="304"/>
      <c r="D6" s="304"/>
      <c r="E6" s="331"/>
      <c r="F6" s="332" t="str">
        <f t="shared" si="0"/>
        <v>是</v>
      </c>
    </row>
    <row r="7" ht="36" customHeight="1" spans="1:6">
      <c r="A7" s="301" t="s">
        <v>2516</v>
      </c>
      <c r="B7" s="296" t="s">
        <v>2517</v>
      </c>
      <c r="C7" s="304"/>
      <c r="D7" s="304"/>
      <c r="E7" s="331"/>
      <c r="F7" s="332" t="str">
        <f t="shared" si="0"/>
        <v>是</v>
      </c>
    </row>
    <row r="8" ht="36" customHeight="1" spans="1:6">
      <c r="A8" s="301" t="s">
        <v>2518</v>
      </c>
      <c r="B8" s="296" t="s">
        <v>2519</v>
      </c>
      <c r="C8" s="304"/>
      <c r="D8" s="304"/>
      <c r="E8" s="331"/>
      <c r="F8" s="332" t="str">
        <f t="shared" si="0"/>
        <v>是</v>
      </c>
    </row>
    <row r="9" ht="36" customHeight="1" spans="1:6">
      <c r="A9" s="301" t="s">
        <v>2520</v>
      </c>
      <c r="B9" s="296" t="s">
        <v>2521</v>
      </c>
      <c r="C9" s="304"/>
      <c r="D9" s="304"/>
      <c r="E9" s="331"/>
      <c r="F9" s="332" t="str">
        <f t="shared" si="0"/>
        <v>是</v>
      </c>
    </row>
    <row r="10" ht="36" customHeight="1" spans="1:6">
      <c r="A10" s="301" t="s">
        <v>2522</v>
      </c>
      <c r="B10" s="296" t="s">
        <v>2523</v>
      </c>
      <c r="C10" s="304">
        <v>16150</v>
      </c>
      <c r="D10" s="304">
        <v>20000</v>
      </c>
      <c r="E10" s="331">
        <f>(D10-C10)/C10</f>
        <v>0.238</v>
      </c>
      <c r="F10" s="332" t="str">
        <f t="shared" si="0"/>
        <v>是</v>
      </c>
    </row>
    <row r="11" ht="36" customHeight="1" spans="1:6">
      <c r="A11" s="301" t="s">
        <v>2524</v>
      </c>
      <c r="B11" s="300" t="s">
        <v>2525</v>
      </c>
      <c r="C11" s="302">
        <v>15807</v>
      </c>
      <c r="D11" s="302">
        <v>20000</v>
      </c>
      <c r="E11" s="333">
        <f t="shared" ref="E11:E14" si="1">IF(C11&gt;0,D11/C11-1,IF(C11&lt;0,-(D11/C11-1),""))</f>
        <v>0.265</v>
      </c>
      <c r="F11" s="146" t="str">
        <f t="shared" si="0"/>
        <v>是</v>
      </c>
    </row>
    <row r="12" ht="36" customHeight="1" spans="1:6">
      <c r="A12" s="301" t="s">
        <v>2526</v>
      </c>
      <c r="B12" s="300" t="s">
        <v>2527</v>
      </c>
      <c r="C12" s="302">
        <v>343</v>
      </c>
      <c r="D12" s="302"/>
      <c r="E12" s="333">
        <f t="shared" si="1"/>
        <v>-1</v>
      </c>
      <c r="F12" s="332" t="str">
        <f t="shared" si="0"/>
        <v>是</v>
      </c>
    </row>
    <row r="13" ht="36" hidden="1" customHeight="1" spans="1:6">
      <c r="A13" s="301" t="s">
        <v>2528</v>
      </c>
      <c r="B13" s="300" t="s">
        <v>2529</v>
      </c>
      <c r="C13" s="302"/>
      <c r="D13" s="302"/>
      <c r="E13" s="333" t="str">
        <f t="shared" si="1"/>
        <v/>
      </c>
      <c r="F13" s="332" t="str">
        <f t="shared" si="0"/>
        <v>否</v>
      </c>
    </row>
    <row r="14" ht="36" hidden="1" customHeight="1" spans="1:6">
      <c r="A14" s="301" t="s">
        <v>2530</v>
      </c>
      <c r="B14" s="300" t="s">
        <v>2531</v>
      </c>
      <c r="C14" s="302"/>
      <c r="D14" s="302"/>
      <c r="E14" s="333" t="str">
        <f t="shared" si="1"/>
        <v/>
      </c>
      <c r="F14" s="332" t="str">
        <f t="shared" si="0"/>
        <v>否</v>
      </c>
    </row>
    <row r="15" ht="36" hidden="1" customHeight="1" spans="1:6">
      <c r="A15" s="301" t="s">
        <v>2532</v>
      </c>
      <c r="B15" s="300" t="s">
        <v>2533</v>
      </c>
      <c r="C15" s="302"/>
      <c r="D15" s="302"/>
      <c r="E15" s="331" t="e">
        <f t="shared" ref="E15:E20" si="2">(D15-C15)/C15</f>
        <v>#DIV/0!</v>
      </c>
      <c r="F15" s="332" t="str">
        <f t="shared" si="0"/>
        <v>否</v>
      </c>
    </row>
    <row r="16" ht="36" customHeight="1" spans="1:6">
      <c r="A16" s="334" t="s">
        <v>2534</v>
      </c>
      <c r="B16" s="335" t="s">
        <v>2535</v>
      </c>
      <c r="C16" s="304"/>
      <c r="D16" s="304"/>
      <c r="E16" s="331"/>
      <c r="F16" s="332" t="str">
        <f t="shared" si="0"/>
        <v>是</v>
      </c>
    </row>
    <row r="17" ht="36" customHeight="1" spans="1:6">
      <c r="A17" s="334" t="s">
        <v>2536</v>
      </c>
      <c r="B17" s="335" t="s">
        <v>2537</v>
      </c>
      <c r="C17" s="304"/>
      <c r="D17" s="304"/>
      <c r="E17" s="331"/>
      <c r="F17" s="332" t="str">
        <f t="shared" si="0"/>
        <v>是</v>
      </c>
    </row>
    <row r="18" ht="36" hidden="1" customHeight="1" spans="1:6">
      <c r="A18" s="334" t="s">
        <v>2538</v>
      </c>
      <c r="B18" s="196" t="s">
        <v>2539</v>
      </c>
      <c r="C18" s="302"/>
      <c r="D18" s="302"/>
      <c r="E18" s="331" t="e">
        <f t="shared" si="2"/>
        <v>#DIV/0!</v>
      </c>
      <c r="F18" s="332" t="str">
        <f t="shared" si="0"/>
        <v>否</v>
      </c>
    </row>
    <row r="19" ht="36" hidden="1" customHeight="1" spans="1:6">
      <c r="A19" s="334" t="s">
        <v>2540</v>
      </c>
      <c r="B19" s="196" t="s">
        <v>2541</v>
      </c>
      <c r="C19" s="302"/>
      <c r="D19" s="302"/>
      <c r="E19" s="331" t="e">
        <f t="shared" si="2"/>
        <v>#DIV/0!</v>
      </c>
      <c r="F19" s="332" t="str">
        <f t="shared" si="0"/>
        <v>否</v>
      </c>
    </row>
    <row r="20" ht="36" customHeight="1" spans="1:6">
      <c r="A20" s="334" t="s">
        <v>2542</v>
      </c>
      <c r="B20" s="335" t="s">
        <v>2543</v>
      </c>
      <c r="C20" s="304">
        <v>305</v>
      </c>
      <c r="D20" s="304">
        <v>250</v>
      </c>
      <c r="E20" s="331">
        <f t="shared" si="2"/>
        <v>-0.18</v>
      </c>
      <c r="F20" s="332" t="str">
        <f t="shared" si="0"/>
        <v>是</v>
      </c>
    </row>
    <row r="21" ht="36" customHeight="1" spans="1:6">
      <c r="A21" s="334" t="s">
        <v>2544</v>
      </c>
      <c r="B21" s="335" t="s">
        <v>2545</v>
      </c>
      <c r="C21" s="304"/>
      <c r="D21" s="304"/>
      <c r="E21" s="331"/>
      <c r="F21" s="332" t="str">
        <f t="shared" si="0"/>
        <v>是</v>
      </c>
    </row>
    <row r="22" ht="36" customHeight="1" spans="1:6">
      <c r="A22" s="334" t="s">
        <v>2546</v>
      </c>
      <c r="B22" s="335" t="s">
        <v>2547</v>
      </c>
      <c r="C22" s="304"/>
      <c r="D22" s="304"/>
      <c r="E22" s="331"/>
      <c r="F22" s="332" t="str">
        <f t="shared" si="0"/>
        <v>是</v>
      </c>
    </row>
    <row r="23" ht="36" customHeight="1" spans="1:6">
      <c r="A23" s="301" t="s">
        <v>2548</v>
      </c>
      <c r="B23" s="296" t="s">
        <v>2549</v>
      </c>
      <c r="C23" s="304"/>
      <c r="D23" s="304"/>
      <c r="E23" s="331"/>
      <c r="F23" s="332" t="str">
        <f t="shared" si="0"/>
        <v>是</v>
      </c>
    </row>
    <row r="24" ht="36" customHeight="1" spans="1:6">
      <c r="A24" s="301" t="s">
        <v>2550</v>
      </c>
      <c r="B24" s="296" t="s">
        <v>2551</v>
      </c>
      <c r="C24" s="304">
        <v>150</v>
      </c>
      <c r="D24" s="304">
        <v>200</v>
      </c>
      <c r="E24" s="331">
        <f>(D24-C24)/C24</f>
        <v>0.333</v>
      </c>
      <c r="F24" s="332" t="str">
        <f t="shared" si="0"/>
        <v>是</v>
      </c>
    </row>
    <row r="25" ht="36" customHeight="1" spans="1:6">
      <c r="A25" s="301" t="s">
        <v>2552</v>
      </c>
      <c r="B25" s="296" t="s">
        <v>2553</v>
      </c>
      <c r="C25" s="304"/>
      <c r="D25" s="304"/>
      <c r="E25" s="331"/>
      <c r="F25" s="332" t="str">
        <f t="shared" si="0"/>
        <v>是</v>
      </c>
    </row>
    <row r="26" ht="36" customHeight="1" spans="1:6">
      <c r="A26" s="301" t="s">
        <v>2554</v>
      </c>
      <c r="B26" s="296" t="s">
        <v>2555</v>
      </c>
      <c r="C26" s="304"/>
      <c r="D26" s="304"/>
      <c r="E26" s="331"/>
      <c r="F26" s="332" t="str">
        <f t="shared" si="0"/>
        <v>是</v>
      </c>
    </row>
    <row r="27" ht="36" customHeight="1" spans="1:6">
      <c r="A27" s="301" t="s">
        <v>2556</v>
      </c>
      <c r="B27" s="296" t="s">
        <v>2557</v>
      </c>
      <c r="C27" s="304"/>
      <c r="D27" s="304">
        <v>850</v>
      </c>
      <c r="E27" s="331"/>
      <c r="F27" s="332" t="str">
        <f t="shared" si="0"/>
        <v>是</v>
      </c>
    </row>
    <row r="28" ht="36" customHeight="1" spans="1:6">
      <c r="A28" s="301"/>
      <c r="B28" s="300"/>
      <c r="C28" s="302"/>
      <c r="D28" s="302"/>
      <c r="E28" s="331"/>
      <c r="F28" s="146" t="str">
        <f t="shared" si="0"/>
        <v>是</v>
      </c>
    </row>
    <row r="29" ht="36" customHeight="1" spans="1:6">
      <c r="A29" s="307"/>
      <c r="B29" s="308" t="s">
        <v>3030</v>
      </c>
      <c r="C29" s="304">
        <v>16605</v>
      </c>
      <c r="D29" s="304">
        <v>21300</v>
      </c>
      <c r="E29" s="331">
        <f t="shared" ref="E29:E32" si="3">(D29-C29)/C29</f>
        <v>0.283</v>
      </c>
      <c r="F29" s="146" t="str">
        <f t="shared" si="0"/>
        <v>是</v>
      </c>
    </row>
    <row r="30" ht="36" hidden="1" customHeight="1" spans="1:6">
      <c r="A30" s="336">
        <v>105</v>
      </c>
      <c r="B30" s="337" t="s">
        <v>2559</v>
      </c>
      <c r="C30" s="338"/>
      <c r="D30" s="339"/>
      <c r="E30" s="331" t="e">
        <f t="shared" si="3"/>
        <v>#DIV/0!</v>
      </c>
      <c r="F30" s="146" t="str">
        <f t="shared" ref="F30:F37" si="4">IF(LEN(A30)=7,"是",IF(B30&lt;&gt;"",IF(SUM(C30:D30)&lt;&gt;0,"是","否"),"是"))</f>
        <v>否</v>
      </c>
    </row>
    <row r="31" ht="36" customHeight="1" spans="1:6">
      <c r="A31" s="336">
        <v>110</v>
      </c>
      <c r="B31" s="337" t="s">
        <v>61</v>
      </c>
      <c r="C31" s="338"/>
      <c r="D31" s="338">
        <v>4800</v>
      </c>
      <c r="E31" s="331"/>
      <c r="F31" s="146" t="str">
        <f t="shared" si="4"/>
        <v>是</v>
      </c>
    </row>
    <row r="32" ht="36" hidden="1" customHeight="1" spans="1:6">
      <c r="A32" s="340">
        <v>11004</v>
      </c>
      <c r="B32" s="341" t="s">
        <v>3031</v>
      </c>
      <c r="C32" s="338"/>
      <c r="D32" s="338"/>
      <c r="E32" s="331" t="e">
        <f t="shared" si="3"/>
        <v>#DIV/0!</v>
      </c>
      <c r="F32" s="146" t="str">
        <f t="shared" si="4"/>
        <v>否</v>
      </c>
    </row>
    <row r="33" ht="36" customHeight="1" spans="1:6">
      <c r="A33" s="340">
        <v>1100401</v>
      </c>
      <c r="B33" s="341" t="s">
        <v>2561</v>
      </c>
      <c r="C33" s="342"/>
      <c r="D33" s="343"/>
      <c r="E33" s="331"/>
      <c r="F33" s="146" t="str">
        <f t="shared" si="4"/>
        <v>是</v>
      </c>
    </row>
    <row r="34" ht="36" customHeight="1" spans="1:6">
      <c r="A34" s="340">
        <v>1100402</v>
      </c>
      <c r="B34" s="341" t="s">
        <v>3032</v>
      </c>
      <c r="C34" s="342"/>
      <c r="D34" s="343"/>
      <c r="E34" s="331"/>
      <c r="F34" s="146" t="str">
        <f t="shared" si="4"/>
        <v>是</v>
      </c>
    </row>
    <row r="35" ht="36" hidden="1" customHeight="1" spans="1:6">
      <c r="A35" s="340">
        <v>11008</v>
      </c>
      <c r="B35" s="341" t="s">
        <v>64</v>
      </c>
      <c r="C35" s="342"/>
      <c r="D35" s="343"/>
      <c r="E35" s="331" t="e">
        <f>(D35-C35)/C35</f>
        <v>#DIV/0!</v>
      </c>
      <c r="F35" s="146" t="str">
        <f t="shared" si="4"/>
        <v>否</v>
      </c>
    </row>
    <row r="36" ht="36" customHeight="1" spans="1:6">
      <c r="A36" s="344">
        <v>11009</v>
      </c>
      <c r="B36" s="345" t="s">
        <v>65</v>
      </c>
      <c r="C36" s="338">
        <v>16605</v>
      </c>
      <c r="D36" s="338">
        <v>21300</v>
      </c>
      <c r="E36" s="346"/>
      <c r="F36" s="146" t="str">
        <f t="shared" si="4"/>
        <v>是</v>
      </c>
    </row>
    <row r="37" ht="36" customHeight="1" spans="1:6">
      <c r="A37" s="347"/>
      <c r="B37" s="348" t="s">
        <v>68</v>
      </c>
      <c r="C37" s="101">
        <f>C29+C30+C31</f>
        <v>16605</v>
      </c>
      <c r="D37" s="101">
        <f>D29+D30+D31</f>
        <v>26100</v>
      </c>
      <c r="E37" s="331">
        <f>(D37-C37)/C37</f>
        <v>0.572</v>
      </c>
      <c r="F37" s="146" t="str">
        <f t="shared" si="4"/>
        <v>是</v>
      </c>
    </row>
    <row r="38" spans="3:4">
      <c r="C38" s="349"/>
      <c r="D38" s="349"/>
    </row>
  </sheetData>
  <autoFilter ref="A3:F37">
    <filterColumn colId="5">
      <customFilters>
        <customFilter operator="equal" val="是"/>
      </customFilters>
    </filterColumn>
    <extLst/>
  </autoFilter>
  <mergeCells count="1">
    <mergeCell ref="B1:E1"/>
  </mergeCells>
  <conditionalFormatting sqref="B30">
    <cfRule type="expression" dxfId="1" priority="10" stopIfTrue="1">
      <formula>"len($A:$A)=3"</formula>
    </cfRule>
  </conditionalFormatting>
  <conditionalFormatting sqref="B31:B34">
    <cfRule type="expression" dxfId="1" priority="6" stopIfTrue="1">
      <formula>"len($A:$A)=3"</formula>
    </cfRule>
  </conditionalFormatting>
  <conditionalFormatting sqref="C30:C35 D31:D34">
    <cfRule type="expression" dxfId="1" priority="2" stopIfTrue="1">
      <formula>"len($A:$A)=3"</formula>
    </cfRule>
  </conditionalFormatting>
  <conditionalFormatting sqref="D30 D33:D35">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74"/>
  <sheetViews>
    <sheetView showGridLines="0" showZeros="0" view="pageBreakPreview" zoomScaleNormal="115" workbookViewId="0">
      <pane ySplit="3" topLeftCell="A202" activePane="bottomLeft" state="frozen"/>
      <selection/>
      <selection pane="bottomLeft" activeCell="B202" sqref="B202"/>
    </sheetView>
  </sheetViews>
  <sheetFormatPr defaultColWidth="9" defaultRowHeight="14.25" outlineLevelCol="6"/>
  <cols>
    <col min="1" max="1" width="13.5083333333333" style="276" customWidth="1"/>
    <col min="2" max="2" width="50.75" style="276" customWidth="1"/>
    <col min="3" max="4" width="20.6333333333333" style="280" customWidth="1"/>
    <col min="5" max="5" width="20.6333333333333" style="281" customWidth="1"/>
    <col min="6" max="6" width="3.75" style="282" customWidth="1"/>
    <col min="7" max="16384" width="9" style="276"/>
  </cols>
  <sheetData>
    <row r="1" s="276" customFormat="1" ht="45" customHeight="1" spans="1:7">
      <c r="A1" s="283"/>
      <c r="B1" s="284" t="s">
        <v>3033</v>
      </c>
      <c r="C1" s="284"/>
      <c r="D1" s="284"/>
      <c r="E1" s="284"/>
      <c r="F1" s="285"/>
      <c r="G1" s="283"/>
    </row>
    <row r="2" s="277" customFormat="1" ht="20.1" customHeight="1" spans="1:7">
      <c r="A2" s="286"/>
      <c r="B2" s="287"/>
      <c r="C2" s="287"/>
      <c r="D2" s="287"/>
      <c r="E2" s="288" t="s">
        <v>2</v>
      </c>
      <c r="F2" s="289"/>
      <c r="G2" s="286"/>
    </row>
    <row r="3" s="278" customFormat="1" ht="45" customHeight="1" spans="1:7">
      <c r="A3" s="290" t="s">
        <v>3</v>
      </c>
      <c r="B3" s="291" t="s">
        <v>4</v>
      </c>
      <c r="C3" s="292" t="s">
        <v>130</v>
      </c>
      <c r="D3" s="292" t="s">
        <v>6</v>
      </c>
      <c r="E3" s="292" t="s">
        <v>131</v>
      </c>
      <c r="F3" s="293" t="s">
        <v>8</v>
      </c>
      <c r="G3" s="294" t="s">
        <v>3034</v>
      </c>
    </row>
    <row r="4" s="276" customFormat="1" ht="36" customHeight="1" spans="1:7">
      <c r="A4" s="295" t="s">
        <v>82</v>
      </c>
      <c r="B4" s="296" t="s">
        <v>2564</v>
      </c>
      <c r="C4" s="297"/>
      <c r="D4" s="297"/>
      <c r="E4" s="298"/>
      <c r="F4" s="299" t="str">
        <f t="shared" ref="F4:F67" si="0">IF(LEN(A4)=3,"是",IF(B4&lt;&gt;"",IF(SUM(C4:D4)&lt;&gt;0,"是","否"),"是"))</f>
        <v>是</v>
      </c>
      <c r="G4" s="283" t="str">
        <f t="shared" ref="G4:G67" si="1">IF(LEN(A4)=3,"类",IF(LEN(A4)=5,"款","项"))</f>
        <v>类</v>
      </c>
    </row>
    <row r="5" s="276" customFormat="1" ht="36" customHeight="1" spans="1:7">
      <c r="A5" s="295" t="s">
        <v>2565</v>
      </c>
      <c r="B5" s="300" t="s">
        <v>2566</v>
      </c>
      <c r="C5" s="297"/>
      <c r="D5" s="297"/>
      <c r="E5" s="298"/>
      <c r="F5" s="299" t="str">
        <f t="shared" si="0"/>
        <v>否</v>
      </c>
      <c r="G5" s="283" t="str">
        <f t="shared" si="1"/>
        <v>款</v>
      </c>
    </row>
    <row r="6" s="276" customFormat="1" ht="36" customHeight="1" spans="1:7">
      <c r="A6" s="301" t="s">
        <v>2567</v>
      </c>
      <c r="B6" s="300" t="s">
        <v>2568</v>
      </c>
      <c r="C6" s="302"/>
      <c r="D6" s="302"/>
      <c r="E6" s="298"/>
      <c r="F6" s="299" t="str">
        <f t="shared" si="0"/>
        <v>否</v>
      </c>
      <c r="G6" s="283" t="str">
        <f t="shared" si="1"/>
        <v>项</v>
      </c>
    </row>
    <row r="7" s="276" customFormat="1" ht="36" customHeight="1" spans="1:7">
      <c r="A7" s="301" t="s">
        <v>2569</v>
      </c>
      <c r="B7" s="300" t="s">
        <v>2570</v>
      </c>
      <c r="C7" s="302"/>
      <c r="D7" s="302"/>
      <c r="E7" s="298"/>
      <c r="F7" s="299" t="str">
        <f t="shared" si="0"/>
        <v>否</v>
      </c>
      <c r="G7" s="283" t="str">
        <f t="shared" si="1"/>
        <v>项</v>
      </c>
    </row>
    <row r="8" s="276" customFormat="1" ht="36" customHeight="1" spans="1:7">
      <c r="A8" s="301" t="s">
        <v>2571</v>
      </c>
      <c r="B8" s="300" t="s">
        <v>2572</v>
      </c>
      <c r="C8" s="303"/>
      <c r="D8" s="303"/>
      <c r="E8" s="298"/>
      <c r="F8" s="299" t="str">
        <f t="shared" si="0"/>
        <v>否</v>
      </c>
      <c r="G8" s="283" t="str">
        <f t="shared" si="1"/>
        <v>项</v>
      </c>
    </row>
    <row r="9" s="276" customFormat="1" ht="36" customHeight="1" spans="1:7">
      <c r="A9" s="301" t="s">
        <v>2573</v>
      </c>
      <c r="B9" s="300" t="s">
        <v>2574</v>
      </c>
      <c r="C9" s="302"/>
      <c r="D9" s="302"/>
      <c r="E9" s="298"/>
      <c r="F9" s="299" t="str">
        <f t="shared" si="0"/>
        <v>否</v>
      </c>
      <c r="G9" s="283" t="str">
        <f t="shared" si="1"/>
        <v>项</v>
      </c>
    </row>
    <row r="10" s="276" customFormat="1" ht="36" customHeight="1" spans="1:7">
      <c r="A10" s="301" t="s">
        <v>2575</v>
      </c>
      <c r="B10" s="300" t="s">
        <v>2576</v>
      </c>
      <c r="C10" s="303"/>
      <c r="D10" s="303"/>
      <c r="E10" s="298"/>
      <c r="F10" s="299" t="str">
        <f t="shared" si="0"/>
        <v>否</v>
      </c>
      <c r="G10" s="283" t="str">
        <f t="shared" si="1"/>
        <v>项</v>
      </c>
    </row>
    <row r="11" s="276" customFormat="1" ht="36" customHeight="1" spans="1:7">
      <c r="A11" s="295" t="s">
        <v>2577</v>
      </c>
      <c r="B11" s="296" t="s">
        <v>2578</v>
      </c>
      <c r="C11" s="304">
        <f>SUM(C12:C16)</f>
        <v>0</v>
      </c>
      <c r="D11" s="304">
        <f>SUM(D12:D16)</f>
        <v>0</v>
      </c>
      <c r="E11" s="298"/>
      <c r="F11" s="299" t="str">
        <f t="shared" si="0"/>
        <v>否</v>
      </c>
      <c r="G11" s="283" t="str">
        <f t="shared" si="1"/>
        <v>款</v>
      </c>
    </row>
    <row r="12" s="276" customFormat="1" ht="36" customHeight="1" spans="1:7">
      <c r="A12" s="301" t="s">
        <v>2579</v>
      </c>
      <c r="B12" s="300" t="s">
        <v>2580</v>
      </c>
      <c r="C12" s="302"/>
      <c r="D12" s="302"/>
      <c r="E12" s="298"/>
      <c r="F12" s="299" t="str">
        <f t="shared" si="0"/>
        <v>否</v>
      </c>
      <c r="G12" s="283" t="str">
        <f t="shared" si="1"/>
        <v>项</v>
      </c>
    </row>
    <row r="13" s="276" customFormat="1" ht="36" customHeight="1" spans="1:7">
      <c r="A13" s="301" t="s">
        <v>2581</v>
      </c>
      <c r="B13" s="300" t="s">
        <v>2582</v>
      </c>
      <c r="C13" s="302"/>
      <c r="D13" s="302"/>
      <c r="E13" s="298"/>
      <c r="F13" s="299" t="str">
        <f t="shared" si="0"/>
        <v>否</v>
      </c>
      <c r="G13" s="283" t="str">
        <f t="shared" si="1"/>
        <v>项</v>
      </c>
    </row>
    <row r="14" s="276" customFormat="1" ht="36" customHeight="1" spans="1:7">
      <c r="A14" s="301" t="s">
        <v>2583</v>
      </c>
      <c r="B14" s="300" t="s">
        <v>2584</v>
      </c>
      <c r="C14" s="302"/>
      <c r="D14" s="302"/>
      <c r="E14" s="298"/>
      <c r="F14" s="299" t="str">
        <f t="shared" si="0"/>
        <v>否</v>
      </c>
      <c r="G14" s="283" t="str">
        <f t="shared" si="1"/>
        <v>项</v>
      </c>
    </row>
    <row r="15" s="276" customFormat="1" ht="36" customHeight="1" spans="1:7">
      <c r="A15" s="301" t="s">
        <v>2585</v>
      </c>
      <c r="B15" s="300" t="s">
        <v>2586</v>
      </c>
      <c r="C15" s="302"/>
      <c r="D15" s="302"/>
      <c r="E15" s="298"/>
      <c r="F15" s="299" t="str">
        <f t="shared" si="0"/>
        <v>否</v>
      </c>
      <c r="G15" s="283" t="str">
        <f t="shared" si="1"/>
        <v>项</v>
      </c>
    </row>
    <row r="16" s="276" customFormat="1" ht="36" customHeight="1" spans="1:7">
      <c r="A16" s="301" t="s">
        <v>2587</v>
      </c>
      <c r="B16" s="300" t="s">
        <v>2588</v>
      </c>
      <c r="C16" s="302"/>
      <c r="D16" s="302"/>
      <c r="E16" s="298"/>
      <c r="F16" s="299" t="str">
        <f t="shared" si="0"/>
        <v>否</v>
      </c>
      <c r="G16" s="283" t="str">
        <f t="shared" si="1"/>
        <v>项</v>
      </c>
    </row>
    <row r="17" s="276" customFormat="1" ht="36" customHeight="1" spans="1:7">
      <c r="A17" s="295" t="s">
        <v>2589</v>
      </c>
      <c r="B17" s="296" t="s">
        <v>2590</v>
      </c>
      <c r="C17" s="304">
        <f>SUM(C18:C19)</f>
        <v>0</v>
      </c>
      <c r="D17" s="304">
        <f>SUM(D18:D19)</f>
        <v>0</v>
      </c>
      <c r="E17" s="298"/>
      <c r="F17" s="299" t="str">
        <f t="shared" si="0"/>
        <v>否</v>
      </c>
      <c r="G17" s="283" t="str">
        <f t="shared" si="1"/>
        <v>款</v>
      </c>
    </row>
    <row r="18" s="276" customFormat="1" ht="36" customHeight="1" spans="1:7">
      <c r="A18" s="301" t="s">
        <v>2591</v>
      </c>
      <c r="B18" s="300" t="s">
        <v>2592</v>
      </c>
      <c r="C18" s="302"/>
      <c r="D18" s="302"/>
      <c r="E18" s="298"/>
      <c r="F18" s="299" t="str">
        <f t="shared" si="0"/>
        <v>否</v>
      </c>
      <c r="G18" s="283" t="str">
        <f t="shared" si="1"/>
        <v>项</v>
      </c>
    </row>
    <row r="19" s="276" customFormat="1" ht="36" customHeight="1" spans="1:7">
      <c r="A19" s="301" t="s">
        <v>2593</v>
      </c>
      <c r="B19" s="300" t="s">
        <v>2594</v>
      </c>
      <c r="C19" s="302"/>
      <c r="D19" s="302"/>
      <c r="E19" s="298"/>
      <c r="F19" s="299" t="str">
        <f t="shared" si="0"/>
        <v>否</v>
      </c>
      <c r="G19" s="283" t="str">
        <f t="shared" si="1"/>
        <v>项</v>
      </c>
    </row>
    <row r="20" s="276" customFormat="1" ht="36" customHeight="1" spans="1:7">
      <c r="A20" s="295" t="s">
        <v>84</v>
      </c>
      <c r="B20" s="296" t="s">
        <v>2595</v>
      </c>
      <c r="C20" s="297">
        <f>C21+C25+C29</f>
        <v>300</v>
      </c>
      <c r="D20" s="297">
        <f>D21+D25+D29</f>
        <v>1170</v>
      </c>
      <c r="E20" s="298">
        <f t="shared" ref="E20:E22" si="2">(D20-C20)/C20</f>
        <v>2.9</v>
      </c>
      <c r="F20" s="299" t="str">
        <f t="shared" si="0"/>
        <v>是</v>
      </c>
      <c r="G20" s="283" t="str">
        <f t="shared" si="1"/>
        <v>类</v>
      </c>
    </row>
    <row r="21" s="276" customFormat="1" ht="36" customHeight="1" spans="1:7">
      <c r="A21" s="295" t="s">
        <v>2596</v>
      </c>
      <c r="B21" s="296" t="s">
        <v>2597</v>
      </c>
      <c r="C21" s="304">
        <f>SUM(C22:C24)</f>
        <v>300</v>
      </c>
      <c r="D21" s="304">
        <f>SUM(D22:D24)</f>
        <v>1170</v>
      </c>
      <c r="E21" s="298">
        <f t="shared" si="2"/>
        <v>2.9</v>
      </c>
      <c r="F21" s="299" t="str">
        <f t="shared" si="0"/>
        <v>是</v>
      </c>
      <c r="G21" s="283" t="str">
        <f t="shared" si="1"/>
        <v>款</v>
      </c>
    </row>
    <row r="22" s="276" customFormat="1" ht="36" customHeight="1" spans="1:7">
      <c r="A22" s="301" t="s">
        <v>2598</v>
      </c>
      <c r="B22" s="300" t="s">
        <v>2599</v>
      </c>
      <c r="C22" s="302">
        <v>300</v>
      </c>
      <c r="D22" s="302">
        <v>590</v>
      </c>
      <c r="E22" s="298">
        <f t="shared" si="2"/>
        <v>0.967</v>
      </c>
      <c r="F22" s="299" t="str">
        <f t="shared" si="0"/>
        <v>是</v>
      </c>
      <c r="G22" s="283" t="str">
        <f t="shared" si="1"/>
        <v>项</v>
      </c>
    </row>
    <row r="23" s="276" customFormat="1" ht="36" customHeight="1" spans="1:7">
      <c r="A23" s="301" t="s">
        <v>2600</v>
      </c>
      <c r="B23" s="300" t="s">
        <v>2601</v>
      </c>
      <c r="C23" s="302"/>
      <c r="D23" s="302">
        <v>580</v>
      </c>
      <c r="E23" s="298"/>
      <c r="F23" s="299" t="str">
        <f t="shared" si="0"/>
        <v>是</v>
      </c>
      <c r="G23" s="283" t="str">
        <f t="shared" si="1"/>
        <v>项</v>
      </c>
    </row>
    <row r="24" s="276" customFormat="1" ht="36" customHeight="1" spans="1:7">
      <c r="A24" s="301" t="s">
        <v>2602</v>
      </c>
      <c r="B24" s="300" t="s">
        <v>2603</v>
      </c>
      <c r="C24" s="302"/>
      <c r="D24" s="302"/>
      <c r="E24" s="298"/>
      <c r="F24" s="299" t="str">
        <f t="shared" si="0"/>
        <v>否</v>
      </c>
      <c r="G24" s="283" t="str">
        <f t="shared" si="1"/>
        <v>项</v>
      </c>
    </row>
    <row r="25" s="276" customFormat="1" ht="36" customHeight="1" spans="1:7">
      <c r="A25" s="295" t="s">
        <v>2604</v>
      </c>
      <c r="B25" s="296" t="s">
        <v>2605</v>
      </c>
      <c r="C25" s="304">
        <f>SUM(C26:C28)</f>
        <v>0</v>
      </c>
      <c r="D25" s="304">
        <f>SUM(D26:D28)</f>
        <v>0</v>
      </c>
      <c r="E25" s="298"/>
      <c r="F25" s="299" t="str">
        <f t="shared" si="0"/>
        <v>否</v>
      </c>
      <c r="G25" s="283" t="str">
        <f t="shared" si="1"/>
        <v>款</v>
      </c>
    </row>
    <row r="26" s="276" customFormat="1" ht="36" customHeight="1" spans="1:7">
      <c r="A26" s="301" t="s">
        <v>2606</v>
      </c>
      <c r="B26" s="300" t="s">
        <v>2599</v>
      </c>
      <c r="C26" s="302"/>
      <c r="D26" s="302"/>
      <c r="E26" s="298"/>
      <c r="F26" s="299" t="str">
        <f t="shared" si="0"/>
        <v>否</v>
      </c>
      <c r="G26" s="283" t="str">
        <f t="shared" si="1"/>
        <v>项</v>
      </c>
    </row>
    <row r="27" s="276" customFormat="1" ht="36" customHeight="1" spans="1:7">
      <c r="A27" s="301" t="s">
        <v>2607</v>
      </c>
      <c r="B27" s="300" t="s">
        <v>2601</v>
      </c>
      <c r="C27" s="302"/>
      <c r="D27" s="302"/>
      <c r="E27" s="298"/>
      <c r="F27" s="299" t="str">
        <f t="shared" si="0"/>
        <v>否</v>
      </c>
      <c r="G27" s="283" t="str">
        <f t="shared" si="1"/>
        <v>项</v>
      </c>
    </row>
    <row r="28" s="276" customFormat="1" ht="36" customHeight="1" spans="1:7">
      <c r="A28" s="301" t="s">
        <v>2608</v>
      </c>
      <c r="B28" s="300" t="s">
        <v>2609</v>
      </c>
      <c r="C28" s="302"/>
      <c r="D28" s="302"/>
      <c r="E28" s="298"/>
      <c r="F28" s="299" t="str">
        <f t="shared" si="0"/>
        <v>否</v>
      </c>
      <c r="G28" s="283" t="str">
        <f t="shared" si="1"/>
        <v>项</v>
      </c>
    </row>
    <row r="29" s="279" customFormat="1" ht="36" customHeight="1" spans="1:7">
      <c r="A29" s="295" t="s">
        <v>2610</v>
      </c>
      <c r="B29" s="296" t="s">
        <v>2611</v>
      </c>
      <c r="C29" s="304">
        <f>SUM(C30:C31)</f>
        <v>0</v>
      </c>
      <c r="D29" s="304">
        <f>SUM(D30:D31)</f>
        <v>0</v>
      </c>
      <c r="E29" s="298"/>
      <c r="F29" s="299" t="str">
        <f t="shared" si="0"/>
        <v>否</v>
      </c>
      <c r="G29" s="283" t="str">
        <f t="shared" si="1"/>
        <v>款</v>
      </c>
    </row>
    <row r="30" s="276" customFormat="1" ht="36" customHeight="1" spans="1:7">
      <c r="A30" s="301" t="s">
        <v>2612</v>
      </c>
      <c r="B30" s="300" t="s">
        <v>2601</v>
      </c>
      <c r="C30" s="302"/>
      <c r="D30" s="302"/>
      <c r="E30" s="298"/>
      <c r="F30" s="299" t="str">
        <f t="shared" si="0"/>
        <v>否</v>
      </c>
      <c r="G30" s="283" t="str">
        <f t="shared" si="1"/>
        <v>项</v>
      </c>
    </row>
    <row r="31" s="276" customFormat="1" ht="36" customHeight="1" spans="1:7">
      <c r="A31" s="301" t="s">
        <v>2613</v>
      </c>
      <c r="B31" s="300" t="s">
        <v>2614</v>
      </c>
      <c r="C31" s="302"/>
      <c r="D31" s="302"/>
      <c r="E31" s="298"/>
      <c r="F31" s="299" t="str">
        <f t="shared" si="0"/>
        <v>否</v>
      </c>
      <c r="G31" s="283" t="str">
        <f t="shared" si="1"/>
        <v>项</v>
      </c>
    </row>
    <row r="32" s="276" customFormat="1" ht="36" customHeight="1" spans="1:7">
      <c r="A32" s="295" t="s">
        <v>88</v>
      </c>
      <c r="B32" s="296" t="s">
        <v>2615</v>
      </c>
      <c r="C32" s="297"/>
      <c r="D32" s="297"/>
      <c r="E32" s="298"/>
      <c r="F32" s="299" t="str">
        <f t="shared" si="0"/>
        <v>是</v>
      </c>
      <c r="G32" s="283" t="str">
        <f t="shared" si="1"/>
        <v>类</v>
      </c>
    </row>
    <row r="33" s="276" customFormat="1" ht="36" customHeight="1" spans="1:7">
      <c r="A33" s="295" t="s">
        <v>2616</v>
      </c>
      <c r="B33" s="296" t="s">
        <v>2617</v>
      </c>
      <c r="C33" s="304">
        <f>SUM(C34:C37)</f>
        <v>0</v>
      </c>
      <c r="D33" s="304">
        <f>SUM(D34:D37)</f>
        <v>0</v>
      </c>
      <c r="E33" s="298"/>
      <c r="F33" s="299" t="str">
        <f t="shared" si="0"/>
        <v>否</v>
      </c>
      <c r="G33" s="283" t="str">
        <f t="shared" si="1"/>
        <v>款</v>
      </c>
    </row>
    <row r="34" s="276" customFormat="1" ht="36" customHeight="1" spans="1:7">
      <c r="A34" s="301">
        <v>2116001</v>
      </c>
      <c r="B34" s="300" t="s">
        <v>2618</v>
      </c>
      <c r="C34" s="302">
        <f>SUM(C35:C42)</f>
        <v>0</v>
      </c>
      <c r="D34" s="302">
        <f>SUM(D35:D42)</f>
        <v>0</v>
      </c>
      <c r="E34" s="298"/>
      <c r="F34" s="299" t="str">
        <f t="shared" si="0"/>
        <v>否</v>
      </c>
      <c r="G34" s="283" t="str">
        <f t="shared" si="1"/>
        <v>项</v>
      </c>
    </row>
    <row r="35" s="276" customFormat="1" ht="36" customHeight="1" spans="1:7">
      <c r="A35" s="301">
        <v>2116002</v>
      </c>
      <c r="B35" s="300" t="s">
        <v>2619</v>
      </c>
      <c r="C35" s="302"/>
      <c r="D35" s="302"/>
      <c r="E35" s="298"/>
      <c r="F35" s="299" t="str">
        <f t="shared" si="0"/>
        <v>否</v>
      </c>
      <c r="G35" s="283" t="str">
        <f t="shared" si="1"/>
        <v>项</v>
      </c>
    </row>
    <row r="36" s="276" customFormat="1" ht="36" customHeight="1" spans="1:7">
      <c r="A36" s="301">
        <v>2116003</v>
      </c>
      <c r="B36" s="300" t="s">
        <v>2620</v>
      </c>
      <c r="C36" s="302"/>
      <c r="D36" s="302"/>
      <c r="E36" s="298"/>
      <c r="F36" s="299" t="str">
        <f t="shared" si="0"/>
        <v>否</v>
      </c>
      <c r="G36" s="283" t="str">
        <f t="shared" si="1"/>
        <v>项</v>
      </c>
    </row>
    <row r="37" s="279" customFormat="1" ht="36" customHeight="1" spans="1:7">
      <c r="A37" s="301">
        <v>2116099</v>
      </c>
      <c r="B37" s="300" t="s">
        <v>2621</v>
      </c>
      <c r="C37" s="302"/>
      <c r="D37" s="302"/>
      <c r="E37" s="298"/>
      <c r="F37" s="299" t="str">
        <f t="shared" si="0"/>
        <v>否</v>
      </c>
      <c r="G37" s="283" t="str">
        <f t="shared" si="1"/>
        <v>项</v>
      </c>
    </row>
    <row r="38" s="276" customFormat="1" ht="36" customHeight="1" spans="1:7">
      <c r="A38" s="295">
        <v>21161</v>
      </c>
      <c r="B38" s="296" t="s">
        <v>2622</v>
      </c>
      <c r="C38" s="304">
        <f>SUM(C39:C42)</f>
        <v>0</v>
      </c>
      <c r="D38" s="304">
        <f>SUM(D39:D42)</f>
        <v>0</v>
      </c>
      <c r="E38" s="298"/>
      <c r="F38" s="299" t="str">
        <f t="shared" si="0"/>
        <v>否</v>
      </c>
      <c r="G38" s="283" t="str">
        <f t="shared" si="1"/>
        <v>款</v>
      </c>
    </row>
    <row r="39" s="276" customFormat="1" ht="36" customHeight="1" spans="1:7">
      <c r="A39" s="301">
        <v>2116101</v>
      </c>
      <c r="B39" s="300" t="s">
        <v>2623</v>
      </c>
      <c r="C39" s="302"/>
      <c r="D39" s="302"/>
      <c r="E39" s="298"/>
      <c r="F39" s="299" t="str">
        <f t="shared" si="0"/>
        <v>否</v>
      </c>
      <c r="G39" s="283" t="str">
        <f t="shared" si="1"/>
        <v>项</v>
      </c>
    </row>
    <row r="40" s="276" customFormat="1" ht="36" customHeight="1" spans="1:7">
      <c r="A40" s="301">
        <v>2116102</v>
      </c>
      <c r="B40" s="300" t="s">
        <v>2624</v>
      </c>
      <c r="C40" s="302"/>
      <c r="D40" s="302"/>
      <c r="E40" s="298"/>
      <c r="F40" s="299" t="str">
        <f t="shared" si="0"/>
        <v>否</v>
      </c>
      <c r="G40" s="283" t="str">
        <f t="shared" si="1"/>
        <v>项</v>
      </c>
    </row>
    <row r="41" s="276" customFormat="1" ht="36" customHeight="1" spans="1:7">
      <c r="A41" s="301">
        <v>2116103</v>
      </c>
      <c r="B41" s="300" t="s">
        <v>2625</v>
      </c>
      <c r="C41" s="302"/>
      <c r="D41" s="302"/>
      <c r="E41" s="298"/>
      <c r="F41" s="299" t="str">
        <f t="shared" si="0"/>
        <v>否</v>
      </c>
      <c r="G41" s="283" t="str">
        <f t="shared" si="1"/>
        <v>项</v>
      </c>
    </row>
    <row r="42" s="276" customFormat="1" ht="36" customHeight="1" spans="1:7">
      <c r="A42" s="301">
        <v>2116104</v>
      </c>
      <c r="B42" s="300" t="s">
        <v>2626</v>
      </c>
      <c r="C42" s="302"/>
      <c r="D42" s="302"/>
      <c r="E42" s="298"/>
      <c r="F42" s="299" t="str">
        <f t="shared" si="0"/>
        <v>否</v>
      </c>
      <c r="G42" s="283" t="str">
        <f t="shared" si="1"/>
        <v>项</v>
      </c>
    </row>
    <row r="43" s="276" customFormat="1" ht="36" customHeight="1" spans="1:7">
      <c r="A43" s="295" t="s">
        <v>90</v>
      </c>
      <c r="B43" s="296" t="s">
        <v>2627</v>
      </c>
      <c r="C43" s="297">
        <f>C44+C57+C61+C62+C68+C72+C76+C80+C86+C89</f>
        <v>6595</v>
      </c>
      <c r="D43" s="297">
        <f>D44+D57+D61+D62+D68+D72+D76+D80+D86+D89</f>
        <v>6660</v>
      </c>
      <c r="E43" s="298">
        <f>(D43-C43)/C43</f>
        <v>0.01</v>
      </c>
      <c r="F43" s="299" t="str">
        <f t="shared" si="0"/>
        <v>是</v>
      </c>
      <c r="G43" s="283" t="str">
        <f t="shared" si="1"/>
        <v>类</v>
      </c>
    </row>
    <row r="44" s="276" customFormat="1" ht="36" customHeight="1" spans="1:7">
      <c r="A44" s="295" t="s">
        <v>2628</v>
      </c>
      <c r="B44" s="296" t="s">
        <v>2629</v>
      </c>
      <c r="C44" s="297"/>
      <c r="D44" s="297">
        <f>SUM(D45:D56)</f>
        <v>6210</v>
      </c>
      <c r="E44" s="298"/>
      <c r="F44" s="299" t="str">
        <f t="shared" si="0"/>
        <v>是</v>
      </c>
      <c r="G44" s="283" t="str">
        <f t="shared" si="1"/>
        <v>款</v>
      </c>
    </row>
    <row r="45" s="276" customFormat="1" ht="36" customHeight="1" spans="1:7">
      <c r="A45" s="301" t="s">
        <v>2630</v>
      </c>
      <c r="B45" s="300" t="s">
        <v>2631</v>
      </c>
      <c r="C45" s="302"/>
      <c r="D45" s="302">
        <v>5000</v>
      </c>
      <c r="E45" s="298"/>
      <c r="F45" s="299" t="str">
        <f t="shared" si="0"/>
        <v>是</v>
      </c>
      <c r="G45" s="283" t="str">
        <f t="shared" si="1"/>
        <v>项</v>
      </c>
    </row>
    <row r="46" s="276" customFormat="1" ht="36" customHeight="1" spans="1:7">
      <c r="A46" s="301" t="s">
        <v>2632</v>
      </c>
      <c r="B46" s="300" t="s">
        <v>2633</v>
      </c>
      <c r="C46" s="302"/>
      <c r="D46" s="302"/>
      <c r="E46" s="298"/>
      <c r="F46" s="299" t="str">
        <f t="shared" si="0"/>
        <v>否</v>
      </c>
      <c r="G46" s="283" t="str">
        <f t="shared" si="1"/>
        <v>项</v>
      </c>
    </row>
    <row r="47" s="276" customFormat="1" ht="36" customHeight="1" spans="1:7">
      <c r="A47" s="301" t="s">
        <v>2634</v>
      </c>
      <c r="B47" s="300" t="s">
        <v>2635</v>
      </c>
      <c r="C47" s="302"/>
      <c r="D47" s="302"/>
      <c r="E47" s="298"/>
      <c r="F47" s="299" t="str">
        <f t="shared" si="0"/>
        <v>否</v>
      </c>
      <c r="G47" s="283" t="str">
        <f t="shared" si="1"/>
        <v>项</v>
      </c>
    </row>
    <row r="48" s="276" customFormat="1" ht="36" customHeight="1" spans="1:7">
      <c r="A48" s="301" t="s">
        <v>2636</v>
      </c>
      <c r="B48" s="300" t="s">
        <v>2637</v>
      </c>
      <c r="C48" s="302"/>
      <c r="D48" s="302"/>
      <c r="E48" s="298"/>
      <c r="F48" s="299" t="str">
        <f t="shared" si="0"/>
        <v>否</v>
      </c>
      <c r="G48" s="283" t="str">
        <f t="shared" si="1"/>
        <v>项</v>
      </c>
    </row>
    <row r="49" s="276" customFormat="1" ht="36" customHeight="1" spans="1:7">
      <c r="A49" s="301" t="s">
        <v>2638</v>
      </c>
      <c r="B49" s="300" t="s">
        <v>2639</v>
      </c>
      <c r="C49" s="302"/>
      <c r="D49" s="302"/>
      <c r="E49" s="298"/>
      <c r="F49" s="299" t="str">
        <f t="shared" si="0"/>
        <v>否</v>
      </c>
      <c r="G49" s="283" t="str">
        <f t="shared" si="1"/>
        <v>项</v>
      </c>
    </row>
    <row r="50" s="276" customFormat="1" ht="36" customHeight="1" spans="1:7">
      <c r="A50" s="301" t="s">
        <v>2640</v>
      </c>
      <c r="B50" s="300" t="s">
        <v>2641</v>
      </c>
      <c r="C50" s="302"/>
      <c r="D50" s="302"/>
      <c r="E50" s="298"/>
      <c r="F50" s="299" t="str">
        <f t="shared" si="0"/>
        <v>否</v>
      </c>
      <c r="G50" s="283" t="str">
        <f t="shared" si="1"/>
        <v>项</v>
      </c>
    </row>
    <row r="51" s="276" customFormat="1" ht="36" customHeight="1" spans="1:7">
      <c r="A51" s="301" t="s">
        <v>2642</v>
      </c>
      <c r="B51" s="300" t="s">
        <v>2643</v>
      </c>
      <c r="C51" s="302"/>
      <c r="D51" s="302"/>
      <c r="E51" s="298"/>
      <c r="F51" s="299" t="str">
        <f t="shared" si="0"/>
        <v>否</v>
      </c>
      <c r="G51" s="283" t="str">
        <f t="shared" si="1"/>
        <v>项</v>
      </c>
    </row>
    <row r="52" s="276" customFormat="1" ht="36" customHeight="1" spans="1:7">
      <c r="A52" s="301" t="s">
        <v>2644</v>
      </c>
      <c r="B52" s="300" t="s">
        <v>2645</v>
      </c>
      <c r="C52" s="302"/>
      <c r="D52" s="302"/>
      <c r="E52" s="298"/>
      <c r="F52" s="299" t="str">
        <f t="shared" si="0"/>
        <v>否</v>
      </c>
      <c r="G52" s="283" t="str">
        <f t="shared" si="1"/>
        <v>项</v>
      </c>
    </row>
    <row r="53" s="276" customFormat="1" ht="36" customHeight="1" spans="1:7">
      <c r="A53" s="301" t="s">
        <v>2646</v>
      </c>
      <c r="B53" s="300" t="s">
        <v>2647</v>
      </c>
      <c r="C53" s="302"/>
      <c r="D53" s="302"/>
      <c r="E53" s="298"/>
      <c r="F53" s="299" t="str">
        <f t="shared" si="0"/>
        <v>否</v>
      </c>
      <c r="G53" s="283" t="str">
        <f t="shared" si="1"/>
        <v>项</v>
      </c>
    </row>
    <row r="54" s="276" customFormat="1" ht="36" customHeight="1" spans="1:7">
      <c r="A54" s="301" t="s">
        <v>2648</v>
      </c>
      <c r="B54" s="300" t="s">
        <v>2649</v>
      </c>
      <c r="C54" s="302"/>
      <c r="D54" s="302"/>
      <c r="E54" s="298"/>
      <c r="F54" s="299" t="str">
        <f t="shared" si="0"/>
        <v>否</v>
      </c>
      <c r="G54" s="283" t="str">
        <f t="shared" si="1"/>
        <v>项</v>
      </c>
    </row>
    <row r="55" s="276" customFormat="1" ht="36" customHeight="1" spans="1:7">
      <c r="A55" s="301" t="s">
        <v>2650</v>
      </c>
      <c r="B55" s="300" t="s">
        <v>2651</v>
      </c>
      <c r="C55" s="302"/>
      <c r="D55" s="302"/>
      <c r="E55" s="298"/>
      <c r="F55" s="299" t="str">
        <f t="shared" si="0"/>
        <v>否</v>
      </c>
      <c r="G55" s="283" t="str">
        <f t="shared" si="1"/>
        <v>项</v>
      </c>
    </row>
    <row r="56" s="276" customFormat="1" ht="36" customHeight="1" spans="1:7">
      <c r="A56" s="301" t="s">
        <v>2652</v>
      </c>
      <c r="B56" s="300" t="s">
        <v>2653</v>
      </c>
      <c r="C56" s="303"/>
      <c r="D56" s="303">
        <v>1210</v>
      </c>
      <c r="E56" s="298"/>
      <c r="F56" s="299" t="str">
        <f t="shared" si="0"/>
        <v>是</v>
      </c>
      <c r="G56" s="283" t="str">
        <f t="shared" si="1"/>
        <v>项</v>
      </c>
    </row>
    <row r="57" s="276" customFormat="1" ht="36" customHeight="1" spans="1:7">
      <c r="A57" s="295" t="s">
        <v>2654</v>
      </c>
      <c r="B57" s="296" t="s">
        <v>2655</v>
      </c>
      <c r="C57" s="304">
        <f>SUM(C58:C60)</f>
        <v>0</v>
      </c>
      <c r="D57" s="304">
        <f>SUM(D58:D60)</f>
        <v>0</v>
      </c>
      <c r="E57" s="298"/>
      <c r="F57" s="299" t="str">
        <f t="shared" si="0"/>
        <v>否</v>
      </c>
      <c r="G57" s="283" t="str">
        <f t="shared" si="1"/>
        <v>款</v>
      </c>
    </row>
    <row r="58" s="276" customFormat="1" ht="36" customHeight="1" spans="1:7">
      <c r="A58" s="301" t="s">
        <v>2656</v>
      </c>
      <c r="B58" s="300" t="s">
        <v>2631</v>
      </c>
      <c r="C58" s="302"/>
      <c r="D58" s="302"/>
      <c r="E58" s="298"/>
      <c r="F58" s="299" t="str">
        <f t="shared" si="0"/>
        <v>否</v>
      </c>
      <c r="G58" s="283" t="str">
        <f t="shared" si="1"/>
        <v>项</v>
      </c>
    </row>
    <row r="59" s="276" customFormat="1" ht="36" customHeight="1" spans="1:7">
      <c r="A59" s="301" t="s">
        <v>2657</v>
      </c>
      <c r="B59" s="300" t="s">
        <v>2633</v>
      </c>
      <c r="C59" s="302"/>
      <c r="D59" s="302"/>
      <c r="E59" s="298"/>
      <c r="F59" s="299" t="str">
        <f t="shared" si="0"/>
        <v>否</v>
      </c>
      <c r="G59" s="283" t="str">
        <f t="shared" si="1"/>
        <v>项</v>
      </c>
    </row>
    <row r="60" s="276" customFormat="1" ht="36" customHeight="1" spans="1:7">
      <c r="A60" s="301" t="s">
        <v>2658</v>
      </c>
      <c r="B60" s="300" t="s">
        <v>2659</v>
      </c>
      <c r="C60" s="302"/>
      <c r="D60" s="302"/>
      <c r="E60" s="298"/>
      <c r="F60" s="299" t="str">
        <f t="shared" si="0"/>
        <v>否</v>
      </c>
      <c r="G60" s="283" t="str">
        <f t="shared" si="1"/>
        <v>项</v>
      </c>
    </row>
    <row r="61" s="276" customFormat="1" ht="36" customHeight="1" spans="1:7">
      <c r="A61" s="295" t="s">
        <v>2660</v>
      </c>
      <c r="B61" s="296" t="s">
        <v>2661</v>
      </c>
      <c r="C61" s="304"/>
      <c r="D61" s="304"/>
      <c r="E61" s="298"/>
      <c r="F61" s="299" t="str">
        <f t="shared" si="0"/>
        <v>否</v>
      </c>
      <c r="G61" s="283" t="str">
        <f t="shared" si="1"/>
        <v>款</v>
      </c>
    </row>
    <row r="62" s="276" customFormat="1" ht="36" customHeight="1" spans="1:7">
      <c r="A62" s="295" t="s">
        <v>2662</v>
      </c>
      <c r="B62" s="296" t="s">
        <v>2663</v>
      </c>
      <c r="C62" s="304">
        <f>SUM(C63:C67)</f>
        <v>0</v>
      </c>
      <c r="D62" s="304">
        <f>SUM(D63:D67)</f>
        <v>250</v>
      </c>
      <c r="E62" s="298"/>
      <c r="F62" s="299" t="str">
        <f t="shared" si="0"/>
        <v>是</v>
      </c>
      <c r="G62" s="283" t="str">
        <f t="shared" si="1"/>
        <v>款</v>
      </c>
    </row>
    <row r="63" s="276" customFormat="1" ht="36" customHeight="1" spans="1:7">
      <c r="A63" s="301" t="s">
        <v>2664</v>
      </c>
      <c r="B63" s="300" t="s">
        <v>2665</v>
      </c>
      <c r="C63" s="302"/>
      <c r="D63" s="302">
        <v>250</v>
      </c>
      <c r="E63" s="298"/>
      <c r="F63" s="299" t="str">
        <f t="shared" si="0"/>
        <v>是</v>
      </c>
      <c r="G63" s="283" t="str">
        <f t="shared" si="1"/>
        <v>项</v>
      </c>
    </row>
    <row r="64" s="276" customFormat="1" ht="36" customHeight="1" spans="1:7">
      <c r="A64" s="301" t="s">
        <v>2666</v>
      </c>
      <c r="B64" s="300" t="s">
        <v>2667</v>
      </c>
      <c r="C64" s="302"/>
      <c r="D64" s="302"/>
      <c r="E64" s="298"/>
      <c r="F64" s="299" t="str">
        <f t="shared" si="0"/>
        <v>否</v>
      </c>
      <c r="G64" s="283" t="str">
        <f t="shared" si="1"/>
        <v>项</v>
      </c>
    </row>
    <row r="65" s="276" customFormat="1" ht="36" customHeight="1" spans="1:7">
      <c r="A65" s="301" t="s">
        <v>2668</v>
      </c>
      <c r="B65" s="300" t="s">
        <v>2669</v>
      </c>
      <c r="C65" s="302"/>
      <c r="D65" s="302"/>
      <c r="E65" s="298"/>
      <c r="F65" s="299" t="str">
        <f t="shared" si="0"/>
        <v>否</v>
      </c>
      <c r="G65" s="283" t="str">
        <f t="shared" si="1"/>
        <v>项</v>
      </c>
    </row>
    <row r="66" s="276" customFormat="1" ht="36" customHeight="1" spans="1:7">
      <c r="A66" s="301" t="s">
        <v>2670</v>
      </c>
      <c r="B66" s="300" t="s">
        <v>2671</v>
      </c>
      <c r="C66" s="302"/>
      <c r="D66" s="302"/>
      <c r="E66" s="298"/>
      <c r="F66" s="299" t="str">
        <f t="shared" si="0"/>
        <v>否</v>
      </c>
      <c r="G66" s="283" t="str">
        <f t="shared" si="1"/>
        <v>项</v>
      </c>
    </row>
    <row r="67" s="276" customFormat="1" ht="36" customHeight="1" spans="1:7">
      <c r="A67" s="301" t="s">
        <v>2672</v>
      </c>
      <c r="B67" s="300" t="s">
        <v>2673</v>
      </c>
      <c r="C67" s="302"/>
      <c r="D67" s="302"/>
      <c r="E67" s="298"/>
      <c r="F67" s="299" t="str">
        <f t="shared" si="0"/>
        <v>否</v>
      </c>
      <c r="G67" s="283" t="str">
        <f t="shared" si="1"/>
        <v>项</v>
      </c>
    </row>
    <row r="68" s="276" customFormat="1" ht="36" customHeight="1" spans="1:7">
      <c r="A68" s="295" t="s">
        <v>2674</v>
      </c>
      <c r="B68" s="296" t="s">
        <v>2675</v>
      </c>
      <c r="C68" s="304">
        <f>SUM(C69:C71)</f>
        <v>74</v>
      </c>
      <c r="D68" s="304">
        <f>SUM(D69:D71)</f>
        <v>200</v>
      </c>
      <c r="E68" s="298">
        <f>(D68-C68)/C68</f>
        <v>1.703</v>
      </c>
      <c r="F68" s="299" t="str">
        <f t="shared" ref="F68:F131" si="3">IF(LEN(A68)=3,"是",IF(B68&lt;&gt;"",IF(SUM(C68:D68)&lt;&gt;0,"是","否"),"是"))</f>
        <v>是</v>
      </c>
      <c r="G68" s="283" t="str">
        <f t="shared" ref="G68:G131" si="4">IF(LEN(A68)=3,"类",IF(LEN(A68)=5,"款","项"))</f>
        <v>款</v>
      </c>
    </row>
    <row r="69" s="276" customFormat="1" ht="36" customHeight="1" spans="1:7">
      <c r="A69" s="301" t="s">
        <v>2676</v>
      </c>
      <c r="B69" s="300" t="s">
        <v>2677</v>
      </c>
      <c r="C69" s="302">
        <v>74</v>
      </c>
      <c r="D69" s="302">
        <v>200</v>
      </c>
      <c r="E69" s="298">
        <f>(D69-C69)/C69</f>
        <v>1.703</v>
      </c>
      <c r="F69" s="299" t="str">
        <f t="shared" si="3"/>
        <v>是</v>
      </c>
      <c r="G69" s="283" t="str">
        <f t="shared" si="4"/>
        <v>项</v>
      </c>
    </row>
    <row r="70" s="276" customFormat="1" ht="36" customHeight="1" spans="1:7">
      <c r="A70" s="301" t="s">
        <v>2678</v>
      </c>
      <c r="B70" s="300" t="s">
        <v>2679</v>
      </c>
      <c r="C70" s="302"/>
      <c r="D70" s="302"/>
      <c r="E70" s="298"/>
      <c r="F70" s="299" t="str">
        <f t="shared" si="3"/>
        <v>否</v>
      </c>
      <c r="G70" s="283" t="str">
        <f t="shared" si="4"/>
        <v>项</v>
      </c>
    </row>
    <row r="71" s="276" customFormat="1" ht="36" customHeight="1" spans="1:7">
      <c r="A71" s="301" t="s">
        <v>2680</v>
      </c>
      <c r="B71" s="300" t="s">
        <v>2681</v>
      </c>
      <c r="C71" s="302"/>
      <c r="D71" s="302"/>
      <c r="E71" s="298"/>
      <c r="F71" s="299" t="str">
        <f t="shared" si="3"/>
        <v>否</v>
      </c>
      <c r="G71" s="283" t="str">
        <f t="shared" si="4"/>
        <v>项</v>
      </c>
    </row>
    <row r="72" s="276" customFormat="1" ht="36" customHeight="1" spans="1:7">
      <c r="A72" s="295" t="s">
        <v>2682</v>
      </c>
      <c r="B72" s="296" t="s">
        <v>2683</v>
      </c>
      <c r="C72" s="304">
        <f>SUM(C73:C75)</f>
        <v>0</v>
      </c>
      <c r="D72" s="304">
        <f>SUM(D73:D75)</f>
        <v>0</v>
      </c>
      <c r="E72" s="298"/>
      <c r="F72" s="299" t="str">
        <f t="shared" si="3"/>
        <v>否</v>
      </c>
      <c r="G72" s="283" t="str">
        <f t="shared" si="4"/>
        <v>款</v>
      </c>
    </row>
    <row r="73" s="276" customFormat="1" ht="36" customHeight="1" spans="1:7">
      <c r="A73" s="301" t="s">
        <v>2684</v>
      </c>
      <c r="B73" s="300" t="s">
        <v>2631</v>
      </c>
      <c r="C73" s="302"/>
      <c r="D73" s="302"/>
      <c r="E73" s="298"/>
      <c r="F73" s="299" t="str">
        <f t="shared" si="3"/>
        <v>否</v>
      </c>
      <c r="G73" s="283" t="str">
        <f t="shared" si="4"/>
        <v>项</v>
      </c>
    </row>
    <row r="74" s="276" customFormat="1" ht="36" customHeight="1" spans="1:7">
      <c r="A74" s="301" t="s">
        <v>2685</v>
      </c>
      <c r="B74" s="300" t="s">
        <v>2633</v>
      </c>
      <c r="C74" s="302"/>
      <c r="D74" s="302"/>
      <c r="E74" s="298"/>
      <c r="F74" s="299" t="str">
        <f t="shared" si="3"/>
        <v>否</v>
      </c>
      <c r="G74" s="283" t="str">
        <f t="shared" si="4"/>
        <v>项</v>
      </c>
    </row>
    <row r="75" s="276" customFormat="1" ht="36" customHeight="1" spans="1:7">
      <c r="A75" s="301" t="s">
        <v>2686</v>
      </c>
      <c r="B75" s="300" t="s">
        <v>2687</v>
      </c>
      <c r="C75" s="302"/>
      <c r="D75" s="302"/>
      <c r="E75" s="298"/>
      <c r="F75" s="299" t="str">
        <f t="shared" si="3"/>
        <v>否</v>
      </c>
      <c r="G75" s="283" t="str">
        <f t="shared" si="4"/>
        <v>项</v>
      </c>
    </row>
    <row r="76" s="276" customFormat="1" ht="36" customHeight="1" spans="1:7">
      <c r="A76" s="295" t="s">
        <v>2688</v>
      </c>
      <c r="B76" s="296" t="s">
        <v>2689</v>
      </c>
      <c r="C76" s="304">
        <f>SUM(C77:C79)</f>
        <v>6521</v>
      </c>
      <c r="D76" s="304">
        <f>SUM(D77:D79)</f>
        <v>0</v>
      </c>
      <c r="E76" s="298">
        <f>(D76-C76)/C76</f>
        <v>-1</v>
      </c>
      <c r="F76" s="299" t="str">
        <f t="shared" si="3"/>
        <v>是</v>
      </c>
      <c r="G76" s="283" t="str">
        <f t="shared" si="4"/>
        <v>款</v>
      </c>
    </row>
    <row r="77" s="276" customFormat="1" ht="36" customHeight="1" spans="1:7">
      <c r="A77" s="301" t="s">
        <v>2690</v>
      </c>
      <c r="B77" s="300" t="s">
        <v>2631</v>
      </c>
      <c r="C77" s="302"/>
      <c r="D77" s="302"/>
      <c r="E77" s="298"/>
      <c r="F77" s="299" t="str">
        <f t="shared" si="3"/>
        <v>否</v>
      </c>
      <c r="G77" s="283" t="str">
        <f t="shared" si="4"/>
        <v>项</v>
      </c>
    </row>
    <row r="78" s="276" customFormat="1" ht="36" customHeight="1" spans="1:7">
      <c r="A78" s="301" t="s">
        <v>2691</v>
      </c>
      <c r="B78" s="300" t="s">
        <v>2633</v>
      </c>
      <c r="C78" s="302"/>
      <c r="D78" s="302"/>
      <c r="E78" s="298"/>
      <c r="F78" s="299" t="str">
        <f t="shared" si="3"/>
        <v>否</v>
      </c>
      <c r="G78" s="283" t="str">
        <f t="shared" si="4"/>
        <v>项</v>
      </c>
    </row>
    <row r="79" s="276" customFormat="1" ht="36" customHeight="1" spans="1:7">
      <c r="A79" s="301" t="s">
        <v>2692</v>
      </c>
      <c r="B79" s="300" t="s">
        <v>2693</v>
      </c>
      <c r="C79" s="302">
        <v>6521</v>
      </c>
      <c r="D79" s="302"/>
      <c r="E79" s="298">
        <f>(D79-C79)/C79</f>
        <v>-1</v>
      </c>
      <c r="F79" s="299" t="str">
        <f t="shared" si="3"/>
        <v>是</v>
      </c>
      <c r="G79" s="283" t="str">
        <f t="shared" si="4"/>
        <v>项</v>
      </c>
    </row>
    <row r="80" s="276" customFormat="1" ht="36" customHeight="1" spans="1:7">
      <c r="A80" s="295" t="s">
        <v>2694</v>
      </c>
      <c r="B80" s="296" t="s">
        <v>2695</v>
      </c>
      <c r="C80" s="304">
        <f>SUM(C81:C85)</f>
        <v>0</v>
      </c>
      <c r="D80" s="304">
        <f>SUM(D81:D85)</f>
        <v>0</v>
      </c>
      <c r="E80" s="298"/>
      <c r="F80" s="299" t="str">
        <f t="shared" si="3"/>
        <v>否</v>
      </c>
      <c r="G80" s="283" t="str">
        <f t="shared" si="4"/>
        <v>款</v>
      </c>
    </row>
    <row r="81" s="276" customFormat="1" ht="36" customHeight="1" spans="1:7">
      <c r="A81" s="301" t="s">
        <v>2696</v>
      </c>
      <c r="B81" s="300" t="s">
        <v>2665</v>
      </c>
      <c r="C81" s="302"/>
      <c r="D81" s="302"/>
      <c r="E81" s="298"/>
      <c r="F81" s="299" t="str">
        <f t="shared" si="3"/>
        <v>否</v>
      </c>
      <c r="G81" s="283" t="str">
        <f t="shared" si="4"/>
        <v>项</v>
      </c>
    </row>
    <row r="82" s="276" customFormat="1" ht="36" customHeight="1" spans="1:7">
      <c r="A82" s="301" t="s">
        <v>2697</v>
      </c>
      <c r="B82" s="300" t="s">
        <v>2667</v>
      </c>
      <c r="C82" s="302"/>
      <c r="D82" s="302"/>
      <c r="E82" s="298"/>
      <c r="F82" s="299" t="str">
        <f t="shared" si="3"/>
        <v>否</v>
      </c>
      <c r="G82" s="283" t="str">
        <f t="shared" si="4"/>
        <v>项</v>
      </c>
    </row>
    <row r="83" s="276" customFormat="1" ht="36" customHeight="1" spans="1:7">
      <c r="A83" s="301" t="s">
        <v>2698</v>
      </c>
      <c r="B83" s="300" t="s">
        <v>2669</v>
      </c>
      <c r="C83" s="302"/>
      <c r="D83" s="302"/>
      <c r="E83" s="298"/>
      <c r="F83" s="299" t="str">
        <f t="shared" si="3"/>
        <v>否</v>
      </c>
      <c r="G83" s="283" t="str">
        <f t="shared" si="4"/>
        <v>项</v>
      </c>
    </row>
    <row r="84" s="276" customFormat="1" ht="36" customHeight="1" spans="1:7">
      <c r="A84" s="301" t="s">
        <v>2699</v>
      </c>
      <c r="B84" s="300" t="s">
        <v>2671</v>
      </c>
      <c r="C84" s="302"/>
      <c r="D84" s="302"/>
      <c r="E84" s="298"/>
      <c r="F84" s="299" t="str">
        <f t="shared" si="3"/>
        <v>否</v>
      </c>
      <c r="G84" s="283" t="str">
        <f t="shared" si="4"/>
        <v>项</v>
      </c>
    </row>
    <row r="85" s="276" customFormat="1" ht="36" customHeight="1" spans="1:7">
      <c r="A85" s="301" t="s">
        <v>2700</v>
      </c>
      <c r="B85" s="300" t="s">
        <v>2701</v>
      </c>
      <c r="C85" s="302"/>
      <c r="D85" s="302"/>
      <c r="E85" s="298"/>
      <c r="F85" s="299" t="str">
        <f t="shared" si="3"/>
        <v>否</v>
      </c>
      <c r="G85" s="283" t="str">
        <f t="shared" si="4"/>
        <v>项</v>
      </c>
    </row>
    <row r="86" s="276" customFormat="1" ht="36" customHeight="1" spans="1:7">
      <c r="A86" s="295" t="s">
        <v>2702</v>
      </c>
      <c r="B86" s="296" t="s">
        <v>2703</v>
      </c>
      <c r="C86" s="304">
        <f>SUM(C87:C88)</f>
        <v>0</v>
      </c>
      <c r="D86" s="304">
        <f>SUM(D87:D88)</f>
        <v>0</v>
      </c>
      <c r="E86" s="298"/>
      <c r="F86" s="299" t="str">
        <f t="shared" si="3"/>
        <v>否</v>
      </c>
      <c r="G86" s="283" t="str">
        <f t="shared" si="4"/>
        <v>款</v>
      </c>
    </row>
    <row r="87" s="276" customFormat="1" ht="36" customHeight="1" spans="1:7">
      <c r="A87" s="301" t="s">
        <v>2704</v>
      </c>
      <c r="B87" s="300" t="s">
        <v>2677</v>
      </c>
      <c r="C87" s="302"/>
      <c r="D87" s="302"/>
      <c r="E87" s="298"/>
      <c r="F87" s="299" t="str">
        <f t="shared" si="3"/>
        <v>否</v>
      </c>
      <c r="G87" s="283" t="str">
        <f t="shared" si="4"/>
        <v>项</v>
      </c>
    </row>
    <row r="88" s="276" customFormat="1" ht="36" customHeight="1" spans="1:7">
      <c r="A88" s="301" t="s">
        <v>2705</v>
      </c>
      <c r="B88" s="300" t="s">
        <v>2706</v>
      </c>
      <c r="C88" s="302"/>
      <c r="D88" s="302"/>
      <c r="E88" s="298"/>
      <c r="F88" s="299" t="str">
        <f t="shared" si="3"/>
        <v>否</v>
      </c>
      <c r="G88" s="283" t="str">
        <f t="shared" si="4"/>
        <v>项</v>
      </c>
    </row>
    <row r="89" s="276" customFormat="1" ht="36" customHeight="1" spans="1:7">
      <c r="A89" s="295" t="s">
        <v>2707</v>
      </c>
      <c r="B89" s="296" t="s">
        <v>2708</v>
      </c>
      <c r="C89" s="304">
        <f>SUM(C90:C97)</f>
        <v>0</v>
      </c>
      <c r="D89" s="304">
        <f>SUM(D90:D97)</f>
        <v>0</v>
      </c>
      <c r="E89" s="298"/>
      <c r="F89" s="299" t="str">
        <f t="shared" si="3"/>
        <v>否</v>
      </c>
      <c r="G89" s="283" t="str">
        <f t="shared" si="4"/>
        <v>款</v>
      </c>
    </row>
    <row r="90" s="276" customFormat="1" ht="36" customHeight="1" spans="1:7">
      <c r="A90" s="301" t="s">
        <v>2709</v>
      </c>
      <c r="B90" s="300" t="s">
        <v>2631</v>
      </c>
      <c r="C90" s="302"/>
      <c r="D90" s="302"/>
      <c r="E90" s="298"/>
      <c r="F90" s="299" t="str">
        <f t="shared" si="3"/>
        <v>否</v>
      </c>
      <c r="G90" s="283" t="str">
        <f t="shared" si="4"/>
        <v>项</v>
      </c>
    </row>
    <row r="91" s="276" customFormat="1" ht="36" customHeight="1" spans="1:7">
      <c r="A91" s="301" t="s">
        <v>2710</v>
      </c>
      <c r="B91" s="300" t="s">
        <v>2633</v>
      </c>
      <c r="C91" s="302"/>
      <c r="D91" s="302"/>
      <c r="E91" s="298"/>
      <c r="F91" s="299" t="str">
        <f t="shared" si="3"/>
        <v>否</v>
      </c>
      <c r="G91" s="283" t="str">
        <f t="shared" si="4"/>
        <v>项</v>
      </c>
    </row>
    <row r="92" s="276" customFormat="1" ht="36" customHeight="1" spans="1:7">
      <c r="A92" s="301" t="s">
        <v>2711</v>
      </c>
      <c r="B92" s="300" t="s">
        <v>2635</v>
      </c>
      <c r="C92" s="302"/>
      <c r="D92" s="302"/>
      <c r="E92" s="298"/>
      <c r="F92" s="299" t="str">
        <f t="shared" si="3"/>
        <v>否</v>
      </c>
      <c r="G92" s="283" t="str">
        <f t="shared" si="4"/>
        <v>项</v>
      </c>
    </row>
    <row r="93" s="276" customFormat="1" ht="36" customHeight="1" spans="1:7">
      <c r="A93" s="301" t="s">
        <v>2712</v>
      </c>
      <c r="B93" s="300" t="s">
        <v>2637</v>
      </c>
      <c r="C93" s="302"/>
      <c r="D93" s="302"/>
      <c r="E93" s="298"/>
      <c r="F93" s="299" t="str">
        <f t="shared" si="3"/>
        <v>否</v>
      </c>
      <c r="G93" s="283" t="str">
        <f t="shared" si="4"/>
        <v>项</v>
      </c>
    </row>
    <row r="94" s="276" customFormat="1" ht="36" customHeight="1" spans="1:7">
      <c r="A94" s="301" t="s">
        <v>2713</v>
      </c>
      <c r="B94" s="300" t="s">
        <v>2643</v>
      </c>
      <c r="C94" s="302"/>
      <c r="D94" s="302"/>
      <c r="E94" s="298"/>
      <c r="F94" s="299" t="str">
        <f t="shared" si="3"/>
        <v>否</v>
      </c>
      <c r="G94" s="283" t="str">
        <f t="shared" si="4"/>
        <v>项</v>
      </c>
    </row>
    <row r="95" s="276" customFormat="1" ht="36" customHeight="1" spans="1:7">
      <c r="A95" s="301" t="s">
        <v>2714</v>
      </c>
      <c r="B95" s="300" t="s">
        <v>2647</v>
      </c>
      <c r="C95" s="302"/>
      <c r="D95" s="302"/>
      <c r="E95" s="298"/>
      <c r="F95" s="299" t="str">
        <f t="shared" si="3"/>
        <v>否</v>
      </c>
      <c r="G95" s="283" t="str">
        <f t="shared" si="4"/>
        <v>项</v>
      </c>
    </row>
    <row r="96" s="276" customFormat="1" ht="36" customHeight="1" spans="1:7">
      <c r="A96" s="301" t="s">
        <v>2715</v>
      </c>
      <c r="B96" s="300" t="s">
        <v>2649</v>
      </c>
      <c r="C96" s="302"/>
      <c r="D96" s="302"/>
      <c r="E96" s="298"/>
      <c r="F96" s="299" t="str">
        <f t="shared" si="3"/>
        <v>否</v>
      </c>
      <c r="G96" s="283" t="str">
        <f t="shared" si="4"/>
        <v>项</v>
      </c>
    </row>
    <row r="97" s="276" customFormat="1" ht="36" customHeight="1" spans="1:7">
      <c r="A97" s="301" t="s">
        <v>2716</v>
      </c>
      <c r="B97" s="300" t="s">
        <v>2717</v>
      </c>
      <c r="C97" s="302"/>
      <c r="D97" s="302"/>
      <c r="E97" s="298"/>
      <c r="F97" s="299" t="str">
        <f t="shared" si="3"/>
        <v>否</v>
      </c>
      <c r="G97" s="283" t="str">
        <f t="shared" si="4"/>
        <v>项</v>
      </c>
    </row>
    <row r="98" s="276" customFormat="1" ht="36" customHeight="1" spans="1:7">
      <c r="A98" s="295" t="s">
        <v>92</v>
      </c>
      <c r="B98" s="296" t="s">
        <v>2718</v>
      </c>
      <c r="C98" s="297">
        <f>C99+C104+C109+C114+C117</f>
        <v>32</v>
      </c>
      <c r="D98" s="297">
        <f>D99+D104+D109+D114+D117</f>
        <v>2700</v>
      </c>
      <c r="E98" s="298">
        <f t="shared" ref="E98:E103" si="5">(D98-C98)/C98</f>
        <v>83.375</v>
      </c>
      <c r="F98" s="299" t="str">
        <f t="shared" si="3"/>
        <v>是</v>
      </c>
      <c r="G98" s="283" t="str">
        <f t="shared" si="4"/>
        <v>类</v>
      </c>
    </row>
    <row r="99" s="276" customFormat="1" ht="36" customHeight="1" spans="1:7">
      <c r="A99" s="295" t="s">
        <v>2719</v>
      </c>
      <c r="B99" s="296" t="s">
        <v>2720</v>
      </c>
      <c r="C99" s="297">
        <f>SUM(C100:C103)</f>
        <v>32</v>
      </c>
      <c r="D99" s="297">
        <f>SUM(D100:D103)</f>
        <v>2700</v>
      </c>
      <c r="E99" s="298">
        <f t="shared" si="5"/>
        <v>83.375</v>
      </c>
      <c r="F99" s="299" t="str">
        <f t="shared" si="3"/>
        <v>是</v>
      </c>
      <c r="G99" s="283" t="str">
        <f t="shared" si="4"/>
        <v>款</v>
      </c>
    </row>
    <row r="100" s="276" customFormat="1" ht="36" customHeight="1" spans="1:7">
      <c r="A100" s="301" t="s">
        <v>2721</v>
      </c>
      <c r="B100" s="300" t="s">
        <v>2601</v>
      </c>
      <c r="C100" s="302"/>
      <c r="D100" s="302">
        <v>2150</v>
      </c>
      <c r="E100" s="298"/>
      <c r="F100" s="299" t="str">
        <f t="shared" si="3"/>
        <v>是</v>
      </c>
      <c r="G100" s="283" t="str">
        <f t="shared" si="4"/>
        <v>项</v>
      </c>
    </row>
    <row r="101" s="276" customFormat="1" ht="36" customHeight="1" spans="1:7">
      <c r="A101" s="301" t="s">
        <v>2722</v>
      </c>
      <c r="B101" s="300" t="s">
        <v>2723</v>
      </c>
      <c r="C101" s="302"/>
      <c r="D101" s="302"/>
      <c r="E101" s="298"/>
      <c r="F101" s="299" t="str">
        <f t="shared" si="3"/>
        <v>否</v>
      </c>
      <c r="G101" s="283" t="str">
        <f t="shared" si="4"/>
        <v>项</v>
      </c>
    </row>
    <row r="102" s="276" customFormat="1" ht="36" customHeight="1" spans="1:7">
      <c r="A102" s="301" t="s">
        <v>2724</v>
      </c>
      <c r="B102" s="300" t="s">
        <v>2725</v>
      </c>
      <c r="C102" s="302"/>
      <c r="D102" s="302"/>
      <c r="E102" s="298"/>
      <c r="F102" s="299" t="str">
        <f t="shared" si="3"/>
        <v>否</v>
      </c>
      <c r="G102" s="283" t="str">
        <f t="shared" si="4"/>
        <v>项</v>
      </c>
    </row>
    <row r="103" s="276" customFormat="1" ht="36" customHeight="1" spans="1:7">
      <c r="A103" s="301" t="s">
        <v>2726</v>
      </c>
      <c r="B103" s="300" t="s">
        <v>2727</v>
      </c>
      <c r="C103" s="303">
        <v>32</v>
      </c>
      <c r="D103" s="303">
        <v>550</v>
      </c>
      <c r="E103" s="298">
        <f t="shared" si="5"/>
        <v>16.188</v>
      </c>
      <c r="F103" s="299" t="str">
        <f t="shared" si="3"/>
        <v>是</v>
      </c>
      <c r="G103" s="283" t="str">
        <f t="shared" si="4"/>
        <v>项</v>
      </c>
    </row>
    <row r="104" s="276" customFormat="1" ht="36" customHeight="1" spans="1:7">
      <c r="A104" s="295" t="s">
        <v>2728</v>
      </c>
      <c r="B104" s="296" t="s">
        <v>2729</v>
      </c>
      <c r="C104" s="304">
        <f>SUM(C105:C108)</f>
        <v>0</v>
      </c>
      <c r="D104" s="304">
        <f>SUM(D105:D108)</f>
        <v>0</v>
      </c>
      <c r="E104" s="298"/>
      <c r="F104" s="299" t="str">
        <f t="shared" si="3"/>
        <v>否</v>
      </c>
      <c r="G104" s="283" t="str">
        <f t="shared" si="4"/>
        <v>款</v>
      </c>
    </row>
    <row r="105" s="276" customFormat="1" ht="36" customHeight="1" spans="1:7">
      <c r="A105" s="301" t="s">
        <v>2730</v>
      </c>
      <c r="B105" s="300" t="s">
        <v>2601</v>
      </c>
      <c r="C105" s="302"/>
      <c r="D105" s="302"/>
      <c r="E105" s="298"/>
      <c r="F105" s="299" t="str">
        <f t="shared" si="3"/>
        <v>否</v>
      </c>
      <c r="G105" s="283" t="str">
        <f t="shared" si="4"/>
        <v>项</v>
      </c>
    </row>
    <row r="106" s="276" customFormat="1" ht="36" customHeight="1" spans="1:7">
      <c r="A106" s="301" t="s">
        <v>2731</v>
      </c>
      <c r="B106" s="300" t="s">
        <v>2723</v>
      </c>
      <c r="C106" s="302"/>
      <c r="D106" s="302"/>
      <c r="E106" s="298"/>
      <c r="F106" s="299" t="str">
        <f t="shared" si="3"/>
        <v>否</v>
      </c>
      <c r="G106" s="283" t="str">
        <f t="shared" si="4"/>
        <v>项</v>
      </c>
    </row>
    <row r="107" s="276" customFormat="1" ht="36" customHeight="1" spans="1:7">
      <c r="A107" s="301" t="s">
        <v>2732</v>
      </c>
      <c r="B107" s="300" t="s">
        <v>2733</v>
      </c>
      <c r="C107" s="302"/>
      <c r="D107" s="302"/>
      <c r="E107" s="298"/>
      <c r="F107" s="299" t="str">
        <f t="shared" si="3"/>
        <v>否</v>
      </c>
      <c r="G107" s="283" t="str">
        <f t="shared" si="4"/>
        <v>项</v>
      </c>
    </row>
    <row r="108" s="276" customFormat="1" ht="36" customHeight="1" spans="1:7">
      <c r="A108" s="301" t="s">
        <v>2734</v>
      </c>
      <c r="B108" s="300" t="s">
        <v>2735</v>
      </c>
      <c r="C108" s="302"/>
      <c r="D108" s="302"/>
      <c r="E108" s="298"/>
      <c r="F108" s="299" t="str">
        <f t="shared" si="3"/>
        <v>否</v>
      </c>
      <c r="G108" s="283" t="str">
        <f t="shared" si="4"/>
        <v>项</v>
      </c>
    </row>
    <row r="109" s="276" customFormat="1" ht="36" customHeight="1" spans="1:7">
      <c r="A109" s="295" t="s">
        <v>2736</v>
      </c>
      <c r="B109" s="296" t="s">
        <v>2737</v>
      </c>
      <c r="C109" s="297"/>
      <c r="D109" s="297"/>
      <c r="E109" s="298"/>
      <c r="F109" s="299" t="str">
        <f t="shared" si="3"/>
        <v>否</v>
      </c>
      <c r="G109" s="283" t="str">
        <f t="shared" si="4"/>
        <v>款</v>
      </c>
    </row>
    <row r="110" s="276" customFormat="1" ht="36" customHeight="1" spans="1:7">
      <c r="A110" s="301" t="s">
        <v>2738</v>
      </c>
      <c r="B110" s="300" t="s">
        <v>2739</v>
      </c>
      <c r="C110" s="302"/>
      <c r="D110" s="302"/>
      <c r="E110" s="298"/>
      <c r="F110" s="299" t="str">
        <f t="shared" si="3"/>
        <v>否</v>
      </c>
      <c r="G110" s="283" t="str">
        <f t="shared" si="4"/>
        <v>项</v>
      </c>
    </row>
    <row r="111" s="276" customFormat="1" ht="36" customHeight="1" spans="1:7">
      <c r="A111" s="301" t="s">
        <v>2740</v>
      </c>
      <c r="B111" s="300" t="s">
        <v>2741</v>
      </c>
      <c r="C111" s="302"/>
      <c r="D111" s="302"/>
      <c r="E111" s="298"/>
      <c r="F111" s="299" t="str">
        <f t="shared" si="3"/>
        <v>否</v>
      </c>
      <c r="G111" s="283" t="str">
        <f t="shared" si="4"/>
        <v>项</v>
      </c>
    </row>
    <row r="112" s="276" customFormat="1" ht="36" customHeight="1" spans="1:7">
      <c r="A112" s="301" t="s">
        <v>2742</v>
      </c>
      <c r="B112" s="300" t="s">
        <v>2743</v>
      </c>
      <c r="C112" s="302"/>
      <c r="D112" s="302"/>
      <c r="E112" s="298"/>
      <c r="F112" s="299" t="str">
        <f t="shared" si="3"/>
        <v>否</v>
      </c>
      <c r="G112" s="283" t="str">
        <f t="shared" si="4"/>
        <v>项</v>
      </c>
    </row>
    <row r="113" s="276" customFormat="1" ht="36" customHeight="1" spans="1:7">
      <c r="A113" s="301" t="s">
        <v>2744</v>
      </c>
      <c r="B113" s="300" t="s">
        <v>2745</v>
      </c>
      <c r="C113" s="303"/>
      <c r="D113" s="303"/>
      <c r="E113" s="298"/>
      <c r="F113" s="299" t="str">
        <f t="shared" si="3"/>
        <v>否</v>
      </c>
      <c r="G113" s="283" t="str">
        <f t="shared" si="4"/>
        <v>项</v>
      </c>
    </row>
    <row r="114" s="276" customFormat="1" ht="36" customHeight="1" spans="1:7">
      <c r="A114" s="305">
        <v>21370</v>
      </c>
      <c r="B114" s="296" t="s">
        <v>2746</v>
      </c>
      <c r="C114" s="304">
        <f>SUM(C115:C116)</f>
        <v>0</v>
      </c>
      <c r="D114" s="304">
        <f>SUM(D115:D116)</f>
        <v>0</v>
      </c>
      <c r="E114" s="298"/>
      <c r="F114" s="299" t="str">
        <f t="shared" si="3"/>
        <v>否</v>
      </c>
      <c r="G114" s="283" t="str">
        <f t="shared" si="4"/>
        <v>款</v>
      </c>
    </row>
    <row r="115" s="276" customFormat="1" ht="36" customHeight="1" spans="1:7">
      <c r="A115" s="306">
        <v>2137001</v>
      </c>
      <c r="B115" s="300" t="s">
        <v>2601</v>
      </c>
      <c r="C115" s="302"/>
      <c r="D115" s="302"/>
      <c r="E115" s="298"/>
      <c r="F115" s="299" t="str">
        <f t="shared" si="3"/>
        <v>否</v>
      </c>
      <c r="G115" s="283" t="str">
        <f t="shared" si="4"/>
        <v>项</v>
      </c>
    </row>
    <row r="116" s="276" customFormat="1" ht="36" customHeight="1" spans="1:7">
      <c r="A116" s="306">
        <v>2137099</v>
      </c>
      <c r="B116" s="300" t="s">
        <v>2747</v>
      </c>
      <c r="C116" s="302"/>
      <c r="D116" s="302"/>
      <c r="E116" s="298"/>
      <c r="F116" s="299" t="str">
        <f t="shared" si="3"/>
        <v>否</v>
      </c>
      <c r="G116" s="283" t="str">
        <f t="shared" si="4"/>
        <v>项</v>
      </c>
    </row>
    <row r="117" s="276" customFormat="1" ht="36" customHeight="1" spans="1:7">
      <c r="A117" s="305">
        <v>21371</v>
      </c>
      <c r="B117" s="296" t="s">
        <v>2748</v>
      </c>
      <c r="C117" s="304">
        <f>SUM(C118:C121)</f>
        <v>0</v>
      </c>
      <c r="D117" s="304">
        <f>SUM(D118:D121)</f>
        <v>0</v>
      </c>
      <c r="E117" s="298"/>
      <c r="F117" s="299" t="str">
        <f t="shared" si="3"/>
        <v>否</v>
      </c>
      <c r="G117" s="283" t="str">
        <f t="shared" si="4"/>
        <v>款</v>
      </c>
    </row>
    <row r="118" s="276" customFormat="1" ht="36" customHeight="1" spans="1:7">
      <c r="A118" s="306">
        <v>2137101</v>
      </c>
      <c r="B118" s="300" t="s">
        <v>2739</v>
      </c>
      <c r="C118" s="302"/>
      <c r="D118" s="302"/>
      <c r="E118" s="298"/>
      <c r="F118" s="299" t="str">
        <f t="shared" si="3"/>
        <v>否</v>
      </c>
      <c r="G118" s="283" t="str">
        <f t="shared" si="4"/>
        <v>项</v>
      </c>
    </row>
    <row r="119" s="276" customFormat="1" ht="36" customHeight="1" spans="1:7">
      <c r="A119" s="306">
        <v>2137102</v>
      </c>
      <c r="B119" s="300" t="s">
        <v>2749</v>
      </c>
      <c r="C119" s="302"/>
      <c r="D119" s="302"/>
      <c r="E119" s="298"/>
      <c r="F119" s="299" t="str">
        <f t="shared" si="3"/>
        <v>否</v>
      </c>
      <c r="G119" s="283" t="str">
        <f t="shared" si="4"/>
        <v>项</v>
      </c>
    </row>
    <row r="120" s="276" customFormat="1" ht="36" customHeight="1" spans="1:7">
      <c r="A120" s="306">
        <v>2137103</v>
      </c>
      <c r="B120" s="300" t="s">
        <v>2743</v>
      </c>
      <c r="C120" s="302"/>
      <c r="D120" s="302"/>
      <c r="E120" s="298"/>
      <c r="F120" s="299" t="str">
        <f t="shared" si="3"/>
        <v>否</v>
      </c>
      <c r="G120" s="283" t="str">
        <f t="shared" si="4"/>
        <v>项</v>
      </c>
    </row>
    <row r="121" s="276" customFormat="1" ht="36" customHeight="1" spans="1:7">
      <c r="A121" s="306">
        <v>2137199</v>
      </c>
      <c r="B121" s="300" t="s">
        <v>2750</v>
      </c>
      <c r="C121" s="302"/>
      <c r="D121" s="302"/>
      <c r="E121" s="298"/>
      <c r="F121" s="299" t="str">
        <f t="shared" si="3"/>
        <v>否</v>
      </c>
      <c r="G121" s="283" t="str">
        <f t="shared" si="4"/>
        <v>项</v>
      </c>
    </row>
    <row r="122" s="276" customFormat="1" ht="36" customHeight="1" spans="1:7">
      <c r="A122" s="295" t="s">
        <v>94</v>
      </c>
      <c r="B122" s="296" t="s">
        <v>2751</v>
      </c>
      <c r="C122" s="297"/>
      <c r="D122" s="297"/>
      <c r="E122" s="298"/>
      <c r="F122" s="299" t="str">
        <f t="shared" si="3"/>
        <v>是</v>
      </c>
      <c r="G122" s="283" t="str">
        <f t="shared" si="4"/>
        <v>类</v>
      </c>
    </row>
    <row r="123" s="276" customFormat="1" ht="36" customHeight="1" spans="1:7">
      <c r="A123" s="295" t="s">
        <v>2752</v>
      </c>
      <c r="B123" s="296" t="s">
        <v>2753</v>
      </c>
      <c r="C123" s="304">
        <f>SUM(C124:C127)</f>
        <v>0</v>
      </c>
      <c r="D123" s="304">
        <f>SUM(D124:D127)</f>
        <v>0</v>
      </c>
      <c r="E123" s="298"/>
      <c r="F123" s="299" t="str">
        <f t="shared" si="3"/>
        <v>否</v>
      </c>
      <c r="G123" s="283" t="str">
        <f t="shared" si="4"/>
        <v>款</v>
      </c>
    </row>
    <row r="124" s="276" customFormat="1" ht="36" customHeight="1" spans="1:7">
      <c r="A124" s="301" t="s">
        <v>2754</v>
      </c>
      <c r="B124" s="300" t="s">
        <v>2755</v>
      </c>
      <c r="C124" s="302"/>
      <c r="D124" s="302"/>
      <c r="E124" s="298"/>
      <c r="F124" s="299" t="str">
        <f t="shared" si="3"/>
        <v>否</v>
      </c>
      <c r="G124" s="283" t="str">
        <f t="shared" si="4"/>
        <v>项</v>
      </c>
    </row>
    <row r="125" s="276" customFormat="1" ht="36" customHeight="1" spans="1:7">
      <c r="A125" s="301" t="s">
        <v>2756</v>
      </c>
      <c r="B125" s="300" t="s">
        <v>2757</v>
      </c>
      <c r="C125" s="302"/>
      <c r="D125" s="302"/>
      <c r="E125" s="298"/>
      <c r="F125" s="299" t="str">
        <f t="shared" si="3"/>
        <v>否</v>
      </c>
      <c r="G125" s="283" t="str">
        <f t="shared" si="4"/>
        <v>项</v>
      </c>
    </row>
    <row r="126" s="276" customFormat="1" ht="36" customHeight="1" spans="1:7">
      <c r="A126" s="301" t="s">
        <v>2758</v>
      </c>
      <c r="B126" s="300" t="s">
        <v>2759</v>
      </c>
      <c r="C126" s="302"/>
      <c r="D126" s="302"/>
      <c r="E126" s="298"/>
      <c r="F126" s="299" t="str">
        <f t="shared" si="3"/>
        <v>否</v>
      </c>
      <c r="G126" s="283" t="str">
        <f t="shared" si="4"/>
        <v>项</v>
      </c>
    </row>
    <row r="127" s="276" customFormat="1" ht="36" customHeight="1" spans="1:7">
      <c r="A127" s="301" t="s">
        <v>2760</v>
      </c>
      <c r="B127" s="300" t="s">
        <v>2761</v>
      </c>
      <c r="C127" s="302"/>
      <c r="D127" s="302"/>
      <c r="E127" s="298"/>
      <c r="F127" s="299" t="str">
        <f t="shared" si="3"/>
        <v>否</v>
      </c>
      <c r="G127" s="283" t="str">
        <f t="shared" si="4"/>
        <v>项</v>
      </c>
    </row>
    <row r="128" s="276" customFormat="1" ht="36" customHeight="1" spans="1:7">
      <c r="A128" s="295" t="s">
        <v>2762</v>
      </c>
      <c r="B128" s="296" t="s">
        <v>2763</v>
      </c>
      <c r="C128" s="297"/>
      <c r="D128" s="297"/>
      <c r="E128" s="298"/>
      <c r="F128" s="299" t="str">
        <f t="shared" si="3"/>
        <v>否</v>
      </c>
      <c r="G128" s="283" t="str">
        <f t="shared" si="4"/>
        <v>款</v>
      </c>
    </row>
    <row r="129" s="276" customFormat="1" ht="36" customHeight="1" spans="1:7">
      <c r="A129" s="301" t="s">
        <v>2764</v>
      </c>
      <c r="B129" s="300" t="s">
        <v>2759</v>
      </c>
      <c r="C129" s="302"/>
      <c r="D129" s="302"/>
      <c r="E129" s="298"/>
      <c r="F129" s="299" t="str">
        <f t="shared" si="3"/>
        <v>否</v>
      </c>
      <c r="G129" s="283" t="str">
        <f t="shared" si="4"/>
        <v>项</v>
      </c>
    </row>
    <row r="130" s="276" customFormat="1" ht="36" customHeight="1" spans="1:7">
      <c r="A130" s="301" t="s">
        <v>2765</v>
      </c>
      <c r="B130" s="300" t="s">
        <v>2766</v>
      </c>
      <c r="C130" s="302"/>
      <c r="D130" s="302"/>
      <c r="E130" s="298"/>
      <c r="F130" s="299" t="str">
        <f t="shared" si="3"/>
        <v>否</v>
      </c>
      <c r="G130" s="283" t="str">
        <f t="shared" si="4"/>
        <v>项</v>
      </c>
    </row>
    <row r="131" s="276" customFormat="1" ht="36" customHeight="1" spans="1:7">
      <c r="A131" s="301" t="s">
        <v>2767</v>
      </c>
      <c r="B131" s="300" t="s">
        <v>2768</v>
      </c>
      <c r="C131" s="302"/>
      <c r="D131" s="302"/>
      <c r="E131" s="298"/>
      <c r="F131" s="299" t="str">
        <f t="shared" si="3"/>
        <v>否</v>
      </c>
      <c r="G131" s="283" t="str">
        <f t="shared" si="4"/>
        <v>项</v>
      </c>
    </row>
    <row r="132" s="276" customFormat="1" ht="36" customHeight="1" spans="1:7">
      <c r="A132" s="301" t="s">
        <v>2769</v>
      </c>
      <c r="B132" s="300" t="s">
        <v>2770</v>
      </c>
      <c r="C132" s="303"/>
      <c r="D132" s="303"/>
      <c r="E132" s="298"/>
      <c r="F132" s="299" t="str">
        <f t="shared" ref="F132:F195" si="6">IF(LEN(A132)=3,"是",IF(B132&lt;&gt;"",IF(SUM(C132:D132)&lt;&gt;0,"是","否"),"是"))</f>
        <v>否</v>
      </c>
      <c r="G132" s="283" t="str">
        <f t="shared" ref="G132:G195" si="7">IF(LEN(A132)=3,"类",IF(LEN(A132)=5,"款","项"))</f>
        <v>项</v>
      </c>
    </row>
    <row r="133" s="276" customFormat="1" ht="36" customHeight="1" spans="1:7">
      <c r="A133" s="295" t="s">
        <v>2771</v>
      </c>
      <c r="B133" s="296" t="s">
        <v>2772</v>
      </c>
      <c r="C133" s="297"/>
      <c r="D133" s="297"/>
      <c r="E133" s="298"/>
      <c r="F133" s="299" t="str">
        <f t="shared" si="6"/>
        <v>否</v>
      </c>
      <c r="G133" s="283" t="str">
        <f t="shared" si="7"/>
        <v>款</v>
      </c>
    </row>
    <row r="134" s="276" customFormat="1" ht="36" customHeight="1" spans="1:7">
      <c r="A134" s="301" t="s">
        <v>2773</v>
      </c>
      <c r="B134" s="300" t="s">
        <v>2774</v>
      </c>
      <c r="C134" s="302"/>
      <c r="D134" s="302"/>
      <c r="E134" s="298"/>
      <c r="F134" s="299" t="str">
        <f t="shared" si="6"/>
        <v>否</v>
      </c>
      <c r="G134" s="283" t="str">
        <f t="shared" si="7"/>
        <v>项</v>
      </c>
    </row>
    <row r="135" s="276" customFormat="1" ht="36" customHeight="1" spans="1:7">
      <c r="A135" s="301" t="s">
        <v>2775</v>
      </c>
      <c r="B135" s="300" t="s">
        <v>2776</v>
      </c>
      <c r="C135" s="303"/>
      <c r="D135" s="303"/>
      <c r="E135" s="298"/>
      <c r="F135" s="299" t="str">
        <f t="shared" si="6"/>
        <v>否</v>
      </c>
      <c r="G135" s="283" t="str">
        <f t="shared" si="7"/>
        <v>项</v>
      </c>
    </row>
    <row r="136" s="276" customFormat="1" ht="36" customHeight="1" spans="1:7">
      <c r="A136" s="301" t="s">
        <v>2777</v>
      </c>
      <c r="B136" s="300" t="s">
        <v>2778</v>
      </c>
      <c r="C136" s="303"/>
      <c r="D136" s="303"/>
      <c r="E136" s="298"/>
      <c r="F136" s="299" t="str">
        <f t="shared" si="6"/>
        <v>否</v>
      </c>
      <c r="G136" s="283" t="str">
        <f t="shared" si="7"/>
        <v>项</v>
      </c>
    </row>
    <row r="137" s="276" customFormat="1" ht="36" customHeight="1" spans="1:7">
      <c r="A137" s="301" t="s">
        <v>2779</v>
      </c>
      <c r="B137" s="300" t="s">
        <v>2780</v>
      </c>
      <c r="C137" s="302"/>
      <c r="D137" s="302"/>
      <c r="E137" s="298"/>
      <c r="F137" s="299" t="str">
        <f t="shared" si="6"/>
        <v>否</v>
      </c>
      <c r="G137" s="283" t="str">
        <f t="shared" si="7"/>
        <v>项</v>
      </c>
    </row>
    <row r="138" s="276" customFormat="1" ht="36" customHeight="1" spans="1:7">
      <c r="A138" s="295" t="s">
        <v>2781</v>
      </c>
      <c r="B138" s="296" t="s">
        <v>2782</v>
      </c>
      <c r="C138" s="304">
        <f>SUM(C139:C146)</f>
        <v>0</v>
      </c>
      <c r="D138" s="304">
        <f>SUM(D139:D146)</f>
        <v>0</v>
      </c>
      <c r="E138" s="298"/>
      <c r="F138" s="299" t="str">
        <f t="shared" si="6"/>
        <v>否</v>
      </c>
      <c r="G138" s="283" t="str">
        <f t="shared" si="7"/>
        <v>款</v>
      </c>
    </row>
    <row r="139" s="276" customFormat="1" ht="36" customHeight="1" spans="1:7">
      <c r="A139" s="301" t="s">
        <v>2783</v>
      </c>
      <c r="B139" s="300" t="s">
        <v>2784</v>
      </c>
      <c r="C139" s="302"/>
      <c r="D139" s="302"/>
      <c r="E139" s="298"/>
      <c r="F139" s="299" t="str">
        <f t="shared" si="6"/>
        <v>否</v>
      </c>
      <c r="G139" s="283" t="str">
        <f t="shared" si="7"/>
        <v>项</v>
      </c>
    </row>
    <row r="140" s="276" customFormat="1" ht="36" customHeight="1" spans="1:7">
      <c r="A140" s="301" t="s">
        <v>2785</v>
      </c>
      <c r="B140" s="300" t="s">
        <v>2786</v>
      </c>
      <c r="C140" s="302"/>
      <c r="D140" s="302"/>
      <c r="E140" s="298"/>
      <c r="F140" s="299" t="str">
        <f t="shared" si="6"/>
        <v>否</v>
      </c>
      <c r="G140" s="283" t="str">
        <f t="shared" si="7"/>
        <v>项</v>
      </c>
    </row>
    <row r="141" s="276" customFormat="1" ht="36" customHeight="1" spans="1:7">
      <c r="A141" s="301" t="s">
        <v>2787</v>
      </c>
      <c r="B141" s="300" t="s">
        <v>2788</v>
      </c>
      <c r="C141" s="302"/>
      <c r="D141" s="302"/>
      <c r="E141" s="298"/>
      <c r="F141" s="299" t="str">
        <f t="shared" si="6"/>
        <v>否</v>
      </c>
      <c r="G141" s="283" t="str">
        <f t="shared" si="7"/>
        <v>项</v>
      </c>
    </row>
    <row r="142" s="276" customFormat="1" ht="36" customHeight="1" spans="1:7">
      <c r="A142" s="301" t="s">
        <v>2789</v>
      </c>
      <c r="B142" s="300" t="s">
        <v>2790</v>
      </c>
      <c r="C142" s="302"/>
      <c r="D142" s="302"/>
      <c r="E142" s="298"/>
      <c r="F142" s="299" t="str">
        <f t="shared" si="6"/>
        <v>否</v>
      </c>
      <c r="G142" s="283" t="str">
        <f t="shared" si="7"/>
        <v>项</v>
      </c>
    </row>
    <row r="143" s="276" customFormat="1" ht="36" customHeight="1" spans="1:7">
      <c r="A143" s="301" t="s">
        <v>2791</v>
      </c>
      <c r="B143" s="300" t="s">
        <v>2792</v>
      </c>
      <c r="C143" s="302"/>
      <c r="D143" s="302"/>
      <c r="E143" s="298"/>
      <c r="F143" s="299" t="str">
        <f t="shared" si="6"/>
        <v>否</v>
      </c>
      <c r="G143" s="283" t="str">
        <f t="shared" si="7"/>
        <v>项</v>
      </c>
    </row>
    <row r="144" s="276" customFormat="1" ht="36" customHeight="1" spans="1:7">
      <c r="A144" s="301" t="s">
        <v>2793</v>
      </c>
      <c r="B144" s="300" t="s">
        <v>2794</v>
      </c>
      <c r="C144" s="302"/>
      <c r="D144" s="302"/>
      <c r="E144" s="298"/>
      <c r="F144" s="299" t="str">
        <f t="shared" si="6"/>
        <v>否</v>
      </c>
      <c r="G144" s="283" t="str">
        <f t="shared" si="7"/>
        <v>项</v>
      </c>
    </row>
    <row r="145" s="276" customFormat="1" ht="36" customHeight="1" spans="1:7">
      <c r="A145" s="301" t="s">
        <v>2795</v>
      </c>
      <c r="B145" s="300" t="s">
        <v>2796</v>
      </c>
      <c r="C145" s="302"/>
      <c r="D145" s="302"/>
      <c r="E145" s="298"/>
      <c r="F145" s="299" t="str">
        <f t="shared" si="6"/>
        <v>否</v>
      </c>
      <c r="G145" s="283" t="str">
        <f t="shared" si="7"/>
        <v>项</v>
      </c>
    </row>
    <row r="146" s="276" customFormat="1" ht="36" customHeight="1" spans="1:7">
      <c r="A146" s="301" t="s">
        <v>2797</v>
      </c>
      <c r="B146" s="300" t="s">
        <v>2798</v>
      </c>
      <c r="C146" s="302"/>
      <c r="D146" s="302"/>
      <c r="E146" s="298"/>
      <c r="F146" s="299" t="str">
        <f t="shared" si="6"/>
        <v>否</v>
      </c>
      <c r="G146" s="283" t="str">
        <f t="shared" si="7"/>
        <v>项</v>
      </c>
    </row>
    <row r="147" s="276" customFormat="1" ht="36" customHeight="1" spans="1:7">
      <c r="A147" s="295" t="s">
        <v>2799</v>
      </c>
      <c r="B147" s="296" t="s">
        <v>2800</v>
      </c>
      <c r="C147" s="304">
        <f>SUM(C148:C153)</f>
        <v>0</v>
      </c>
      <c r="D147" s="304">
        <f>SUM(D148:D153)</f>
        <v>0</v>
      </c>
      <c r="E147" s="298"/>
      <c r="F147" s="299" t="str">
        <f t="shared" si="6"/>
        <v>否</v>
      </c>
      <c r="G147" s="283" t="str">
        <f t="shared" si="7"/>
        <v>款</v>
      </c>
    </row>
    <row r="148" s="276" customFormat="1" ht="36" customHeight="1" spans="1:7">
      <c r="A148" s="301" t="s">
        <v>2801</v>
      </c>
      <c r="B148" s="300" t="s">
        <v>2802</v>
      </c>
      <c r="C148" s="302"/>
      <c r="D148" s="302"/>
      <c r="E148" s="298"/>
      <c r="F148" s="299" t="str">
        <f t="shared" si="6"/>
        <v>否</v>
      </c>
      <c r="G148" s="283" t="str">
        <f t="shared" si="7"/>
        <v>项</v>
      </c>
    </row>
    <row r="149" s="276" customFormat="1" ht="36" customHeight="1" spans="1:7">
      <c r="A149" s="301" t="s">
        <v>2803</v>
      </c>
      <c r="B149" s="300" t="s">
        <v>2804</v>
      </c>
      <c r="C149" s="302"/>
      <c r="D149" s="302"/>
      <c r="E149" s="298"/>
      <c r="F149" s="299" t="str">
        <f t="shared" si="6"/>
        <v>否</v>
      </c>
      <c r="G149" s="283" t="str">
        <f t="shared" si="7"/>
        <v>项</v>
      </c>
    </row>
    <row r="150" s="276" customFormat="1" ht="36" customHeight="1" spans="1:7">
      <c r="A150" s="301" t="s">
        <v>2805</v>
      </c>
      <c r="B150" s="300" t="s">
        <v>2806</v>
      </c>
      <c r="C150" s="302"/>
      <c r="D150" s="302"/>
      <c r="E150" s="298"/>
      <c r="F150" s="299" t="str">
        <f t="shared" si="6"/>
        <v>否</v>
      </c>
      <c r="G150" s="283" t="str">
        <f t="shared" si="7"/>
        <v>项</v>
      </c>
    </row>
    <row r="151" s="276" customFormat="1" ht="36" customHeight="1" spans="1:7">
      <c r="A151" s="301" t="s">
        <v>2807</v>
      </c>
      <c r="B151" s="300" t="s">
        <v>2808</v>
      </c>
      <c r="C151" s="302"/>
      <c r="D151" s="302"/>
      <c r="E151" s="298"/>
      <c r="F151" s="299" t="str">
        <f t="shared" si="6"/>
        <v>否</v>
      </c>
      <c r="G151" s="283" t="str">
        <f t="shared" si="7"/>
        <v>项</v>
      </c>
    </row>
    <row r="152" s="276" customFormat="1" ht="36" customHeight="1" spans="1:7">
      <c r="A152" s="301" t="s">
        <v>2809</v>
      </c>
      <c r="B152" s="300" t="s">
        <v>2810</v>
      </c>
      <c r="C152" s="302"/>
      <c r="D152" s="302"/>
      <c r="E152" s="298"/>
      <c r="F152" s="299" t="str">
        <f t="shared" si="6"/>
        <v>否</v>
      </c>
      <c r="G152" s="283" t="str">
        <f t="shared" si="7"/>
        <v>项</v>
      </c>
    </row>
    <row r="153" s="276" customFormat="1" ht="36" customHeight="1" spans="1:7">
      <c r="A153" s="301" t="s">
        <v>2811</v>
      </c>
      <c r="B153" s="300" t="s">
        <v>2812</v>
      </c>
      <c r="C153" s="302"/>
      <c r="D153" s="302"/>
      <c r="E153" s="298"/>
      <c r="F153" s="299" t="str">
        <f t="shared" si="6"/>
        <v>否</v>
      </c>
      <c r="G153" s="283" t="str">
        <f t="shared" si="7"/>
        <v>项</v>
      </c>
    </row>
    <row r="154" s="276" customFormat="1" ht="36" customHeight="1" spans="1:7">
      <c r="A154" s="295" t="s">
        <v>2813</v>
      </c>
      <c r="B154" s="296" t="s">
        <v>2814</v>
      </c>
      <c r="C154" s="297"/>
      <c r="D154" s="297"/>
      <c r="E154" s="298"/>
      <c r="F154" s="299" t="str">
        <f t="shared" si="6"/>
        <v>否</v>
      </c>
      <c r="G154" s="283" t="str">
        <f t="shared" si="7"/>
        <v>款</v>
      </c>
    </row>
    <row r="155" s="276" customFormat="1" ht="36" customHeight="1" spans="1:7">
      <c r="A155" s="301" t="s">
        <v>2815</v>
      </c>
      <c r="B155" s="300" t="s">
        <v>2816</v>
      </c>
      <c r="C155" s="303"/>
      <c r="D155" s="303"/>
      <c r="E155" s="298"/>
      <c r="F155" s="299" t="str">
        <f t="shared" si="6"/>
        <v>否</v>
      </c>
      <c r="G155" s="283" t="str">
        <f t="shared" si="7"/>
        <v>项</v>
      </c>
    </row>
    <row r="156" s="276" customFormat="1" ht="36" customHeight="1" spans="1:7">
      <c r="A156" s="301" t="s">
        <v>2817</v>
      </c>
      <c r="B156" s="300" t="s">
        <v>2818</v>
      </c>
      <c r="C156" s="302"/>
      <c r="D156" s="302"/>
      <c r="E156" s="298"/>
      <c r="F156" s="299" t="str">
        <f t="shared" si="6"/>
        <v>否</v>
      </c>
      <c r="G156" s="283" t="str">
        <f t="shared" si="7"/>
        <v>项</v>
      </c>
    </row>
    <row r="157" s="276" customFormat="1" ht="36" customHeight="1" spans="1:7">
      <c r="A157" s="301" t="s">
        <v>2819</v>
      </c>
      <c r="B157" s="300" t="s">
        <v>2820</v>
      </c>
      <c r="C157" s="303"/>
      <c r="D157" s="303"/>
      <c r="E157" s="298"/>
      <c r="F157" s="299" t="str">
        <f t="shared" si="6"/>
        <v>否</v>
      </c>
      <c r="G157" s="283" t="str">
        <f t="shared" si="7"/>
        <v>项</v>
      </c>
    </row>
    <row r="158" s="276" customFormat="1" ht="36" customHeight="1" spans="1:7">
      <c r="A158" s="301" t="s">
        <v>2821</v>
      </c>
      <c r="B158" s="300" t="s">
        <v>2822</v>
      </c>
      <c r="C158" s="303"/>
      <c r="D158" s="303"/>
      <c r="E158" s="298"/>
      <c r="F158" s="299" t="str">
        <f t="shared" si="6"/>
        <v>否</v>
      </c>
      <c r="G158" s="283" t="str">
        <f t="shared" si="7"/>
        <v>项</v>
      </c>
    </row>
    <row r="159" s="276" customFormat="1" ht="36" customHeight="1" spans="1:7">
      <c r="A159" s="301" t="s">
        <v>2823</v>
      </c>
      <c r="B159" s="300" t="s">
        <v>2824</v>
      </c>
      <c r="C159" s="302"/>
      <c r="D159" s="302"/>
      <c r="E159" s="298"/>
      <c r="F159" s="299" t="str">
        <f t="shared" si="6"/>
        <v>否</v>
      </c>
      <c r="G159" s="283" t="str">
        <f t="shared" si="7"/>
        <v>项</v>
      </c>
    </row>
    <row r="160" s="276" customFormat="1" ht="36" customHeight="1" spans="1:7">
      <c r="A160" s="301" t="s">
        <v>2825</v>
      </c>
      <c r="B160" s="300" t="s">
        <v>2826</v>
      </c>
      <c r="C160" s="302"/>
      <c r="D160" s="302"/>
      <c r="E160" s="298"/>
      <c r="F160" s="299" t="str">
        <f t="shared" si="6"/>
        <v>否</v>
      </c>
      <c r="G160" s="283" t="str">
        <f t="shared" si="7"/>
        <v>项</v>
      </c>
    </row>
    <row r="161" s="276" customFormat="1" ht="36" customHeight="1" spans="1:7">
      <c r="A161" s="301" t="s">
        <v>2827</v>
      </c>
      <c r="B161" s="300" t="s">
        <v>2828</v>
      </c>
      <c r="C161" s="302"/>
      <c r="D161" s="302"/>
      <c r="E161" s="298"/>
      <c r="F161" s="299" t="str">
        <f t="shared" si="6"/>
        <v>否</v>
      </c>
      <c r="G161" s="283" t="str">
        <f t="shared" si="7"/>
        <v>项</v>
      </c>
    </row>
    <row r="162" s="276" customFormat="1" ht="36" customHeight="1" spans="1:7">
      <c r="A162" s="301" t="s">
        <v>2829</v>
      </c>
      <c r="B162" s="300" t="s">
        <v>2830</v>
      </c>
      <c r="C162" s="302"/>
      <c r="D162" s="302"/>
      <c r="E162" s="298"/>
      <c r="F162" s="299" t="str">
        <f t="shared" si="6"/>
        <v>否</v>
      </c>
      <c r="G162" s="283" t="str">
        <f t="shared" si="7"/>
        <v>项</v>
      </c>
    </row>
    <row r="163" s="276" customFormat="1" ht="36" customHeight="1" spans="1:7">
      <c r="A163" s="295" t="s">
        <v>2831</v>
      </c>
      <c r="B163" s="296" t="s">
        <v>2832</v>
      </c>
      <c r="C163" s="304">
        <f>SUM(C164:C165)</f>
        <v>0</v>
      </c>
      <c r="D163" s="304">
        <f>SUM(D164:D165)</f>
        <v>0</v>
      </c>
      <c r="E163" s="298"/>
      <c r="F163" s="299" t="str">
        <f t="shared" si="6"/>
        <v>否</v>
      </c>
      <c r="G163" s="283" t="str">
        <f t="shared" si="7"/>
        <v>款</v>
      </c>
    </row>
    <row r="164" s="276" customFormat="1" ht="36" customHeight="1" spans="1:7">
      <c r="A164" s="301" t="s">
        <v>2833</v>
      </c>
      <c r="B164" s="300" t="s">
        <v>2755</v>
      </c>
      <c r="C164" s="302"/>
      <c r="D164" s="302"/>
      <c r="E164" s="298"/>
      <c r="F164" s="299" t="str">
        <f t="shared" si="6"/>
        <v>否</v>
      </c>
      <c r="G164" s="283" t="str">
        <f t="shared" si="7"/>
        <v>项</v>
      </c>
    </row>
    <row r="165" s="276" customFormat="1" ht="36" customHeight="1" spans="1:7">
      <c r="A165" s="301" t="s">
        <v>2834</v>
      </c>
      <c r="B165" s="300" t="s">
        <v>2835</v>
      </c>
      <c r="C165" s="302"/>
      <c r="D165" s="302"/>
      <c r="E165" s="298"/>
      <c r="F165" s="299" t="str">
        <f t="shared" si="6"/>
        <v>否</v>
      </c>
      <c r="G165" s="283" t="str">
        <f t="shared" si="7"/>
        <v>项</v>
      </c>
    </row>
    <row r="166" s="276" customFormat="1" ht="36" customHeight="1" spans="1:7">
      <c r="A166" s="295" t="s">
        <v>2836</v>
      </c>
      <c r="B166" s="296" t="s">
        <v>2837</v>
      </c>
      <c r="C166" s="304">
        <f>SUM(C167:C168)</f>
        <v>0</v>
      </c>
      <c r="D166" s="304">
        <f>SUM(D167:D168)</f>
        <v>0</v>
      </c>
      <c r="E166" s="298"/>
      <c r="F166" s="299" t="str">
        <f t="shared" si="6"/>
        <v>否</v>
      </c>
      <c r="G166" s="283" t="str">
        <f t="shared" si="7"/>
        <v>款</v>
      </c>
    </row>
    <row r="167" s="276" customFormat="1" ht="36" customHeight="1" spans="1:7">
      <c r="A167" s="301" t="s">
        <v>2838</v>
      </c>
      <c r="B167" s="300" t="s">
        <v>2755</v>
      </c>
      <c r="C167" s="302"/>
      <c r="D167" s="302"/>
      <c r="E167" s="298"/>
      <c r="F167" s="299" t="str">
        <f t="shared" si="6"/>
        <v>否</v>
      </c>
      <c r="G167" s="283" t="str">
        <f t="shared" si="7"/>
        <v>项</v>
      </c>
    </row>
    <row r="168" s="276" customFormat="1" ht="36" customHeight="1" spans="1:7">
      <c r="A168" s="301" t="s">
        <v>2839</v>
      </c>
      <c r="B168" s="300" t="s">
        <v>2840</v>
      </c>
      <c r="C168" s="302"/>
      <c r="D168" s="302"/>
      <c r="E168" s="298"/>
      <c r="F168" s="299" t="str">
        <f t="shared" si="6"/>
        <v>否</v>
      </c>
      <c r="G168" s="283" t="str">
        <f t="shared" si="7"/>
        <v>项</v>
      </c>
    </row>
    <row r="169" s="276" customFormat="1" ht="36" customHeight="1" spans="1:7">
      <c r="A169" s="295" t="s">
        <v>2841</v>
      </c>
      <c r="B169" s="296" t="s">
        <v>2842</v>
      </c>
      <c r="C169" s="304"/>
      <c r="D169" s="304"/>
      <c r="E169" s="298"/>
      <c r="F169" s="299" t="str">
        <f t="shared" si="6"/>
        <v>否</v>
      </c>
      <c r="G169" s="283" t="str">
        <f t="shared" si="7"/>
        <v>款</v>
      </c>
    </row>
    <row r="170" s="276" customFormat="1" ht="36" customHeight="1" spans="1:7">
      <c r="A170" s="295" t="s">
        <v>2843</v>
      </c>
      <c r="B170" s="296" t="s">
        <v>2844</v>
      </c>
      <c r="C170" s="304">
        <f>SUM(C171:C173)</f>
        <v>0</v>
      </c>
      <c r="D170" s="304">
        <f>SUM(D171:D173)</f>
        <v>0</v>
      </c>
      <c r="E170" s="298"/>
      <c r="F170" s="299" t="str">
        <f t="shared" si="6"/>
        <v>否</v>
      </c>
      <c r="G170" s="283" t="str">
        <f t="shared" si="7"/>
        <v>款</v>
      </c>
    </row>
    <row r="171" s="276" customFormat="1" ht="36" customHeight="1" spans="1:7">
      <c r="A171" s="301" t="s">
        <v>2845</v>
      </c>
      <c r="B171" s="300" t="s">
        <v>2774</v>
      </c>
      <c r="C171" s="302"/>
      <c r="D171" s="302"/>
      <c r="E171" s="298"/>
      <c r="F171" s="299" t="str">
        <f t="shared" si="6"/>
        <v>否</v>
      </c>
      <c r="G171" s="283" t="str">
        <f t="shared" si="7"/>
        <v>项</v>
      </c>
    </row>
    <row r="172" s="276" customFormat="1" ht="36" customHeight="1" spans="1:7">
      <c r="A172" s="301" t="s">
        <v>2846</v>
      </c>
      <c r="B172" s="300" t="s">
        <v>2778</v>
      </c>
      <c r="C172" s="302"/>
      <c r="D172" s="302"/>
      <c r="E172" s="298"/>
      <c r="F172" s="299" t="str">
        <f t="shared" si="6"/>
        <v>否</v>
      </c>
      <c r="G172" s="283" t="str">
        <f t="shared" si="7"/>
        <v>项</v>
      </c>
    </row>
    <row r="173" s="276" customFormat="1" ht="36" customHeight="1" spans="1:7">
      <c r="A173" s="301" t="s">
        <v>2847</v>
      </c>
      <c r="B173" s="300" t="s">
        <v>2848</v>
      </c>
      <c r="C173" s="302"/>
      <c r="D173" s="302"/>
      <c r="E173" s="298"/>
      <c r="F173" s="299" t="str">
        <f t="shared" si="6"/>
        <v>否</v>
      </c>
      <c r="G173" s="283" t="str">
        <f t="shared" si="7"/>
        <v>项</v>
      </c>
    </row>
    <row r="174" s="276" customFormat="1" ht="36" customHeight="1" spans="1:7">
      <c r="A174" s="295" t="s">
        <v>96</v>
      </c>
      <c r="B174" s="296" t="s">
        <v>2849</v>
      </c>
      <c r="C174" s="297"/>
      <c r="D174" s="297"/>
      <c r="E174" s="298"/>
      <c r="F174" s="299" t="str">
        <f t="shared" si="6"/>
        <v>是</v>
      </c>
      <c r="G174" s="283" t="str">
        <f t="shared" si="7"/>
        <v>类</v>
      </c>
    </row>
    <row r="175" s="276" customFormat="1" ht="36" customHeight="1" spans="1:7">
      <c r="A175" s="295" t="s">
        <v>2850</v>
      </c>
      <c r="B175" s="296" t="s">
        <v>2851</v>
      </c>
      <c r="C175" s="297"/>
      <c r="D175" s="297"/>
      <c r="E175" s="298"/>
      <c r="F175" s="299" t="str">
        <f t="shared" si="6"/>
        <v>否</v>
      </c>
      <c r="G175" s="283" t="str">
        <f t="shared" si="7"/>
        <v>款</v>
      </c>
    </row>
    <row r="176" s="276" customFormat="1" ht="36" customHeight="1" spans="1:7">
      <c r="A176" s="301" t="s">
        <v>2852</v>
      </c>
      <c r="B176" s="300" t="s">
        <v>2853</v>
      </c>
      <c r="C176" s="303"/>
      <c r="D176" s="303"/>
      <c r="E176" s="298"/>
      <c r="F176" s="299" t="str">
        <f t="shared" si="6"/>
        <v>否</v>
      </c>
      <c r="G176" s="283" t="str">
        <f t="shared" si="7"/>
        <v>项</v>
      </c>
    </row>
    <row r="177" s="276" customFormat="1" ht="36" customHeight="1" spans="1:7">
      <c r="A177" s="301" t="s">
        <v>2854</v>
      </c>
      <c r="B177" s="300" t="s">
        <v>2855</v>
      </c>
      <c r="C177" s="302"/>
      <c r="D177" s="302"/>
      <c r="E177" s="298"/>
      <c r="F177" s="299" t="str">
        <f t="shared" si="6"/>
        <v>否</v>
      </c>
      <c r="G177" s="283" t="str">
        <f t="shared" si="7"/>
        <v>项</v>
      </c>
    </row>
    <row r="178" s="276" customFormat="1" ht="36" customHeight="1" spans="1:7">
      <c r="A178" s="295" t="s">
        <v>118</v>
      </c>
      <c r="B178" s="296" t="s">
        <v>2856</v>
      </c>
      <c r="C178" s="297">
        <f>C179+C183+C192</f>
        <v>50374</v>
      </c>
      <c r="D178" s="297">
        <f>D179+D183+D192</f>
        <v>930</v>
      </c>
      <c r="E178" s="298">
        <f t="shared" ref="E178:E181" si="8">(D178-C178)/C178</f>
        <v>-0.982</v>
      </c>
      <c r="F178" s="299" t="str">
        <f t="shared" si="6"/>
        <v>是</v>
      </c>
      <c r="G178" s="283" t="str">
        <f t="shared" si="7"/>
        <v>类</v>
      </c>
    </row>
    <row r="179" s="276" customFormat="1" ht="36" customHeight="1" spans="1:7">
      <c r="A179" s="295" t="s">
        <v>2857</v>
      </c>
      <c r="B179" s="296" t="s">
        <v>2858</v>
      </c>
      <c r="C179" s="297">
        <f>SUM(C180:C182)</f>
        <v>50200</v>
      </c>
      <c r="D179" s="297"/>
      <c r="E179" s="298">
        <f t="shared" si="8"/>
        <v>-1</v>
      </c>
      <c r="F179" s="299" t="str">
        <f t="shared" si="6"/>
        <v>是</v>
      </c>
      <c r="G179" s="283" t="str">
        <f t="shared" si="7"/>
        <v>款</v>
      </c>
    </row>
    <row r="180" s="276" customFormat="1" ht="36" customHeight="1" spans="1:7">
      <c r="A180" s="301" t="s">
        <v>2859</v>
      </c>
      <c r="B180" s="300" t="s">
        <v>2860</v>
      </c>
      <c r="C180" s="303"/>
      <c r="D180" s="303"/>
      <c r="E180" s="298"/>
      <c r="F180" s="299" t="str">
        <f t="shared" si="6"/>
        <v>否</v>
      </c>
      <c r="G180" s="283" t="str">
        <f t="shared" si="7"/>
        <v>项</v>
      </c>
    </row>
    <row r="181" s="276" customFormat="1" ht="36" customHeight="1" spans="1:7">
      <c r="A181" s="301" t="s">
        <v>2861</v>
      </c>
      <c r="B181" s="300" t="s">
        <v>2862</v>
      </c>
      <c r="C181" s="303">
        <v>50200</v>
      </c>
      <c r="D181" s="303"/>
      <c r="E181" s="298">
        <f t="shared" si="8"/>
        <v>-1</v>
      </c>
      <c r="F181" s="299" t="str">
        <f t="shared" si="6"/>
        <v>是</v>
      </c>
      <c r="G181" s="283" t="str">
        <f t="shared" si="7"/>
        <v>项</v>
      </c>
    </row>
    <row r="182" s="276" customFormat="1" ht="36" customHeight="1" spans="1:7">
      <c r="A182" s="301" t="s">
        <v>2863</v>
      </c>
      <c r="B182" s="300" t="s">
        <v>2864</v>
      </c>
      <c r="C182" s="302"/>
      <c r="D182" s="302"/>
      <c r="E182" s="298"/>
      <c r="F182" s="299" t="str">
        <f t="shared" si="6"/>
        <v>否</v>
      </c>
      <c r="G182" s="283" t="str">
        <f t="shared" si="7"/>
        <v>项</v>
      </c>
    </row>
    <row r="183" s="276" customFormat="1" ht="36" customHeight="1" spans="1:7">
      <c r="A183" s="295" t="s">
        <v>2865</v>
      </c>
      <c r="B183" s="296" t="s">
        <v>2866</v>
      </c>
      <c r="C183" s="297"/>
      <c r="D183" s="297"/>
      <c r="E183" s="298"/>
      <c r="F183" s="299" t="str">
        <f t="shared" si="6"/>
        <v>否</v>
      </c>
      <c r="G183" s="283" t="str">
        <f t="shared" si="7"/>
        <v>款</v>
      </c>
    </row>
    <row r="184" s="276" customFormat="1" ht="36" customHeight="1" spans="1:7">
      <c r="A184" s="301" t="s">
        <v>2867</v>
      </c>
      <c r="B184" s="300" t="s">
        <v>2868</v>
      </c>
      <c r="C184" s="302"/>
      <c r="D184" s="302"/>
      <c r="E184" s="298"/>
      <c r="F184" s="299" t="str">
        <f t="shared" si="6"/>
        <v>否</v>
      </c>
      <c r="G184" s="283" t="str">
        <f t="shared" si="7"/>
        <v>项</v>
      </c>
    </row>
    <row r="185" s="276" customFormat="1" ht="36" customHeight="1" spans="1:7">
      <c r="A185" s="301" t="s">
        <v>2869</v>
      </c>
      <c r="B185" s="300" t="s">
        <v>2870</v>
      </c>
      <c r="C185" s="302"/>
      <c r="D185" s="302"/>
      <c r="E185" s="298"/>
      <c r="F185" s="299" t="str">
        <f t="shared" si="6"/>
        <v>否</v>
      </c>
      <c r="G185" s="283" t="str">
        <f t="shared" si="7"/>
        <v>项</v>
      </c>
    </row>
    <row r="186" s="276" customFormat="1" ht="36" customHeight="1" spans="1:7">
      <c r="A186" s="301" t="s">
        <v>2871</v>
      </c>
      <c r="B186" s="300" t="s">
        <v>2872</v>
      </c>
      <c r="C186" s="303"/>
      <c r="D186" s="303"/>
      <c r="E186" s="298"/>
      <c r="F186" s="299" t="str">
        <f t="shared" si="6"/>
        <v>否</v>
      </c>
      <c r="G186" s="283" t="str">
        <f t="shared" si="7"/>
        <v>项</v>
      </c>
    </row>
    <row r="187" s="276" customFormat="1" ht="36" customHeight="1" spans="1:7">
      <c r="A187" s="301" t="s">
        <v>2873</v>
      </c>
      <c r="B187" s="300" t="s">
        <v>2874</v>
      </c>
      <c r="C187" s="303"/>
      <c r="D187" s="303"/>
      <c r="E187" s="298"/>
      <c r="F187" s="299" t="str">
        <f t="shared" si="6"/>
        <v>否</v>
      </c>
      <c r="G187" s="283" t="str">
        <f t="shared" si="7"/>
        <v>项</v>
      </c>
    </row>
    <row r="188" s="276" customFormat="1" ht="36" customHeight="1" spans="1:7">
      <c r="A188" s="301" t="s">
        <v>2875</v>
      </c>
      <c r="B188" s="300" t="s">
        <v>2876</v>
      </c>
      <c r="C188" s="302"/>
      <c r="D188" s="302"/>
      <c r="E188" s="298"/>
      <c r="F188" s="299" t="str">
        <f t="shared" si="6"/>
        <v>否</v>
      </c>
      <c r="G188" s="283" t="str">
        <f t="shared" si="7"/>
        <v>项</v>
      </c>
    </row>
    <row r="189" s="276" customFormat="1" ht="36" customHeight="1" spans="1:7">
      <c r="A189" s="301" t="s">
        <v>2877</v>
      </c>
      <c r="B189" s="300" t="s">
        <v>2878</v>
      </c>
      <c r="C189" s="302"/>
      <c r="D189" s="302"/>
      <c r="E189" s="298"/>
      <c r="F189" s="299" t="str">
        <f t="shared" si="6"/>
        <v>否</v>
      </c>
      <c r="G189" s="283" t="str">
        <f t="shared" si="7"/>
        <v>项</v>
      </c>
    </row>
    <row r="190" s="276" customFormat="1" ht="36" customHeight="1" spans="1:7">
      <c r="A190" s="301" t="s">
        <v>2879</v>
      </c>
      <c r="B190" s="300" t="s">
        <v>2880</v>
      </c>
      <c r="C190" s="303"/>
      <c r="D190" s="303"/>
      <c r="E190" s="298"/>
      <c r="F190" s="299" t="str">
        <f t="shared" si="6"/>
        <v>否</v>
      </c>
      <c r="G190" s="283" t="str">
        <f t="shared" si="7"/>
        <v>项</v>
      </c>
    </row>
    <row r="191" s="276" customFormat="1" ht="36" customHeight="1" spans="1:7">
      <c r="A191" s="301" t="s">
        <v>2881</v>
      </c>
      <c r="B191" s="300" t="s">
        <v>2882</v>
      </c>
      <c r="C191" s="302"/>
      <c r="D191" s="302"/>
      <c r="E191" s="298"/>
      <c r="F191" s="299" t="str">
        <f t="shared" si="6"/>
        <v>否</v>
      </c>
      <c r="G191" s="283" t="str">
        <f t="shared" si="7"/>
        <v>项</v>
      </c>
    </row>
    <row r="192" s="276" customFormat="1" ht="36" customHeight="1" spans="1:7">
      <c r="A192" s="295" t="s">
        <v>2883</v>
      </c>
      <c r="B192" s="296" t="s">
        <v>2884</v>
      </c>
      <c r="C192" s="297">
        <f>SUM(C193:C203)</f>
        <v>174</v>
      </c>
      <c r="D192" s="297">
        <f>SUM(D193:D203)</f>
        <v>930</v>
      </c>
      <c r="E192" s="298">
        <f t="shared" ref="E192:E195" si="9">(D192-C192)/C192</f>
        <v>4.345</v>
      </c>
      <c r="F192" s="299" t="str">
        <f t="shared" si="6"/>
        <v>是</v>
      </c>
      <c r="G192" s="283" t="str">
        <f t="shared" si="7"/>
        <v>款</v>
      </c>
    </row>
    <row r="193" s="276" customFormat="1" ht="36" customHeight="1" spans="1:7">
      <c r="A193" s="306">
        <v>2296001</v>
      </c>
      <c r="B193" s="300" t="s">
        <v>2885</v>
      </c>
      <c r="C193" s="302"/>
      <c r="D193" s="302"/>
      <c r="E193" s="298"/>
      <c r="F193" s="299" t="str">
        <f t="shared" si="6"/>
        <v>否</v>
      </c>
      <c r="G193" s="283" t="str">
        <f t="shared" si="7"/>
        <v>项</v>
      </c>
    </row>
    <row r="194" s="276" customFormat="1" ht="36" customHeight="1" spans="1:7">
      <c r="A194" s="301" t="s">
        <v>2886</v>
      </c>
      <c r="B194" s="300" t="s">
        <v>2887</v>
      </c>
      <c r="C194" s="303">
        <v>17</v>
      </c>
      <c r="D194" s="303">
        <v>450</v>
      </c>
      <c r="E194" s="298">
        <f t="shared" si="9"/>
        <v>25.471</v>
      </c>
      <c r="F194" s="299" t="str">
        <f t="shared" si="6"/>
        <v>是</v>
      </c>
      <c r="G194" s="283" t="str">
        <f t="shared" si="7"/>
        <v>项</v>
      </c>
    </row>
    <row r="195" s="276" customFormat="1" ht="36" customHeight="1" spans="1:7">
      <c r="A195" s="301" t="s">
        <v>2888</v>
      </c>
      <c r="B195" s="300" t="s">
        <v>2889</v>
      </c>
      <c r="C195" s="303">
        <v>25</v>
      </c>
      <c r="D195" s="303">
        <v>35</v>
      </c>
      <c r="E195" s="298">
        <f t="shared" si="9"/>
        <v>0.4</v>
      </c>
      <c r="F195" s="299" t="str">
        <f t="shared" si="6"/>
        <v>是</v>
      </c>
      <c r="G195" s="283" t="str">
        <f t="shared" si="7"/>
        <v>项</v>
      </c>
    </row>
    <row r="196" s="276" customFormat="1" ht="36" customHeight="1" spans="1:7">
      <c r="A196" s="301" t="s">
        <v>2890</v>
      </c>
      <c r="B196" s="300" t="s">
        <v>2891</v>
      </c>
      <c r="C196" s="302"/>
      <c r="D196" s="302">
        <v>15</v>
      </c>
      <c r="E196" s="298"/>
      <c r="F196" s="299" t="str">
        <f t="shared" ref="F196:F259" si="10">IF(LEN(A196)=3,"是",IF(B196&lt;&gt;"",IF(SUM(C196:D196)&lt;&gt;0,"是","否"),"是"))</f>
        <v>是</v>
      </c>
      <c r="G196" s="283" t="str">
        <f t="shared" ref="G196:G259" si="11">IF(LEN(A196)=3,"类",IF(LEN(A196)=5,"款","项"))</f>
        <v>项</v>
      </c>
    </row>
    <row r="197" s="276" customFormat="1" ht="36" customHeight="1" spans="1:7">
      <c r="A197" s="301" t="s">
        <v>2892</v>
      </c>
      <c r="B197" s="300" t="s">
        <v>2893</v>
      </c>
      <c r="C197" s="302"/>
      <c r="D197" s="302"/>
      <c r="E197" s="298"/>
      <c r="F197" s="299" t="str">
        <f t="shared" si="10"/>
        <v>否</v>
      </c>
      <c r="G197" s="283" t="str">
        <f t="shared" si="11"/>
        <v>项</v>
      </c>
    </row>
    <row r="198" s="276" customFormat="1" ht="36" customHeight="1" spans="1:7">
      <c r="A198" s="301" t="s">
        <v>2894</v>
      </c>
      <c r="B198" s="300" t="s">
        <v>2895</v>
      </c>
      <c r="C198" s="303">
        <v>72</v>
      </c>
      <c r="D198" s="303">
        <v>110</v>
      </c>
      <c r="E198" s="298">
        <f>(D198-C198)/C198</f>
        <v>0.528</v>
      </c>
      <c r="F198" s="299" t="str">
        <f t="shared" si="10"/>
        <v>是</v>
      </c>
      <c r="G198" s="283" t="str">
        <f t="shared" si="11"/>
        <v>项</v>
      </c>
    </row>
    <row r="199" s="276" customFormat="1" ht="36" customHeight="1" spans="1:7">
      <c r="A199" s="301" t="s">
        <v>2896</v>
      </c>
      <c r="B199" s="300" t="s">
        <v>2897</v>
      </c>
      <c r="C199" s="302"/>
      <c r="D199" s="302"/>
      <c r="E199" s="298"/>
      <c r="F199" s="299" t="str">
        <f t="shared" si="10"/>
        <v>否</v>
      </c>
      <c r="G199" s="283" t="str">
        <f t="shared" si="11"/>
        <v>项</v>
      </c>
    </row>
    <row r="200" s="276" customFormat="1" ht="36" customHeight="1" spans="1:7">
      <c r="A200" s="301" t="s">
        <v>2898</v>
      </c>
      <c r="B200" s="300" t="s">
        <v>2899</v>
      </c>
      <c r="C200" s="302"/>
      <c r="D200" s="302"/>
      <c r="E200" s="298"/>
      <c r="F200" s="299" t="str">
        <f t="shared" si="10"/>
        <v>否</v>
      </c>
      <c r="G200" s="283" t="str">
        <f t="shared" si="11"/>
        <v>项</v>
      </c>
    </row>
    <row r="201" s="276" customFormat="1" ht="36" customHeight="1" spans="1:7">
      <c r="A201" s="301" t="s">
        <v>2900</v>
      </c>
      <c r="B201" s="300" t="s">
        <v>2901</v>
      </c>
      <c r="C201" s="302"/>
      <c r="D201" s="302"/>
      <c r="E201" s="298"/>
      <c r="F201" s="299" t="str">
        <f t="shared" si="10"/>
        <v>否</v>
      </c>
      <c r="G201" s="283" t="str">
        <f t="shared" si="11"/>
        <v>项</v>
      </c>
    </row>
    <row r="202" s="276" customFormat="1" ht="36" customHeight="1" spans="1:7">
      <c r="A202" s="301" t="s">
        <v>2902</v>
      </c>
      <c r="B202" s="300" t="s">
        <v>3035</v>
      </c>
      <c r="C202" s="302"/>
      <c r="D202" s="302"/>
      <c r="E202" s="298"/>
      <c r="F202" s="299" t="str">
        <f t="shared" si="10"/>
        <v>否</v>
      </c>
      <c r="G202" s="283" t="str">
        <f t="shared" si="11"/>
        <v>项</v>
      </c>
    </row>
    <row r="203" s="276" customFormat="1" ht="36" customHeight="1" spans="1:7">
      <c r="A203" s="301" t="s">
        <v>2904</v>
      </c>
      <c r="B203" s="300" t="s">
        <v>2905</v>
      </c>
      <c r="C203" s="303">
        <v>60</v>
      </c>
      <c r="D203" s="303">
        <v>320</v>
      </c>
      <c r="E203" s="298">
        <f t="shared" ref="E203:E208" si="12">(D203-C203)/C203</f>
        <v>4.333</v>
      </c>
      <c r="F203" s="299" t="str">
        <f t="shared" si="10"/>
        <v>是</v>
      </c>
      <c r="G203" s="283" t="str">
        <f t="shared" si="11"/>
        <v>项</v>
      </c>
    </row>
    <row r="204" s="276" customFormat="1" ht="36" customHeight="1" spans="1:7">
      <c r="A204" s="295" t="s">
        <v>114</v>
      </c>
      <c r="B204" s="296" t="s">
        <v>2906</v>
      </c>
      <c r="C204" s="297">
        <f>SUM(C205:C220)</f>
        <v>6384</v>
      </c>
      <c r="D204" s="297">
        <f>SUM(D205:D220)</f>
        <v>12640</v>
      </c>
      <c r="E204" s="298">
        <f t="shared" si="12"/>
        <v>0.98</v>
      </c>
      <c r="F204" s="299" t="str">
        <f t="shared" si="10"/>
        <v>是</v>
      </c>
      <c r="G204" s="283" t="str">
        <f t="shared" si="11"/>
        <v>类</v>
      </c>
    </row>
    <row r="205" s="276" customFormat="1" ht="36" customHeight="1" spans="1:7">
      <c r="A205" s="301" t="s">
        <v>2907</v>
      </c>
      <c r="B205" s="300" t="s">
        <v>2908</v>
      </c>
      <c r="C205" s="302"/>
      <c r="D205" s="302"/>
      <c r="E205" s="298"/>
      <c r="F205" s="299" t="str">
        <f t="shared" si="10"/>
        <v>否</v>
      </c>
      <c r="G205" s="283" t="str">
        <f t="shared" si="11"/>
        <v>项</v>
      </c>
    </row>
    <row r="206" s="276" customFormat="1" ht="36" customHeight="1" spans="1:7">
      <c r="A206" s="301" t="s">
        <v>2909</v>
      </c>
      <c r="B206" s="300" t="s">
        <v>2910</v>
      </c>
      <c r="C206" s="302"/>
      <c r="D206" s="302"/>
      <c r="E206" s="298"/>
      <c r="F206" s="299" t="str">
        <f t="shared" si="10"/>
        <v>否</v>
      </c>
      <c r="G206" s="283" t="str">
        <f t="shared" si="11"/>
        <v>项</v>
      </c>
    </row>
    <row r="207" s="276" customFormat="1" ht="36" customHeight="1" spans="1:7">
      <c r="A207" s="301" t="s">
        <v>2911</v>
      </c>
      <c r="B207" s="300" t="s">
        <v>2912</v>
      </c>
      <c r="C207" s="302"/>
      <c r="D207" s="302"/>
      <c r="E207" s="298"/>
      <c r="F207" s="299" t="str">
        <f t="shared" si="10"/>
        <v>否</v>
      </c>
      <c r="G207" s="283" t="str">
        <f t="shared" si="11"/>
        <v>项</v>
      </c>
    </row>
    <row r="208" s="276" customFormat="1" ht="36" customHeight="1" spans="1:7">
      <c r="A208" s="301" t="s">
        <v>2913</v>
      </c>
      <c r="B208" s="300" t="s">
        <v>2914</v>
      </c>
      <c r="C208" s="302">
        <v>235</v>
      </c>
      <c r="D208" s="302">
        <v>201</v>
      </c>
      <c r="E208" s="298">
        <f t="shared" si="12"/>
        <v>-0.145</v>
      </c>
      <c r="F208" s="299" t="str">
        <f t="shared" si="10"/>
        <v>是</v>
      </c>
      <c r="G208" s="283" t="str">
        <f t="shared" si="11"/>
        <v>项</v>
      </c>
    </row>
    <row r="209" s="276" customFormat="1" ht="36" customHeight="1" spans="1:7">
      <c r="A209" s="301" t="s">
        <v>2915</v>
      </c>
      <c r="B209" s="300" t="s">
        <v>2916</v>
      </c>
      <c r="C209" s="302"/>
      <c r="D209" s="302"/>
      <c r="E209" s="298"/>
      <c r="F209" s="299" t="str">
        <f t="shared" si="10"/>
        <v>否</v>
      </c>
      <c r="G209" s="283" t="str">
        <f t="shared" si="11"/>
        <v>项</v>
      </c>
    </row>
    <row r="210" s="276" customFormat="1" ht="36" customHeight="1" spans="1:7">
      <c r="A210" s="301" t="s">
        <v>2917</v>
      </c>
      <c r="B210" s="300" t="s">
        <v>2918</v>
      </c>
      <c r="C210" s="302"/>
      <c r="D210" s="302"/>
      <c r="E210" s="298"/>
      <c r="F210" s="299" t="str">
        <f t="shared" si="10"/>
        <v>否</v>
      </c>
      <c r="G210" s="283" t="str">
        <f t="shared" si="11"/>
        <v>项</v>
      </c>
    </row>
    <row r="211" s="276" customFormat="1" ht="36" customHeight="1" spans="1:7">
      <c r="A211" s="301" t="s">
        <v>2919</v>
      </c>
      <c r="B211" s="300" t="s">
        <v>2920</v>
      </c>
      <c r="C211" s="302"/>
      <c r="D211" s="302"/>
      <c r="E211" s="298"/>
      <c r="F211" s="299" t="str">
        <f t="shared" si="10"/>
        <v>否</v>
      </c>
      <c r="G211" s="283" t="str">
        <f t="shared" si="11"/>
        <v>项</v>
      </c>
    </row>
    <row r="212" s="276" customFormat="1" ht="36" customHeight="1" spans="1:7">
      <c r="A212" s="301" t="s">
        <v>2921</v>
      </c>
      <c r="B212" s="300" t="s">
        <v>2922</v>
      </c>
      <c r="C212" s="302"/>
      <c r="D212" s="302"/>
      <c r="E212" s="298"/>
      <c r="F212" s="299" t="str">
        <f t="shared" si="10"/>
        <v>否</v>
      </c>
      <c r="G212" s="283" t="str">
        <f t="shared" si="11"/>
        <v>项</v>
      </c>
    </row>
    <row r="213" s="276" customFormat="1" ht="36" customHeight="1" spans="1:7">
      <c r="A213" s="301" t="s">
        <v>2923</v>
      </c>
      <c r="B213" s="300" t="s">
        <v>2924</v>
      </c>
      <c r="C213" s="302"/>
      <c r="D213" s="302"/>
      <c r="E213" s="298"/>
      <c r="F213" s="299" t="str">
        <f t="shared" si="10"/>
        <v>否</v>
      </c>
      <c r="G213" s="283" t="str">
        <f t="shared" si="11"/>
        <v>项</v>
      </c>
    </row>
    <row r="214" s="276" customFormat="1" ht="36" customHeight="1" spans="1:7">
      <c r="A214" s="301" t="s">
        <v>2925</v>
      </c>
      <c r="B214" s="300" t="s">
        <v>2926</v>
      </c>
      <c r="C214" s="302"/>
      <c r="D214" s="302"/>
      <c r="E214" s="298"/>
      <c r="F214" s="299" t="str">
        <f t="shared" si="10"/>
        <v>否</v>
      </c>
      <c r="G214" s="283" t="str">
        <f t="shared" si="11"/>
        <v>项</v>
      </c>
    </row>
    <row r="215" s="276" customFormat="1" ht="36" customHeight="1" spans="1:7">
      <c r="A215" s="301" t="s">
        <v>2927</v>
      </c>
      <c r="B215" s="300" t="s">
        <v>2928</v>
      </c>
      <c r="C215" s="302"/>
      <c r="D215" s="302"/>
      <c r="E215" s="298"/>
      <c r="F215" s="299" t="str">
        <f t="shared" si="10"/>
        <v>否</v>
      </c>
      <c r="G215" s="283" t="str">
        <f t="shared" si="11"/>
        <v>项</v>
      </c>
    </row>
    <row r="216" s="276" customFormat="1" ht="36" customHeight="1" spans="1:7">
      <c r="A216" s="301" t="s">
        <v>2929</v>
      </c>
      <c r="B216" s="300" t="s">
        <v>2930</v>
      </c>
      <c r="C216" s="302"/>
      <c r="D216" s="302"/>
      <c r="E216" s="298"/>
      <c r="F216" s="299" t="str">
        <f t="shared" si="10"/>
        <v>否</v>
      </c>
      <c r="G216" s="283" t="str">
        <f t="shared" si="11"/>
        <v>项</v>
      </c>
    </row>
    <row r="217" s="276" customFormat="1" ht="36" customHeight="1" spans="1:7">
      <c r="A217" s="301" t="s">
        <v>2931</v>
      </c>
      <c r="B217" s="300" t="s">
        <v>2932</v>
      </c>
      <c r="C217" s="302">
        <v>3222</v>
      </c>
      <c r="D217" s="302">
        <v>7674</v>
      </c>
      <c r="E217" s="298">
        <f t="shared" ref="E217:E219" si="13">(D217-C217)/C217</f>
        <v>1.382</v>
      </c>
      <c r="F217" s="299" t="str">
        <f t="shared" si="10"/>
        <v>是</v>
      </c>
      <c r="G217" s="283" t="str">
        <f t="shared" si="11"/>
        <v>项</v>
      </c>
    </row>
    <row r="218" s="276" customFormat="1" ht="36" customHeight="1" spans="1:7">
      <c r="A218" s="301" t="s">
        <v>2933</v>
      </c>
      <c r="B218" s="300" t="s">
        <v>2934</v>
      </c>
      <c r="C218" s="302">
        <v>1436</v>
      </c>
      <c r="D218" s="302">
        <v>2844</v>
      </c>
      <c r="E218" s="298">
        <f t="shared" si="13"/>
        <v>0.981</v>
      </c>
      <c r="F218" s="299" t="str">
        <f t="shared" si="10"/>
        <v>是</v>
      </c>
      <c r="G218" s="283" t="str">
        <f t="shared" si="11"/>
        <v>项</v>
      </c>
    </row>
    <row r="219" s="276" customFormat="1" ht="36" customHeight="1" spans="1:7">
      <c r="A219" s="301" t="s">
        <v>2935</v>
      </c>
      <c r="B219" s="300" t="s">
        <v>2936</v>
      </c>
      <c r="C219" s="303">
        <v>1491</v>
      </c>
      <c r="D219" s="303">
        <v>1921</v>
      </c>
      <c r="E219" s="298">
        <f t="shared" si="13"/>
        <v>0.288</v>
      </c>
      <c r="F219" s="299" t="str">
        <f t="shared" si="10"/>
        <v>是</v>
      </c>
      <c r="G219" s="283" t="str">
        <f t="shared" si="11"/>
        <v>项</v>
      </c>
    </row>
    <row r="220" s="276" customFormat="1" ht="36" customHeight="1" spans="1:7">
      <c r="A220" s="301" t="s">
        <v>2937</v>
      </c>
      <c r="B220" s="300" t="s">
        <v>2938</v>
      </c>
      <c r="C220" s="303"/>
      <c r="D220" s="303"/>
      <c r="E220" s="298"/>
      <c r="F220" s="299" t="str">
        <f t="shared" si="10"/>
        <v>否</v>
      </c>
      <c r="G220" s="283" t="str">
        <f t="shared" si="11"/>
        <v>项</v>
      </c>
    </row>
    <row r="221" s="276" customFormat="1" ht="36" customHeight="1" spans="1:7">
      <c r="A221" s="295" t="s">
        <v>116</v>
      </c>
      <c r="B221" s="296" t="s">
        <v>2939</v>
      </c>
      <c r="C221" s="297">
        <f>C222</f>
        <v>47</v>
      </c>
      <c r="D221" s="297"/>
      <c r="E221" s="298">
        <f t="shared" ref="E221:E226" si="14">(D221-C221)/C221</f>
        <v>-1</v>
      </c>
      <c r="F221" s="299" t="str">
        <f t="shared" si="10"/>
        <v>是</v>
      </c>
      <c r="G221" s="283" t="str">
        <f t="shared" si="11"/>
        <v>类</v>
      </c>
    </row>
    <row r="222" s="276" customFormat="1" ht="36" customHeight="1" spans="1:7">
      <c r="A222" s="305">
        <v>23304</v>
      </c>
      <c r="B222" s="296" t="s">
        <v>2940</v>
      </c>
      <c r="C222" s="297">
        <f>SUM(C223:C238)</f>
        <v>47</v>
      </c>
      <c r="D222" s="297"/>
      <c r="E222" s="298">
        <f t="shared" si="14"/>
        <v>-1</v>
      </c>
      <c r="F222" s="299" t="str">
        <f t="shared" si="10"/>
        <v>是</v>
      </c>
      <c r="G222" s="283" t="str">
        <f t="shared" si="11"/>
        <v>款</v>
      </c>
    </row>
    <row r="223" s="276" customFormat="1" ht="36" customHeight="1" spans="1:7">
      <c r="A223" s="301" t="s">
        <v>2941</v>
      </c>
      <c r="B223" s="300" t="s">
        <v>2942</v>
      </c>
      <c r="C223" s="302"/>
      <c r="D223" s="302"/>
      <c r="E223" s="298"/>
      <c r="F223" s="299" t="str">
        <f t="shared" si="10"/>
        <v>否</v>
      </c>
      <c r="G223" s="283" t="str">
        <f t="shared" si="11"/>
        <v>项</v>
      </c>
    </row>
    <row r="224" s="276" customFormat="1" ht="36" customHeight="1" spans="1:7">
      <c r="A224" s="301" t="s">
        <v>2943</v>
      </c>
      <c r="B224" s="300" t="s">
        <v>2944</v>
      </c>
      <c r="C224" s="302"/>
      <c r="D224" s="302"/>
      <c r="E224" s="298"/>
      <c r="F224" s="299" t="str">
        <f t="shared" si="10"/>
        <v>否</v>
      </c>
      <c r="G224" s="283" t="str">
        <f t="shared" si="11"/>
        <v>项</v>
      </c>
    </row>
    <row r="225" s="276" customFormat="1" ht="36" customHeight="1" spans="1:7">
      <c r="A225" s="301" t="s">
        <v>2945</v>
      </c>
      <c r="B225" s="300" t="s">
        <v>2946</v>
      </c>
      <c r="C225" s="302"/>
      <c r="D225" s="302"/>
      <c r="E225" s="298"/>
      <c r="F225" s="299" t="str">
        <f t="shared" si="10"/>
        <v>否</v>
      </c>
      <c r="G225" s="283" t="str">
        <f t="shared" si="11"/>
        <v>项</v>
      </c>
    </row>
    <row r="226" s="276" customFormat="1" ht="36" customHeight="1" spans="1:7">
      <c r="A226" s="301" t="s">
        <v>2947</v>
      </c>
      <c r="B226" s="300" t="s">
        <v>2948</v>
      </c>
      <c r="C226" s="302">
        <v>2</v>
      </c>
      <c r="D226" s="302"/>
      <c r="E226" s="298">
        <f t="shared" si="14"/>
        <v>-1</v>
      </c>
      <c r="F226" s="299" t="str">
        <f t="shared" si="10"/>
        <v>是</v>
      </c>
      <c r="G226" s="283" t="str">
        <f t="shared" si="11"/>
        <v>项</v>
      </c>
    </row>
    <row r="227" s="276" customFormat="1" ht="36" customHeight="1" spans="1:7">
      <c r="A227" s="301" t="s">
        <v>2949</v>
      </c>
      <c r="B227" s="300" t="s">
        <v>2950</v>
      </c>
      <c r="C227" s="302"/>
      <c r="D227" s="302"/>
      <c r="E227" s="298"/>
      <c r="F227" s="299" t="str">
        <f t="shared" si="10"/>
        <v>否</v>
      </c>
      <c r="G227" s="283" t="str">
        <f t="shared" si="11"/>
        <v>项</v>
      </c>
    </row>
    <row r="228" s="276" customFormat="1" ht="36" customHeight="1" spans="1:7">
      <c r="A228" s="301" t="s">
        <v>2951</v>
      </c>
      <c r="B228" s="300" t="s">
        <v>2952</v>
      </c>
      <c r="C228" s="302"/>
      <c r="D228" s="302"/>
      <c r="E228" s="298"/>
      <c r="F228" s="299" t="str">
        <f t="shared" si="10"/>
        <v>否</v>
      </c>
      <c r="G228" s="283" t="str">
        <f t="shared" si="11"/>
        <v>项</v>
      </c>
    </row>
    <row r="229" s="276" customFormat="1" ht="36" customHeight="1" spans="1:7">
      <c r="A229" s="301" t="s">
        <v>2953</v>
      </c>
      <c r="B229" s="300" t="s">
        <v>2954</v>
      </c>
      <c r="C229" s="302"/>
      <c r="D229" s="302"/>
      <c r="E229" s="298"/>
      <c r="F229" s="299" t="str">
        <f t="shared" si="10"/>
        <v>否</v>
      </c>
      <c r="G229" s="283" t="str">
        <f t="shared" si="11"/>
        <v>项</v>
      </c>
    </row>
    <row r="230" s="276" customFormat="1" ht="36" customHeight="1" spans="1:7">
      <c r="A230" s="301" t="s">
        <v>2955</v>
      </c>
      <c r="B230" s="300" t="s">
        <v>2956</v>
      </c>
      <c r="C230" s="302"/>
      <c r="D230" s="302"/>
      <c r="E230" s="298"/>
      <c r="F230" s="299" t="str">
        <f t="shared" si="10"/>
        <v>否</v>
      </c>
      <c r="G230" s="283" t="str">
        <f t="shared" si="11"/>
        <v>项</v>
      </c>
    </row>
    <row r="231" s="276" customFormat="1" ht="36" customHeight="1" spans="1:7">
      <c r="A231" s="301" t="s">
        <v>2957</v>
      </c>
      <c r="B231" s="300" t="s">
        <v>2958</v>
      </c>
      <c r="C231" s="302"/>
      <c r="D231" s="302"/>
      <c r="E231" s="298"/>
      <c r="F231" s="299" t="str">
        <f t="shared" si="10"/>
        <v>否</v>
      </c>
      <c r="G231" s="283" t="str">
        <f t="shared" si="11"/>
        <v>项</v>
      </c>
    </row>
    <row r="232" s="276" customFormat="1" ht="36" customHeight="1" spans="1:7">
      <c r="A232" s="301" t="s">
        <v>2959</v>
      </c>
      <c r="B232" s="300" t="s">
        <v>2960</v>
      </c>
      <c r="C232" s="302"/>
      <c r="D232" s="302"/>
      <c r="E232" s="298"/>
      <c r="F232" s="299" t="str">
        <f t="shared" si="10"/>
        <v>否</v>
      </c>
      <c r="G232" s="283" t="str">
        <f t="shared" si="11"/>
        <v>项</v>
      </c>
    </row>
    <row r="233" s="276" customFormat="1" ht="36" customHeight="1" spans="1:7">
      <c r="A233" s="301" t="s">
        <v>2961</v>
      </c>
      <c r="B233" s="300" t="s">
        <v>2962</v>
      </c>
      <c r="C233" s="302"/>
      <c r="D233" s="302"/>
      <c r="E233" s="298"/>
      <c r="F233" s="299" t="str">
        <f t="shared" si="10"/>
        <v>否</v>
      </c>
      <c r="G233" s="283" t="str">
        <f t="shared" si="11"/>
        <v>项</v>
      </c>
    </row>
    <row r="234" s="276" customFormat="1" ht="36" customHeight="1" spans="1:7">
      <c r="A234" s="301" t="s">
        <v>2963</v>
      </c>
      <c r="B234" s="300" t="s">
        <v>2964</v>
      </c>
      <c r="C234" s="302"/>
      <c r="D234" s="302"/>
      <c r="E234" s="298"/>
      <c r="F234" s="299" t="str">
        <f t="shared" si="10"/>
        <v>否</v>
      </c>
      <c r="G234" s="283" t="str">
        <f t="shared" si="11"/>
        <v>项</v>
      </c>
    </row>
    <row r="235" s="276" customFormat="1" ht="36" customHeight="1" spans="1:7">
      <c r="A235" s="301" t="s">
        <v>2965</v>
      </c>
      <c r="B235" s="300" t="s">
        <v>2966</v>
      </c>
      <c r="C235" s="302"/>
      <c r="D235" s="302"/>
      <c r="E235" s="298"/>
      <c r="F235" s="299" t="str">
        <f t="shared" si="10"/>
        <v>否</v>
      </c>
      <c r="G235" s="283" t="str">
        <f t="shared" si="11"/>
        <v>项</v>
      </c>
    </row>
    <row r="236" s="276" customFormat="1" ht="36" customHeight="1" spans="1:7">
      <c r="A236" s="301" t="s">
        <v>2967</v>
      </c>
      <c r="B236" s="300" t="s">
        <v>2968</v>
      </c>
      <c r="C236" s="302"/>
      <c r="D236" s="302"/>
      <c r="E236" s="298"/>
      <c r="F236" s="299" t="str">
        <f t="shared" si="10"/>
        <v>否</v>
      </c>
      <c r="G236" s="283" t="str">
        <f t="shared" si="11"/>
        <v>项</v>
      </c>
    </row>
    <row r="237" s="276" customFormat="1" ht="36" customHeight="1" spans="1:7">
      <c r="A237" s="301" t="s">
        <v>2969</v>
      </c>
      <c r="B237" s="300" t="s">
        <v>2970</v>
      </c>
      <c r="C237" s="303">
        <v>45</v>
      </c>
      <c r="D237" s="303"/>
      <c r="E237" s="298">
        <f>(D237-C237)/C237</f>
        <v>-1</v>
      </c>
      <c r="F237" s="299" t="str">
        <f t="shared" si="10"/>
        <v>是</v>
      </c>
      <c r="G237" s="283" t="str">
        <f t="shared" si="11"/>
        <v>项</v>
      </c>
    </row>
    <row r="238" s="276" customFormat="1" ht="36" customHeight="1" spans="1:7">
      <c r="A238" s="301" t="s">
        <v>2971</v>
      </c>
      <c r="B238" s="300" t="s">
        <v>2972</v>
      </c>
      <c r="C238" s="303"/>
      <c r="D238" s="303"/>
      <c r="E238" s="298"/>
      <c r="F238" s="299" t="str">
        <f t="shared" si="10"/>
        <v>否</v>
      </c>
      <c r="G238" s="283" t="str">
        <f t="shared" si="11"/>
        <v>项</v>
      </c>
    </row>
    <row r="239" s="276" customFormat="1" ht="36" customHeight="1" spans="1:7">
      <c r="A239" s="305" t="s">
        <v>2973</v>
      </c>
      <c r="B239" s="296" t="s">
        <v>2974</v>
      </c>
      <c r="C239" s="297"/>
      <c r="D239" s="297"/>
      <c r="E239" s="298"/>
      <c r="F239" s="299" t="str">
        <f t="shared" si="10"/>
        <v>是</v>
      </c>
      <c r="G239" s="283" t="str">
        <f t="shared" si="11"/>
        <v>类</v>
      </c>
    </row>
    <row r="240" s="276" customFormat="1" ht="36" customHeight="1" spans="1:7">
      <c r="A240" s="305" t="s">
        <v>2975</v>
      </c>
      <c r="B240" s="296" t="s">
        <v>2976</v>
      </c>
      <c r="C240" s="304">
        <f>SUM(C241:C252)</f>
        <v>0</v>
      </c>
      <c r="D240" s="304">
        <f>SUM(D241:D252)</f>
        <v>0</v>
      </c>
      <c r="E240" s="298"/>
      <c r="F240" s="299" t="str">
        <f t="shared" si="10"/>
        <v>否</v>
      </c>
      <c r="G240" s="283" t="str">
        <f t="shared" si="11"/>
        <v>款</v>
      </c>
    </row>
    <row r="241" s="276" customFormat="1" ht="36" customHeight="1" spans="1:7">
      <c r="A241" s="306" t="s">
        <v>2977</v>
      </c>
      <c r="B241" s="300" t="s">
        <v>2978</v>
      </c>
      <c r="C241" s="302"/>
      <c r="D241" s="302"/>
      <c r="E241" s="298"/>
      <c r="F241" s="299" t="str">
        <f t="shared" si="10"/>
        <v>否</v>
      </c>
      <c r="G241" s="283" t="str">
        <f t="shared" si="11"/>
        <v>项</v>
      </c>
    </row>
    <row r="242" s="276" customFormat="1" ht="36" customHeight="1" spans="1:7">
      <c r="A242" s="306" t="s">
        <v>2979</v>
      </c>
      <c r="B242" s="300" t="s">
        <v>2980</v>
      </c>
      <c r="C242" s="302"/>
      <c r="D242" s="302"/>
      <c r="E242" s="298"/>
      <c r="F242" s="299" t="str">
        <f t="shared" si="10"/>
        <v>否</v>
      </c>
      <c r="G242" s="283" t="str">
        <f t="shared" si="11"/>
        <v>项</v>
      </c>
    </row>
    <row r="243" s="276" customFormat="1" ht="36" customHeight="1" spans="1:7">
      <c r="A243" s="306" t="s">
        <v>2981</v>
      </c>
      <c r="B243" s="300" t="s">
        <v>2982</v>
      </c>
      <c r="C243" s="302"/>
      <c r="D243" s="302"/>
      <c r="E243" s="298"/>
      <c r="F243" s="299" t="str">
        <f t="shared" si="10"/>
        <v>否</v>
      </c>
      <c r="G243" s="283" t="str">
        <f t="shared" si="11"/>
        <v>项</v>
      </c>
    </row>
    <row r="244" s="276" customFormat="1" ht="36" customHeight="1" spans="1:7">
      <c r="A244" s="306" t="s">
        <v>2983</v>
      </c>
      <c r="B244" s="300" t="s">
        <v>2984</v>
      </c>
      <c r="C244" s="302"/>
      <c r="D244" s="302"/>
      <c r="E244" s="298"/>
      <c r="F244" s="299" t="str">
        <f t="shared" si="10"/>
        <v>否</v>
      </c>
      <c r="G244" s="283" t="str">
        <f t="shared" si="11"/>
        <v>项</v>
      </c>
    </row>
    <row r="245" s="276" customFormat="1" ht="36" customHeight="1" spans="1:7">
      <c r="A245" s="306" t="s">
        <v>2985</v>
      </c>
      <c r="B245" s="300" t="s">
        <v>2986</v>
      </c>
      <c r="C245" s="302"/>
      <c r="D245" s="302"/>
      <c r="E245" s="298"/>
      <c r="F245" s="299" t="str">
        <f t="shared" si="10"/>
        <v>否</v>
      </c>
      <c r="G245" s="283" t="str">
        <f t="shared" si="11"/>
        <v>项</v>
      </c>
    </row>
    <row r="246" s="276" customFormat="1" ht="36" customHeight="1" spans="1:7">
      <c r="A246" s="306" t="s">
        <v>2987</v>
      </c>
      <c r="B246" s="300" t="s">
        <v>2988</v>
      </c>
      <c r="C246" s="302"/>
      <c r="D246" s="302"/>
      <c r="E246" s="298"/>
      <c r="F246" s="299" t="str">
        <f t="shared" si="10"/>
        <v>否</v>
      </c>
      <c r="G246" s="283" t="str">
        <f t="shared" si="11"/>
        <v>项</v>
      </c>
    </row>
    <row r="247" s="276" customFormat="1" ht="36" customHeight="1" spans="1:7">
      <c r="A247" s="306" t="s">
        <v>2989</v>
      </c>
      <c r="B247" s="300" t="s">
        <v>2990</v>
      </c>
      <c r="C247" s="302"/>
      <c r="D247" s="302"/>
      <c r="E247" s="298"/>
      <c r="F247" s="299" t="str">
        <f t="shared" si="10"/>
        <v>否</v>
      </c>
      <c r="G247" s="283" t="str">
        <f t="shared" si="11"/>
        <v>项</v>
      </c>
    </row>
    <row r="248" s="276" customFormat="1" ht="36" customHeight="1" spans="1:7">
      <c r="A248" s="306" t="s">
        <v>2991</v>
      </c>
      <c r="B248" s="300" t="s">
        <v>2992</v>
      </c>
      <c r="C248" s="302"/>
      <c r="D248" s="302"/>
      <c r="E248" s="298"/>
      <c r="F248" s="299" t="str">
        <f t="shared" si="10"/>
        <v>否</v>
      </c>
      <c r="G248" s="283" t="str">
        <f t="shared" si="11"/>
        <v>项</v>
      </c>
    </row>
    <row r="249" s="276" customFormat="1" ht="36" customHeight="1" spans="1:7">
      <c r="A249" s="306" t="s">
        <v>2993</v>
      </c>
      <c r="B249" s="300" t="s">
        <v>2994</v>
      </c>
      <c r="C249" s="302"/>
      <c r="D249" s="302"/>
      <c r="E249" s="298"/>
      <c r="F249" s="299" t="str">
        <f t="shared" si="10"/>
        <v>否</v>
      </c>
      <c r="G249" s="283" t="str">
        <f t="shared" si="11"/>
        <v>项</v>
      </c>
    </row>
    <row r="250" s="276" customFormat="1" ht="36" customHeight="1" spans="1:7">
      <c r="A250" s="306" t="s">
        <v>2995</v>
      </c>
      <c r="B250" s="300" t="s">
        <v>2996</v>
      </c>
      <c r="C250" s="302"/>
      <c r="D250" s="302"/>
      <c r="E250" s="298"/>
      <c r="F250" s="299" t="str">
        <f t="shared" si="10"/>
        <v>否</v>
      </c>
      <c r="G250" s="283" t="str">
        <f t="shared" si="11"/>
        <v>项</v>
      </c>
    </row>
    <row r="251" s="276" customFormat="1" ht="36" customHeight="1" spans="1:7">
      <c r="A251" s="306" t="s">
        <v>2997</v>
      </c>
      <c r="B251" s="300" t="s">
        <v>2998</v>
      </c>
      <c r="C251" s="302"/>
      <c r="D251" s="302"/>
      <c r="E251" s="298"/>
      <c r="F251" s="299" t="str">
        <f t="shared" si="10"/>
        <v>否</v>
      </c>
      <c r="G251" s="283" t="str">
        <f t="shared" si="11"/>
        <v>项</v>
      </c>
    </row>
    <row r="252" s="276" customFormat="1" ht="36" customHeight="1" spans="1:7">
      <c r="A252" s="306" t="s">
        <v>2999</v>
      </c>
      <c r="B252" s="300" t="s">
        <v>3000</v>
      </c>
      <c r="C252" s="302"/>
      <c r="D252" s="302"/>
      <c r="E252" s="298"/>
      <c r="F252" s="299" t="str">
        <f t="shared" si="10"/>
        <v>否</v>
      </c>
      <c r="G252" s="283" t="str">
        <f t="shared" si="11"/>
        <v>项</v>
      </c>
    </row>
    <row r="253" s="276" customFormat="1" ht="36" customHeight="1" spans="1:7">
      <c r="A253" s="305" t="s">
        <v>3001</v>
      </c>
      <c r="B253" s="296" t="s">
        <v>3002</v>
      </c>
      <c r="C253" s="304">
        <f>SUM(C254:C259)</f>
        <v>0</v>
      </c>
      <c r="D253" s="304">
        <f>SUM(D254:D259)</f>
        <v>0</v>
      </c>
      <c r="E253" s="298"/>
      <c r="F253" s="299" t="str">
        <f t="shared" si="10"/>
        <v>否</v>
      </c>
      <c r="G253" s="283" t="str">
        <f t="shared" si="11"/>
        <v>款</v>
      </c>
    </row>
    <row r="254" s="276" customFormat="1" ht="36" customHeight="1" spans="1:7">
      <c r="A254" s="306" t="s">
        <v>3003</v>
      </c>
      <c r="B254" s="300" t="s">
        <v>3004</v>
      </c>
      <c r="C254" s="302"/>
      <c r="D254" s="302"/>
      <c r="E254" s="298"/>
      <c r="F254" s="299" t="str">
        <f t="shared" si="10"/>
        <v>否</v>
      </c>
      <c r="G254" s="283" t="str">
        <f t="shared" si="11"/>
        <v>项</v>
      </c>
    </row>
    <row r="255" s="276" customFormat="1" ht="36" customHeight="1" spans="1:7">
      <c r="A255" s="306" t="s">
        <v>3005</v>
      </c>
      <c r="B255" s="300" t="s">
        <v>3006</v>
      </c>
      <c r="C255" s="302"/>
      <c r="D255" s="302"/>
      <c r="E255" s="298"/>
      <c r="F255" s="299" t="str">
        <f t="shared" si="10"/>
        <v>否</v>
      </c>
      <c r="G255" s="283" t="str">
        <f t="shared" si="11"/>
        <v>项</v>
      </c>
    </row>
    <row r="256" s="276" customFormat="1" ht="36" customHeight="1" spans="1:7">
      <c r="A256" s="306" t="s">
        <v>3007</v>
      </c>
      <c r="B256" s="300" t="s">
        <v>3008</v>
      </c>
      <c r="C256" s="302"/>
      <c r="D256" s="302"/>
      <c r="E256" s="298"/>
      <c r="F256" s="299" t="str">
        <f t="shared" si="10"/>
        <v>否</v>
      </c>
      <c r="G256" s="283" t="str">
        <f t="shared" si="11"/>
        <v>项</v>
      </c>
    </row>
    <row r="257" s="276" customFormat="1" ht="36" customHeight="1" spans="1:7">
      <c r="A257" s="306" t="s">
        <v>3009</v>
      </c>
      <c r="B257" s="300" t="s">
        <v>3010</v>
      </c>
      <c r="C257" s="302"/>
      <c r="D257" s="302"/>
      <c r="E257" s="298"/>
      <c r="F257" s="299" t="str">
        <f t="shared" si="10"/>
        <v>否</v>
      </c>
      <c r="G257" s="283" t="str">
        <f t="shared" si="11"/>
        <v>项</v>
      </c>
    </row>
    <row r="258" s="276" customFormat="1" ht="36" customHeight="1" spans="1:7">
      <c r="A258" s="306" t="s">
        <v>3011</v>
      </c>
      <c r="B258" s="300" t="s">
        <v>3012</v>
      </c>
      <c r="C258" s="302"/>
      <c r="D258" s="302"/>
      <c r="E258" s="298"/>
      <c r="F258" s="299" t="str">
        <f t="shared" si="10"/>
        <v>否</v>
      </c>
      <c r="G258" s="283" t="str">
        <f t="shared" si="11"/>
        <v>项</v>
      </c>
    </row>
    <row r="259" s="276" customFormat="1" ht="36" customHeight="1" spans="1:7">
      <c r="A259" s="306" t="s">
        <v>3013</v>
      </c>
      <c r="B259" s="300" t="s">
        <v>3014</v>
      </c>
      <c r="C259" s="302"/>
      <c r="D259" s="302"/>
      <c r="E259" s="298"/>
      <c r="F259" s="299" t="str">
        <f t="shared" si="10"/>
        <v>否</v>
      </c>
      <c r="G259" s="283" t="str">
        <f t="shared" si="11"/>
        <v>项</v>
      </c>
    </row>
    <row r="260" s="276" customFormat="1" ht="36" customHeight="1" spans="1:7">
      <c r="A260" s="301"/>
      <c r="B260" s="300"/>
      <c r="C260" s="303"/>
      <c r="D260" s="303"/>
      <c r="E260" s="298"/>
      <c r="F260" s="299" t="str">
        <f>IF(LEN(A260)=3,"是",IF(B260&lt;&gt;"",IF(SUM(C260:D260)&lt;&gt;0,"是","否"),"是"))</f>
        <v>是</v>
      </c>
      <c r="G260" s="283"/>
    </row>
    <row r="261" s="276" customFormat="1" ht="36" customHeight="1" spans="1:7">
      <c r="A261" s="307"/>
      <c r="B261" s="308" t="s">
        <v>3036</v>
      </c>
      <c r="C261" s="297">
        <f>C239+C221+C204+C178+C174+C122+C98+C43+C32+C20+C4</f>
        <v>63732</v>
      </c>
      <c r="D261" s="297">
        <f>D239+D221+D204+D178+D174+D122+D98+D43+D32+D20+D4</f>
        <v>24100</v>
      </c>
      <c r="E261" s="298">
        <f t="shared" ref="E261:E267" si="15">(D261-C261)/C261</f>
        <v>-0.622</v>
      </c>
      <c r="F261" s="299" t="str">
        <f>IF(LEN(A261)=3,"是",IF(B261&lt;&gt;"",IF(SUM(C261:D261)&lt;&gt;0,"是","否"),"是"))</f>
        <v>是</v>
      </c>
      <c r="G261" s="283"/>
    </row>
    <row r="262" s="276" customFormat="1" ht="36" customHeight="1" spans="1:7">
      <c r="A262" s="309" t="s">
        <v>3016</v>
      </c>
      <c r="B262" s="310" t="s">
        <v>121</v>
      </c>
      <c r="C262" s="125">
        <f>C266+C267</f>
        <v>25595</v>
      </c>
      <c r="D262" s="125">
        <f>D266+D267</f>
        <v>20000</v>
      </c>
      <c r="E262" s="298">
        <f t="shared" si="15"/>
        <v>-0.219</v>
      </c>
      <c r="F262" s="299" t="str">
        <f t="shared" ref="F261:F271" si="16">IF(LEN(A262)=3,"是",IF(B262&lt;&gt;"",IF(SUM(C262:D262)&lt;&gt;0,"是","否"),"是"))</f>
        <v>是</v>
      </c>
      <c r="G262" s="283"/>
    </row>
    <row r="263" s="276" customFormat="1" ht="36" customHeight="1" spans="1:7">
      <c r="A263" s="309" t="s">
        <v>3017</v>
      </c>
      <c r="B263" s="311" t="s">
        <v>3018</v>
      </c>
      <c r="C263" s="100"/>
      <c r="D263" s="100"/>
      <c r="E263" s="298"/>
      <c r="F263" s="299" t="str">
        <f t="shared" si="16"/>
        <v>否</v>
      </c>
      <c r="G263" s="283"/>
    </row>
    <row r="264" s="276" customFormat="1" ht="36" customHeight="1" spans="1:7">
      <c r="A264" s="312" t="s">
        <v>3037</v>
      </c>
      <c r="B264" s="311" t="s">
        <v>3038</v>
      </c>
      <c r="C264" s="100"/>
      <c r="D264" s="100"/>
      <c r="E264" s="298"/>
      <c r="F264" s="299" t="str">
        <f t="shared" si="16"/>
        <v>否</v>
      </c>
      <c r="G264" s="283"/>
    </row>
    <row r="265" s="276" customFormat="1" ht="36" customHeight="1" spans="1:6">
      <c r="A265" s="313" t="s">
        <v>3019</v>
      </c>
      <c r="B265" s="314" t="s">
        <v>3020</v>
      </c>
      <c r="C265" s="100"/>
      <c r="D265" s="100"/>
      <c r="E265" s="298"/>
      <c r="F265" s="299" t="str">
        <f t="shared" si="16"/>
        <v>否</v>
      </c>
    </row>
    <row r="266" s="276" customFormat="1" ht="36" customHeight="1" spans="1:7">
      <c r="A266" s="312" t="s">
        <v>3039</v>
      </c>
      <c r="B266" s="311" t="s">
        <v>3024</v>
      </c>
      <c r="C266" s="100">
        <v>16500</v>
      </c>
      <c r="D266" s="100">
        <v>20000</v>
      </c>
      <c r="E266" s="298">
        <f t="shared" si="15"/>
        <v>0.212</v>
      </c>
      <c r="F266" s="299" t="str">
        <f t="shared" si="16"/>
        <v>是</v>
      </c>
      <c r="G266" s="283"/>
    </row>
    <row r="267" s="276" customFormat="1" ht="36" customHeight="1" spans="1:7">
      <c r="A267" s="312" t="s">
        <v>3025</v>
      </c>
      <c r="B267" s="311" t="s">
        <v>3026</v>
      </c>
      <c r="C267" s="100">
        <v>9095</v>
      </c>
      <c r="D267" s="100"/>
      <c r="E267" s="298">
        <f t="shared" si="15"/>
        <v>-1</v>
      </c>
      <c r="F267" s="299" t="str">
        <f t="shared" si="16"/>
        <v>是</v>
      </c>
      <c r="G267" s="283"/>
    </row>
    <row r="268" ht="36" customHeight="1" spans="1:7">
      <c r="A268" s="312" t="s">
        <v>3040</v>
      </c>
      <c r="B268" s="315" t="s">
        <v>3041</v>
      </c>
      <c r="C268" s="100"/>
      <c r="D268" s="100"/>
      <c r="E268" s="298"/>
      <c r="F268" s="299" t="str">
        <f t="shared" si="16"/>
        <v>否</v>
      </c>
      <c r="G268" s="283"/>
    </row>
    <row r="269" ht="36" customHeight="1" spans="1:7">
      <c r="A269" s="309" t="s">
        <v>3027</v>
      </c>
      <c r="B269" s="316" t="s">
        <v>3028</v>
      </c>
      <c r="C269" s="125">
        <v>2093</v>
      </c>
      <c r="D269" s="125"/>
      <c r="E269" s="298">
        <f>(D269-C269)/C269</f>
        <v>-1</v>
      </c>
      <c r="F269" s="299" t="str">
        <f t="shared" si="16"/>
        <v>是</v>
      </c>
      <c r="G269" s="283"/>
    </row>
    <row r="270" ht="36" customHeight="1" spans="1:7">
      <c r="A270" s="309"/>
      <c r="B270" s="316" t="s">
        <v>3042</v>
      </c>
      <c r="C270" s="125"/>
      <c r="D270" s="100"/>
      <c r="E270" s="298"/>
      <c r="F270" s="299" t="str">
        <f t="shared" si="16"/>
        <v>否</v>
      </c>
      <c r="G270" s="283"/>
    </row>
    <row r="271" ht="36" customHeight="1" spans="1:7">
      <c r="A271" s="317"/>
      <c r="B271" s="318" t="s">
        <v>128</v>
      </c>
      <c r="C271" s="125">
        <f>C261+C262+C269</f>
        <v>91420</v>
      </c>
      <c r="D271" s="125">
        <f>D261+D262+D269</f>
        <v>44100</v>
      </c>
      <c r="E271" s="298">
        <f>(D271-C271)/C271</f>
        <v>-0.518</v>
      </c>
      <c r="F271" s="299" t="str">
        <f t="shared" si="16"/>
        <v>是</v>
      </c>
      <c r="G271" s="283"/>
    </row>
    <row r="272" spans="3:4">
      <c r="C272" s="319"/>
      <c r="D272" s="319"/>
    </row>
    <row r="273" spans="3:4">
      <c r="C273" s="319"/>
      <c r="D273" s="319"/>
    </row>
    <row r="274" spans="3:4">
      <c r="C274" s="319"/>
      <c r="D274" s="319"/>
    </row>
  </sheetData>
  <autoFilter ref="A3:G271">
    <extLst/>
  </autoFilter>
  <mergeCells count="1">
    <mergeCell ref="B1:E1"/>
  </mergeCells>
  <conditionalFormatting sqref="B268">
    <cfRule type="expression" dxfId="1" priority="10" stopIfTrue="1">
      <formula>"len($A:$A)=3"</formula>
    </cfRule>
  </conditionalFormatting>
  <conditionalFormatting sqref="C268">
    <cfRule type="expression" dxfId="1" priority="4" stopIfTrue="1">
      <formula>"len($A:$A)=3"</formula>
    </cfRule>
  </conditionalFormatting>
  <conditionalFormatting sqref="D268">
    <cfRule type="expression" dxfId="1" priority="3" stopIfTrue="1">
      <formula>"len($A:$A)=3"</formula>
    </cfRule>
  </conditionalFormatting>
  <conditionalFormatting sqref="D269">
    <cfRule type="expression" dxfId="1" priority="1" stopIfTrue="1">
      <formula>"len($A:$A)=3"</formula>
    </cfRule>
  </conditionalFormatting>
  <conditionalFormatting sqref="B269:B270">
    <cfRule type="expression" dxfId="1" priority="8" stopIfTrue="1">
      <formula>"len($A:$A)=3"</formula>
    </cfRule>
  </conditionalFormatting>
  <conditionalFormatting sqref="C269:C270">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5"/>
  <sheetViews>
    <sheetView showGridLines="0" showZeros="0" view="pageBreakPreview" zoomScaleNormal="100" workbookViewId="0">
      <selection activeCell="A1" sqref="A1:D1"/>
    </sheetView>
  </sheetViews>
  <sheetFormatPr defaultColWidth="9" defaultRowHeight="13.5" outlineLevelCol="4"/>
  <cols>
    <col min="1" max="1" width="52.125" style="260" customWidth="1"/>
    <col min="2" max="4" width="20.6333333333333" customWidth="1"/>
  </cols>
  <sheetData>
    <row r="1" s="259" customFormat="1" ht="45" customHeight="1" spans="1:5">
      <c r="A1" s="261" t="s">
        <v>3043</v>
      </c>
      <c r="B1" s="261"/>
      <c r="C1" s="261"/>
      <c r="D1" s="261"/>
      <c r="E1" s="262"/>
    </row>
    <row r="2" ht="20.1" customHeight="1" spans="1:5">
      <c r="A2" s="263"/>
      <c r="B2" s="264"/>
      <c r="C2" s="265"/>
      <c r="D2" s="265" t="s">
        <v>2</v>
      </c>
      <c r="E2" s="260"/>
    </row>
    <row r="3" ht="45" customHeight="1" spans="1:5">
      <c r="A3" s="165" t="s">
        <v>2453</v>
      </c>
      <c r="B3" s="266" t="s">
        <v>130</v>
      </c>
      <c r="C3" s="266" t="s">
        <v>6</v>
      </c>
      <c r="D3" s="266" t="s">
        <v>131</v>
      </c>
      <c r="E3" s="267" t="s">
        <v>8</v>
      </c>
    </row>
    <row r="4" ht="36" customHeight="1" spans="1:5">
      <c r="A4" s="268" t="s">
        <v>2564</v>
      </c>
      <c r="B4" s="269"/>
      <c r="C4" s="269"/>
      <c r="D4" s="270"/>
      <c r="E4" s="271" t="str">
        <f>IF(A4&lt;&gt;"",IF(SUM(B4:C4)&lt;&gt;0,"是","否"),"是")</f>
        <v>否</v>
      </c>
    </row>
    <row r="5" ht="36" customHeight="1" spans="1:5">
      <c r="A5" s="268" t="s">
        <v>2595</v>
      </c>
      <c r="B5" s="269">
        <v>300</v>
      </c>
      <c r="C5" s="269">
        <v>1170</v>
      </c>
      <c r="D5" s="270">
        <f t="shared" ref="D5:D15" si="0">(C5-B5)/B5</f>
        <v>2.9</v>
      </c>
      <c r="E5" s="271" t="str">
        <f t="shared" ref="E5:E15" si="1">IF(A5&lt;&gt;"",IF(SUM(B5:C5)&lt;&gt;0,"是","否"),"是")</f>
        <v>是</v>
      </c>
    </row>
    <row r="6" ht="36" customHeight="1" spans="1:5">
      <c r="A6" s="268" t="s">
        <v>2615</v>
      </c>
      <c r="B6" s="269"/>
      <c r="C6" s="269"/>
      <c r="D6" s="270"/>
      <c r="E6" s="271" t="str">
        <f t="shared" si="1"/>
        <v>否</v>
      </c>
    </row>
    <row r="7" ht="36" customHeight="1" spans="1:5">
      <c r="A7" s="272" t="s">
        <v>2627</v>
      </c>
      <c r="B7" s="269">
        <v>6595</v>
      </c>
      <c r="C7" s="269">
        <v>6660</v>
      </c>
      <c r="D7" s="270">
        <f t="shared" si="0"/>
        <v>0.01</v>
      </c>
      <c r="E7" s="273" t="str">
        <f t="shared" si="1"/>
        <v>是</v>
      </c>
    </row>
    <row r="8" ht="36" customHeight="1" spans="1:5">
      <c r="A8" s="268" t="s">
        <v>2718</v>
      </c>
      <c r="B8" s="269">
        <v>32</v>
      </c>
      <c r="C8" s="269">
        <v>2700</v>
      </c>
      <c r="D8" s="270">
        <f t="shared" si="0"/>
        <v>83.375</v>
      </c>
      <c r="E8" s="271" t="str">
        <f t="shared" si="1"/>
        <v>是</v>
      </c>
    </row>
    <row r="9" ht="36" customHeight="1" spans="1:5">
      <c r="A9" s="268" t="s">
        <v>2751</v>
      </c>
      <c r="B9" s="269"/>
      <c r="C9" s="269"/>
      <c r="D9" s="270"/>
      <c r="E9" s="271" t="str">
        <f t="shared" si="1"/>
        <v>否</v>
      </c>
    </row>
    <row r="10" ht="36" customHeight="1" spans="1:5">
      <c r="A10" s="272" t="s">
        <v>2849</v>
      </c>
      <c r="B10" s="269"/>
      <c r="C10" s="269"/>
      <c r="D10" s="270"/>
      <c r="E10" s="273" t="str">
        <f t="shared" si="1"/>
        <v>否</v>
      </c>
    </row>
    <row r="11" ht="36" customHeight="1" spans="1:5">
      <c r="A11" s="268" t="s">
        <v>2856</v>
      </c>
      <c r="B11" s="269">
        <v>50374</v>
      </c>
      <c r="C11" s="269">
        <v>930</v>
      </c>
      <c r="D11" s="270">
        <f t="shared" si="0"/>
        <v>-0.982</v>
      </c>
      <c r="E11" s="271" t="str">
        <f t="shared" si="1"/>
        <v>是</v>
      </c>
    </row>
    <row r="12" ht="36" customHeight="1" spans="1:5">
      <c r="A12" s="272" t="s">
        <v>2906</v>
      </c>
      <c r="B12" s="269">
        <v>6384</v>
      </c>
      <c r="C12" s="269">
        <v>12640</v>
      </c>
      <c r="D12" s="270">
        <f t="shared" si="0"/>
        <v>0.98</v>
      </c>
      <c r="E12" s="273" t="str">
        <f t="shared" si="1"/>
        <v>是</v>
      </c>
    </row>
    <row r="13" ht="36" customHeight="1" spans="1:5">
      <c r="A13" s="272" t="s">
        <v>2939</v>
      </c>
      <c r="B13" s="269">
        <v>47</v>
      </c>
      <c r="C13" s="269"/>
      <c r="D13" s="270">
        <f t="shared" si="0"/>
        <v>-1</v>
      </c>
      <c r="E13" s="273" t="str">
        <f t="shared" si="1"/>
        <v>是</v>
      </c>
    </row>
    <row r="14" ht="36" customHeight="1" spans="1:5">
      <c r="A14" s="272" t="s">
        <v>2974</v>
      </c>
      <c r="B14" s="269"/>
      <c r="C14" s="269"/>
      <c r="D14" s="270"/>
      <c r="E14" s="273" t="str">
        <f t="shared" si="1"/>
        <v>否</v>
      </c>
    </row>
    <row r="15" ht="36" customHeight="1" spans="1:5">
      <c r="A15" s="274" t="s">
        <v>3044</v>
      </c>
      <c r="B15" s="275">
        <f>SUM(B4:B14)</f>
        <v>63732</v>
      </c>
      <c r="C15" s="275">
        <f>SUM(C4:C14)</f>
        <v>24100</v>
      </c>
      <c r="D15" s="270">
        <f t="shared" si="0"/>
        <v>-0.622</v>
      </c>
      <c r="E15" s="271" t="str">
        <f t="shared" si="1"/>
        <v>是</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54"/>
  <sheetViews>
    <sheetView showGridLines="0" showZeros="0" view="pageBreakPreview" zoomScaleNormal="100" topLeftCell="A35" workbookViewId="0">
      <selection activeCell="B8" sqref="B8"/>
    </sheetView>
  </sheetViews>
  <sheetFormatPr defaultColWidth="9" defaultRowHeight="14.25" outlineLevelCol="4"/>
  <cols>
    <col min="1" max="1" width="50.7833333333333" style="168" customWidth="1"/>
    <col min="2" max="4" width="20.6333333333333" style="168" customWidth="1"/>
    <col min="5" max="5" width="4.20833333333333" style="168" customWidth="1"/>
    <col min="6" max="6" width="13.7833333333333" style="168"/>
    <col min="7" max="16384" width="9" style="168"/>
  </cols>
  <sheetData>
    <row r="1" ht="45" customHeight="1" spans="1:4">
      <c r="A1" s="242" t="s">
        <v>3045</v>
      </c>
      <c r="B1" s="242"/>
      <c r="C1" s="242"/>
      <c r="D1" s="242"/>
    </row>
    <row r="2" ht="20.1" customHeight="1" spans="1:4">
      <c r="A2" s="243"/>
      <c r="B2" s="244"/>
      <c r="C2" s="245"/>
      <c r="D2" s="246" t="s">
        <v>3046</v>
      </c>
    </row>
    <row r="3" ht="45" customHeight="1" spans="1:5">
      <c r="A3" s="193" t="s">
        <v>3047</v>
      </c>
      <c r="B3" s="90" t="s">
        <v>5</v>
      </c>
      <c r="C3" s="90" t="s">
        <v>6</v>
      </c>
      <c r="D3" s="90" t="s">
        <v>7</v>
      </c>
      <c r="E3" s="168" t="s">
        <v>8</v>
      </c>
    </row>
    <row r="4" ht="36" customHeight="1" spans="1:5">
      <c r="A4" s="160" t="s">
        <v>3048</v>
      </c>
      <c r="B4" s="247"/>
      <c r="C4" s="247"/>
      <c r="D4" s="95"/>
      <c r="E4" s="248" t="str">
        <f t="shared" ref="E4:E41" si="0">IF(A4&lt;&gt;"",IF(SUM(B4:C4)&lt;&gt;0,"是","否"),"是")</f>
        <v>否</v>
      </c>
    </row>
    <row r="5" ht="36" customHeight="1" spans="1:5">
      <c r="A5" s="233" t="s">
        <v>3049</v>
      </c>
      <c r="B5" s="249"/>
      <c r="C5" s="250"/>
      <c r="D5" s="251"/>
      <c r="E5" s="248" t="str">
        <f t="shared" si="0"/>
        <v>否</v>
      </c>
    </row>
    <row r="6" ht="36" customHeight="1" spans="1:5">
      <c r="A6" s="233" t="s">
        <v>3050</v>
      </c>
      <c r="B6" s="249"/>
      <c r="C6" s="249"/>
      <c r="D6" s="251"/>
      <c r="E6" s="248" t="str">
        <f t="shared" si="0"/>
        <v>否</v>
      </c>
    </row>
    <row r="7" ht="36" customHeight="1" spans="1:5">
      <c r="A7" s="233" t="s">
        <v>3051</v>
      </c>
      <c r="B7" s="252"/>
      <c r="C7" s="250"/>
      <c r="D7" s="251"/>
      <c r="E7" s="248" t="str">
        <f t="shared" si="0"/>
        <v>否</v>
      </c>
    </row>
    <row r="8" ht="36" customHeight="1" spans="1:5">
      <c r="A8" s="233" t="s">
        <v>3052</v>
      </c>
      <c r="B8" s="249"/>
      <c r="C8" s="250"/>
      <c r="D8" s="251"/>
      <c r="E8" s="248" t="str">
        <f t="shared" si="0"/>
        <v>否</v>
      </c>
    </row>
    <row r="9" ht="36" customHeight="1" spans="1:5">
      <c r="A9" s="233" t="s">
        <v>3053</v>
      </c>
      <c r="B9" s="252"/>
      <c r="C9" s="250"/>
      <c r="D9" s="251"/>
      <c r="E9" s="248" t="str">
        <f t="shared" si="0"/>
        <v>否</v>
      </c>
    </row>
    <row r="10" ht="36" customHeight="1" spans="1:5">
      <c r="A10" s="233" t="s">
        <v>3054</v>
      </c>
      <c r="B10" s="249"/>
      <c r="C10" s="250"/>
      <c r="D10" s="251"/>
      <c r="E10" s="248" t="str">
        <f t="shared" si="0"/>
        <v>否</v>
      </c>
    </row>
    <row r="11" ht="36" customHeight="1" spans="1:5">
      <c r="A11" s="233" t="s">
        <v>3055</v>
      </c>
      <c r="B11" s="249"/>
      <c r="C11" s="250"/>
      <c r="D11" s="251"/>
      <c r="E11" s="248" t="str">
        <f t="shared" si="0"/>
        <v>否</v>
      </c>
    </row>
    <row r="12" ht="36" customHeight="1" spans="1:5">
      <c r="A12" s="233" t="s">
        <v>3056</v>
      </c>
      <c r="B12" s="249"/>
      <c r="C12" s="250"/>
      <c r="D12" s="251"/>
      <c r="E12" s="248" t="str">
        <f t="shared" si="0"/>
        <v>否</v>
      </c>
    </row>
    <row r="13" ht="36" customHeight="1" spans="1:5">
      <c r="A13" s="233" t="s">
        <v>3057</v>
      </c>
      <c r="B13" s="253"/>
      <c r="C13" s="249"/>
      <c r="D13" s="251"/>
      <c r="E13" s="248" t="str">
        <f t="shared" si="0"/>
        <v>否</v>
      </c>
    </row>
    <row r="14" ht="36" customHeight="1" spans="1:5">
      <c r="A14" s="233" t="s">
        <v>3058</v>
      </c>
      <c r="B14" s="253"/>
      <c r="C14" s="250"/>
      <c r="D14" s="251"/>
      <c r="E14" s="248" t="str">
        <f t="shared" si="0"/>
        <v>否</v>
      </c>
    </row>
    <row r="15" ht="36" customHeight="1" spans="1:5">
      <c r="A15" s="233" t="s">
        <v>3059</v>
      </c>
      <c r="B15" s="253"/>
      <c r="C15" s="254"/>
      <c r="D15" s="251"/>
      <c r="E15" s="248" t="str">
        <f t="shared" si="0"/>
        <v>否</v>
      </c>
    </row>
    <row r="16" ht="36" customHeight="1" spans="1:5">
      <c r="A16" s="233" t="s">
        <v>3060</v>
      </c>
      <c r="B16" s="253"/>
      <c r="C16" s="254"/>
      <c r="D16" s="251"/>
      <c r="E16" s="248" t="str">
        <f t="shared" si="0"/>
        <v>否</v>
      </c>
    </row>
    <row r="17" ht="36" customHeight="1" spans="1:5">
      <c r="A17" s="233" t="s">
        <v>3061</v>
      </c>
      <c r="B17" s="249"/>
      <c r="C17" s="250"/>
      <c r="D17" s="251"/>
      <c r="E17" s="248" t="str">
        <f t="shared" si="0"/>
        <v>否</v>
      </c>
    </row>
    <row r="18" ht="36" customHeight="1" spans="1:5">
      <c r="A18" s="233" t="s">
        <v>3062</v>
      </c>
      <c r="B18" s="253"/>
      <c r="C18" s="254"/>
      <c r="D18" s="251"/>
      <c r="E18" s="248" t="str">
        <f t="shared" si="0"/>
        <v>否</v>
      </c>
    </row>
    <row r="19" ht="36" customHeight="1" spans="1:5">
      <c r="A19" s="233" t="s">
        <v>3063</v>
      </c>
      <c r="B19" s="253"/>
      <c r="C19" s="254"/>
      <c r="D19" s="251"/>
      <c r="E19" s="248" t="str">
        <f t="shared" si="0"/>
        <v>否</v>
      </c>
    </row>
    <row r="20" ht="36" hidden="1" customHeight="1" spans="1:5">
      <c r="A20" s="233" t="s">
        <v>3064</v>
      </c>
      <c r="B20" s="249"/>
      <c r="C20" s="254"/>
      <c r="D20" s="251" t="str">
        <f>IF(B20&gt;0,C20/B20-1,IF(B20&lt;0,-(C20/B20-1),""))</f>
        <v/>
      </c>
      <c r="E20" s="248" t="str">
        <f t="shared" si="0"/>
        <v>否</v>
      </c>
    </row>
    <row r="21" ht="36" customHeight="1" spans="1:5">
      <c r="A21" s="233" t="s">
        <v>3065</v>
      </c>
      <c r="B21" s="253"/>
      <c r="C21" s="250"/>
      <c r="D21" s="251"/>
      <c r="E21" s="248" t="str">
        <f t="shared" si="0"/>
        <v>否</v>
      </c>
    </row>
    <row r="22" ht="36" customHeight="1" spans="1:5">
      <c r="A22" s="233" t="s">
        <v>3066</v>
      </c>
      <c r="B22" s="253"/>
      <c r="C22" s="250"/>
      <c r="D22" s="251"/>
      <c r="E22" s="248" t="str">
        <f t="shared" si="0"/>
        <v>否</v>
      </c>
    </row>
    <row r="23" ht="36" customHeight="1" spans="1:5">
      <c r="A23" s="160" t="s">
        <v>3067</v>
      </c>
      <c r="B23" s="247"/>
      <c r="C23" s="247"/>
      <c r="D23" s="95"/>
      <c r="E23" s="248" t="str">
        <f t="shared" si="0"/>
        <v>否</v>
      </c>
    </row>
    <row r="24" ht="36" customHeight="1" spans="1:5">
      <c r="A24" s="179" t="s">
        <v>3068</v>
      </c>
      <c r="B24" s="253"/>
      <c r="C24" s="250"/>
      <c r="D24" s="251"/>
      <c r="E24" s="248" t="str">
        <f t="shared" si="0"/>
        <v>否</v>
      </c>
    </row>
    <row r="25" ht="36" customHeight="1" spans="1:5">
      <c r="A25" s="179" t="s">
        <v>3069</v>
      </c>
      <c r="B25" s="253"/>
      <c r="C25" s="250"/>
      <c r="D25" s="251"/>
      <c r="E25" s="248" t="str">
        <f t="shared" si="0"/>
        <v>否</v>
      </c>
    </row>
    <row r="26" ht="36" customHeight="1" spans="1:5">
      <c r="A26" s="179" t="s">
        <v>3070</v>
      </c>
      <c r="B26" s="253"/>
      <c r="C26" s="250"/>
      <c r="D26" s="251"/>
      <c r="E26" s="248" t="str">
        <f t="shared" si="0"/>
        <v>否</v>
      </c>
    </row>
    <row r="27" ht="36" customHeight="1" spans="1:5">
      <c r="A27" s="179" t="s">
        <v>3071</v>
      </c>
      <c r="B27" s="253"/>
      <c r="C27" s="250"/>
      <c r="D27" s="251"/>
      <c r="E27" s="248" t="str">
        <f t="shared" si="0"/>
        <v>否</v>
      </c>
    </row>
    <row r="28" ht="36" customHeight="1" spans="1:5">
      <c r="A28" s="160" t="s">
        <v>3072</v>
      </c>
      <c r="B28" s="247"/>
      <c r="C28" s="247"/>
      <c r="D28" s="95"/>
      <c r="E28" s="248" t="str">
        <f t="shared" si="0"/>
        <v>否</v>
      </c>
    </row>
    <row r="29" ht="36" customHeight="1" spans="1:5">
      <c r="A29" s="179" t="s">
        <v>3073</v>
      </c>
      <c r="B29" s="253"/>
      <c r="C29" s="250"/>
      <c r="D29" s="251"/>
      <c r="E29" s="248" t="str">
        <f t="shared" si="0"/>
        <v>否</v>
      </c>
    </row>
    <row r="30" ht="36" customHeight="1" spans="1:5">
      <c r="A30" s="179" t="s">
        <v>3074</v>
      </c>
      <c r="B30" s="249"/>
      <c r="C30" s="250"/>
      <c r="D30" s="251"/>
      <c r="E30" s="248" t="str">
        <f t="shared" si="0"/>
        <v>否</v>
      </c>
    </row>
    <row r="31" ht="36" customHeight="1" spans="1:5">
      <c r="A31" s="179" t="s">
        <v>3075</v>
      </c>
      <c r="B31" s="253"/>
      <c r="C31" s="250"/>
      <c r="D31" s="251"/>
      <c r="E31" s="248" t="str">
        <f t="shared" si="0"/>
        <v>否</v>
      </c>
    </row>
    <row r="32" ht="36" customHeight="1" spans="1:5">
      <c r="A32" s="160" t="s">
        <v>3076</v>
      </c>
      <c r="B32" s="247"/>
      <c r="C32" s="247"/>
      <c r="D32" s="95"/>
      <c r="E32" s="248" t="str">
        <f t="shared" si="0"/>
        <v>否</v>
      </c>
    </row>
    <row r="33" ht="36" customHeight="1" spans="1:5">
      <c r="A33" s="179" t="s">
        <v>3077</v>
      </c>
      <c r="B33" s="249"/>
      <c r="C33" s="255"/>
      <c r="D33" s="251"/>
      <c r="E33" s="248" t="str">
        <f t="shared" si="0"/>
        <v>否</v>
      </c>
    </row>
    <row r="34" ht="36" customHeight="1" spans="1:5">
      <c r="A34" s="179" t="s">
        <v>3078</v>
      </c>
      <c r="B34" s="253"/>
      <c r="C34" s="255"/>
      <c r="D34" s="251"/>
      <c r="E34" s="248" t="str">
        <f t="shared" si="0"/>
        <v>否</v>
      </c>
    </row>
    <row r="35" ht="36" customHeight="1" spans="1:5">
      <c r="A35" s="179" t="s">
        <v>3079</v>
      </c>
      <c r="B35" s="253"/>
      <c r="C35" s="254"/>
      <c r="D35" s="251"/>
      <c r="E35" s="248" t="str">
        <f t="shared" si="0"/>
        <v>否</v>
      </c>
    </row>
    <row r="36" ht="36" customHeight="1" spans="1:5">
      <c r="A36" s="160" t="s">
        <v>3080</v>
      </c>
      <c r="B36" s="256"/>
      <c r="C36" s="257"/>
      <c r="D36" s="95"/>
      <c r="E36" s="248" t="str">
        <f t="shared" si="0"/>
        <v>否</v>
      </c>
    </row>
    <row r="37" ht="36" customHeight="1" spans="1:5">
      <c r="A37" s="214" t="s">
        <v>3081</v>
      </c>
      <c r="B37" s="247"/>
      <c r="C37" s="247"/>
      <c r="D37" s="95"/>
      <c r="E37" s="248" t="str">
        <f t="shared" si="0"/>
        <v>否</v>
      </c>
    </row>
    <row r="38" ht="36" customHeight="1" spans="1:5">
      <c r="A38" s="258" t="s">
        <v>61</v>
      </c>
      <c r="B38" s="249"/>
      <c r="C38" s="255"/>
      <c r="D38" s="95"/>
      <c r="E38" s="248" t="str">
        <f t="shared" si="0"/>
        <v>否</v>
      </c>
    </row>
    <row r="39" ht="36" customHeight="1" spans="1:5">
      <c r="A39" s="217" t="s">
        <v>3082</v>
      </c>
      <c r="B39" s="247"/>
      <c r="C39" s="257"/>
      <c r="D39" s="95"/>
      <c r="E39" s="248" t="str">
        <f t="shared" si="0"/>
        <v>否</v>
      </c>
    </row>
    <row r="40" ht="36" hidden="1" customHeight="1" spans="1:5">
      <c r="A40" s="258" t="s">
        <v>3083</v>
      </c>
      <c r="B40" s="249"/>
      <c r="C40" s="255"/>
      <c r="D40" s="95"/>
      <c r="E40" s="248" t="str">
        <f t="shared" si="0"/>
        <v>否</v>
      </c>
    </row>
    <row r="41" ht="36" customHeight="1" spans="1:5">
      <c r="A41" s="214" t="s">
        <v>68</v>
      </c>
      <c r="B41" s="247"/>
      <c r="C41" s="247"/>
      <c r="D41" s="95"/>
      <c r="E41" s="248" t="str">
        <f t="shared" si="0"/>
        <v>否</v>
      </c>
    </row>
    <row r="42" spans="1:2">
      <c r="A42" s="168" t="s">
        <v>3084</v>
      </c>
      <c r="B42" s="241"/>
    </row>
    <row r="43" spans="2:3">
      <c r="B43" s="241"/>
      <c r="C43" s="241"/>
    </row>
    <row r="44" spans="2:2">
      <c r="B44" s="241"/>
    </row>
    <row r="45" spans="2:3">
      <c r="B45" s="241"/>
      <c r="C45" s="241"/>
    </row>
    <row r="46" spans="2:2">
      <c r="B46" s="241"/>
    </row>
    <row r="47" spans="2:2">
      <c r="B47" s="241"/>
    </row>
    <row r="48" spans="2:3">
      <c r="B48" s="241"/>
      <c r="C48" s="241"/>
    </row>
    <row r="49" spans="2:2">
      <c r="B49" s="241"/>
    </row>
    <row r="50" spans="2:2">
      <c r="B50" s="241"/>
    </row>
    <row r="51" spans="2:2">
      <c r="B51" s="241"/>
    </row>
    <row r="52" spans="2:2">
      <c r="B52" s="241"/>
    </row>
    <row r="53" spans="2:3">
      <c r="B53" s="241"/>
      <c r="C53" s="241"/>
    </row>
    <row r="54" spans="2:2">
      <c r="B54" s="241"/>
    </row>
  </sheetData>
  <autoFilter ref="A3:E42">
    <filterColumn colId="4">
      <customFilters>
        <customFilter operator="equal" val="是"/>
      </customFilters>
    </filterColumn>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1"/>
  <sheetViews>
    <sheetView showGridLines="0" showZeros="0" view="pageBreakPreview" zoomScaleNormal="100" topLeftCell="A21" workbookViewId="0">
      <selection activeCell="A1" sqref="A1:D1"/>
    </sheetView>
  </sheetViews>
  <sheetFormatPr defaultColWidth="9" defaultRowHeight="14.25" outlineLevelCol="4"/>
  <cols>
    <col min="1" max="1" width="50.7833333333333" style="188" customWidth="1"/>
    <col min="2" max="2" width="20.6333333333333" style="188" customWidth="1"/>
    <col min="3" max="3" width="20.6333333333333" style="168" customWidth="1"/>
    <col min="4" max="4" width="20.6333333333333" style="188" customWidth="1"/>
    <col min="5" max="5" width="4.78333333333333" style="188" customWidth="1"/>
    <col min="6" max="16384" width="9" style="188"/>
  </cols>
  <sheetData>
    <row r="1" ht="45" customHeight="1" spans="1:5">
      <c r="A1" s="222" t="s">
        <v>3085</v>
      </c>
      <c r="B1" s="222"/>
      <c r="C1" s="222"/>
      <c r="D1" s="222"/>
      <c r="E1" s="223"/>
    </row>
    <row r="2" ht="20.1" customHeight="1" spans="1:5">
      <c r="A2" s="224"/>
      <c r="B2" s="224"/>
      <c r="C2" s="224"/>
      <c r="D2" s="225" t="s">
        <v>2</v>
      </c>
      <c r="E2" s="226"/>
    </row>
    <row r="3" ht="45" customHeight="1" spans="1:5">
      <c r="A3" s="227" t="s">
        <v>4</v>
      </c>
      <c r="B3" s="90" t="s">
        <v>5</v>
      </c>
      <c r="C3" s="90" t="s">
        <v>6</v>
      </c>
      <c r="D3" s="90" t="s">
        <v>7</v>
      </c>
      <c r="E3" s="228" t="s">
        <v>8</v>
      </c>
    </row>
    <row r="4" ht="35.1" customHeight="1" spans="1:5">
      <c r="A4" s="160" t="s">
        <v>3086</v>
      </c>
      <c r="B4" s="229"/>
      <c r="C4" s="229"/>
      <c r="D4" s="95"/>
      <c r="E4" s="230" t="str">
        <f t="shared" ref="E4:E28" si="0">IF(A4&lt;&gt;"",IF(SUM(B4:C4)&lt;&gt;0,"是","否"),"是")</f>
        <v>否</v>
      </c>
    </row>
    <row r="5" ht="35.1" customHeight="1" spans="1:5">
      <c r="A5" s="162" t="s">
        <v>3087</v>
      </c>
      <c r="B5" s="231"/>
      <c r="C5" s="231"/>
      <c r="D5" s="199"/>
      <c r="E5" s="230" t="str">
        <f t="shared" si="0"/>
        <v>否</v>
      </c>
    </row>
    <row r="6" ht="35.1" customHeight="1" spans="1:5">
      <c r="A6" s="162" t="s">
        <v>3088</v>
      </c>
      <c r="B6" s="231"/>
      <c r="C6" s="231"/>
      <c r="D6" s="199"/>
      <c r="E6" s="230" t="str">
        <f t="shared" si="0"/>
        <v>否</v>
      </c>
    </row>
    <row r="7" ht="35.1" customHeight="1" spans="1:5">
      <c r="A7" s="162" t="s">
        <v>3089</v>
      </c>
      <c r="B7" s="231"/>
      <c r="C7" s="231"/>
      <c r="D7" s="199"/>
      <c r="E7" s="230" t="str">
        <f t="shared" si="0"/>
        <v>否</v>
      </c>
    </row>
    <row r="8" ht="35.1" customHeight="1" spans="1:5">
      <c r="A8" s="162" t="s">
        <v>3090</v>
      </c>
      <c r="B8" s="231"/>
      <c r="C8" s="231"/>
      <c r="D8" s="199"/>
      <c r="E8" s="230" t="str">
        <f t="shared" si="0"/>
        <v>否</v>
      </c>
    </row>
    <row r="9" ht="35.1" hidden="1" customHeight="1" spans="1:5">
      <c r="A9" s="162" t="s">
        <v>3091</v>
      </c>
      <c r="B9" s="231"/>
      <c r="C9" s="231"/>
      <c r="D9" s="199" t="str">
        <f>IF(B9&gt;0,C9/B9-1,IF(B9&lt;0,-(C9/B9-1),""))</f>
        <v/>
      </c>
      <c r="E9" s="230" t="str">
        <f t="shared" si="0"/>
        <v>否</v>
      </c>
    </row>
    <row r="10" ht="35.1" customHeight="1" spans="1:5">
      <c r="A10" s="162" t="s">
        <v>3092</v>
      </c>
      <c r="B10" s="231"/>
      <c r="C10" s="231"/>
      <c r="D10" s="199"/>
      <c r="E10" s="230" t="str">
        <f t="shared" si="0"/>
        <v>否</v>
      </c>
    </row>
    <row r="11" ht="35.1" customHeight="1" spans="1:5">
      <c r="A11" s="160" t="s">
        <v>3093</v>
      </c>
      <c r="B11" s="232"/>
      <c r="C11" s="232"/>
      <c r="D11" s="213"/>
      <c r="E11" s="230" t="str">
        <f t="shared" si="0"/>
        <v>否</v>
      </c>
    </row>
    <row r="12" ht="35.1" customHeight="1" spans="1:5">
      <c r="A12" s="162" t="s">
        <v>3094</v>
      </c>
      <c r="B12" s="231"/>
      <c r="C12" s="231"/>
      <c r="D12" s="199"/>
      <c r="E12" s="230" t="str">
        <f t="shared" si="0"/>
        <v>否</v>
      </c>
    </row>
    <row r="13" ht="35.1" customHeight="1" spans="1:5">
      <c r="A13" s="162" t="s">
        <v>3095</v>
      </c>
      <c r="B13" s="231"/>
      <c r="C13" s="231"/>
      <c r="D13" s="199"/>
      <c r="E13" s="230" t="str">
        <f t="shared" si="0"/>
        <v>否</v>
      </c>
    </row>
    <row r="14" ht="35.1" hidden="1" customHeight="1" spans="1:5">
      <c r="A14" s="162" t="s">
        <v>3096</v>
      </c>
      <c r="B14" s="231"/>
      <c r="C14" s="231"/>
      <c r="D14" s="199" t="str">
        <f>IF(B14&gt;0,C14/B14-1,IF(B14&lt;0,-(C14/B14-1),""))</f>
        <v/>
      </c>
      <c r="E14" s="230" t="str">
        <f t="shared" si="0"/>
        <v>否</v>
      </c>
    </row>
    <row r="15" ht="35.1" hidden="1" customHeight="1" spans="1:5">
      <c r="A15" s="162" t="s">
        <v>3097</v>
      </c>
      <c r="B15" s="231"/>
      <c r="C15" s="231"/>
      <c r="D15" s="199" t="str">
        <f>IF(B15&gt;0,C15/B15-1,IF(B15&lt;0,-(C15/B15-1),""))</f>
        <v/>
      </c>
      <c r="E15" s="230" t="str">
        <f t="shared" si="0"/>
        <v>否</v>
      </c>
    </row>
    <row r="16" ht="35.1" customHeight="1" spans="1:5">
      <c r="A16" s="162" t="s">
        <v>3098</v>
      </c>
      <c r="B16" s="231"/>
      <c r="C16" s="231"/>
      <c r="D16" s="199"/>
      <c r="E16" s="230" t="str">
        <f t="shared" si="0"/>
        <v>否</v>
      </c>
    </row>
    <row r="17" s="221" customFormat="1" ht="35.1" customHeight="1" spans="1:5">
      <c r="A17" s="160" t="s">
        <v>3099</v>
      </c>
      <c r="B17" s="232"/>
      <c r="C17" s="232"/>
      <c r="D17" s="213"/>
      <c r="E17" s="230" t="str">
        <f t="shared" si="0"/>
        <v>否</v>
      </c>
    </row>
    <row r="18" ht="35.1" customHeight="1" spans="1:5">
      <c r="A18" s="162" t="s">
        <v>3100</v>
      </c>
      <c r="B18" s="231"/>
      <c r="C18" s="231"/>
      <c r="D18" s="213"/>
      <c r="E18" s="230" t="str">
        <f t="shared" si="0"/>
        <v>否</v>
      </c>
    </row>
    <row r="19" ht="35.1" customHeight="1" spans="1:5">
      <c r="A19" s="160" t="s">
        <v>3101</v>
      </c>
      <c r="B19" s="232"/>
      <c r="C19" s="232"/>
      <c r="D19" s="213"/>
      <c r="E19" s="230" t="str">
        <f t="shared" si="0"/>
        <v>否</v>
      </c>
    </row>
    <row r="20" ht="35.1" customHeight="1" spans="1:5">
      <c r="A20" s="233" t="s">
        <v>3102</v>
      </c>
      <c r="B20" s="231"/>
      <c r="C20" s="231"/>
      <c r="D20" s="199"/>
      <c r="E20" s="230" t="str">
        <f t="shared" si="0"/>
        <v>否</v>
      </c>
    </row>
    <row r="21" ht="35.1" customHeight="1" spans="1:5">
      <c r="A21" s="160" t="s">
        <v>3103</v>
      </c>
      <c r="B21" s="232"/>
      <c r="C21" s="232"/>
      <c r="D21" s="213"/>
      <c r="E21" s="230" t="str">
        <f t="shared" si="0"/>
        <v>否</v>
      </c>
    </row>
    <row r="22" ht="35.1" customHeight="1" spans="1:5">
      <c r="A22" s="162" t="s">
        <v>3104</v>
      </c>
      <c r="B22" s="231"/>
      <c r="C22" s="231"/>
      <c r="D22" s="199"/>
      <c r="E22" s="230" t="str">
        <f t="shared" si="0"/>
        <v>否</v>
      </c>
    </row>
    <row r="23" ht="35.1" customHeight="1" spans="1:5">
      <c r="A23" s="214" t="s">
        <v>3105</v>
      </c>
      <c r="B23" s="232"/>
      <c r="C23" s="232"/>
      <c r="D23" s="213"/>
      <c r="E23" s="230" t="str">
        <f t="shared" si="0"/>
        <v>否</v>
      </c>
    </row>
    <row r="24" ht="35.1" customHeight="1" spans="1:5">
      <c r="A24" s="234" t="s">
        <v>121</v>
      </c>
      <c r="B24" s="232"/>
      <c r="C24" s="232"/>
      <c r="D24" s="213"/>
      <c r="E24" s="230" t="str">
        <f t="shared" si="0"/>
        <v>否</v>
      </c>
    </row>
    <row r="25" ht="35.1" hidden="1" customHeight="1" spans="1:5">
      <c r="A25" s="235" t="s">
        <v>3106</v>
      </c>
      <c r="B25" s="231"/>
      <c r="C25" s="231"/>
      <c r="D25" s="213"/>
      <c r="E25" s="230" t="str">
        <f t="shared" si="0"/>
        <v>否</v>
      </c>
    </row>
    <row r="26" ht="35.1" customHeight="1" spans="1:5">
      <c r="A26" s="236" t="s">
        <v>3107</v>
      </c>
      <c r="B26" s="237"/>
      <c r="C26" s="237"/>
      <c r="D26" s="213"/>
      <c r="E26" s="230" t="str">
        <f t="shared" si="0"/>
        <v>否</v>
      </c>
    </row>
    <row r="27" ht="35.1" customHeight="1" spans="1:5">
      <c r="A27" s="238" t="s">
        <v>3108</v>
      </c>
      <c r="B27" s="239"/>
      <c r="C27" s="239"/>
      <c r="D27" s="213"/>
      <c r="E27" s="230" t="str">
        <f t="shared" si="0"/>
        <v>否</v>
      </c>
    </row>
    <row r="28" ht="35.1" customHeight="1" spans="1:5">
      <c r="A28" s="180" t="s">
        <v>128</v>
      </c>
      <c r="B28" s="240"/>
      <c r="C28" s="240"/>
      <c r="D28" s="213"/>
      <c r="E28" s="230" t="str">
        <f t="shared" si="0"/>
        <v>否</v>
      </c>
    </row>
    <row r="29" spans="1:2">
      <c r="A29" s="168" t="s">
        <v>3084</v>
      </c>
      <c r="B29" s="219"/>
    </row>
    <row r="30" spans="2:3">
      <c r="B30" s="219"/>
      <c r="C30" s="241"/>
    </row>
    <row r="31" spans="2:2">
      <c r="B31" s="219"/>
    </row>
    <row r="32" spans="2:3">
      <c r="B32" s="219"/>
      <c r="C32" s="241"/>
    </row>
    <row r="33" spans="2:2">
      <c r="B33" s="219"/>
    </row>
    <row r="34" spans="2:2">
      <c r="B34" s="219"/>
    </row>
    <row r="35" spans="2:3">
      <c r="B35" s="219"/>
      <c r="C35" s="241"/>
    </row>
    <row r="36" spans="2:2">
      <c r="B36" s="219"/>
    </row>
    <row r="37" spans="2:2">
      <c r="B37" s="219"/>
    </row>
    <row r="38" spans="2:2">
      <c r="B38" s="219"/>
    </row>
    <row r="39" spans="2:2">
      <c r="B39" s="219"/>
    </row>
    <row r="40" spans="2:3">
      <c r="B40" s="219"/>
      <c r="C40" s="241"/>
    </row>
    <row r="41" spans="2:2">
      <c r="B41" s="219"/>
    </row>
  </sheetData>
  <autoFilter ref="A3:E29">
    <filterColumn colId="4">
      <customFilters>
        <customFilter operator="equal" val="是"/>
      </customFilters>
    </filterColumn>
    <extLst/>
  </autoFilter>
  <mergeCells count="1">
    <mergeCell ref="A1:D1"/>
  </mergeCells>
  <conditionalFormatting sqref="E29">
    <cfRule type="cellIs" dxfId="3" priority="1" stopIfTrue="1" operator="lessThanOrEqual">
      <formula>-1</formula>
    </cfRule>
  </conditionalFormatting>
  <conditionalFormatting sqref="E3:E29 D5:D30">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8"/>
  <sheetViews>
    <sheetView showGridLines="0" showZeros="0" view="pageBreakPreview" zoomScaleNormal="100" topLeftCell="A33" workbookViewId="0">
      <selection activeCell="A1" sqref="A1:D1"/>
    </sheetView>
  </sheetViews>
  <sheetFormatPr defaultColWidth="9" defaultRowHeight="20.25" outlineLevelCol="4"/>
  <cols>
    <col min="1" max="1" width="52.6666666666667" style="188" customWidth="1"/>
    <col min="2" max="2" width="20.6333333333333" style="188" customWidth="1"/>
    <col min="3" max="3" width="20.6333333333333" style="189" customWidth="1"/>
    <col min="4" max="4" width="20.6333333333333" style="188" customWidth="1"/>
    <col min="5" max="5" width="4.44166666666667" style="188" customWidth="1"/>
    <col min="6" max="16384" width="9" style="188"/>
  </cols>
  <sheetData>
    <row r="1" ht="45" customHeight="1" spans="1:4">
      <c r="A1" s="169" t="s">
        <v>3109</v>
      </c>
      <c r="B1" s="169"/>
      <c r="C1" s="190"/>
      <c r="D1" s="169"/>
    </row>
    <row r="2" ht="20.1" customHeight="1" spans="1:4">
      <c r="A2" s="170"/>
      <c r="B2" s="170"/>
      <c r="C2" s="191"/>
      <c r="D2" s="192" t="s">
        <v>2</v>
      </c>
    </row>
    <row r="3" ht="45" customHeight="1" spans="1:5">
      <c r="A3" s="193" t="s">
        <v>3047</v>
      </c>
      <c r="B3" s="90" t="s">
        <v>5</v>
      </c>
      <c r="C3" s="194" t="s">
        <v>6</v>
      </c>
      <c r="D3" s="90" t="s">
        <v>7</v>
      </c>
      <c r="E3" s="188" t="s">
        <v>8</v>
      </c>
    </row>
    <row r="4" ht="36" customHeight="1" spans="1:5">
      <c r="A4" s="160" t="s">
        <v>3110</v>
      </c>
      <c r="B4" s="94"/>
      <c r="C4" s="195"/>
      <c r="D4" s="95"/>
      <c r="E4" s="146" t="str">
        <f t="shared" ref="E4:E35" si="0">IF(A4&lt;&gt;"",IF(SUM(B4:C4)&lt;&gt;0,"是","否"),"是")</f>
        <v>否</v>
      </c>
    </row>
    <row r="5" ht="36" customHeight="1" spans="1:5">
      <c r="A5" s="196" t="s">
        <v>3049</v>
      </c>
      <c r="B5" s="94"/>
      <c r="C5" s="197"/>
      <c r="D5" s="198"/>
      <c r="E5" s="146" t="str">
        <f t="shared" si="0"/>
        <v>否</v>
      </c>
    </row>
    <row r="6" ht="36" hidden="1" customHeight="1" spans="1:5">
      <c r="A6" s="179" t="s">
        <v>3050</v>
      </c>
      <c r="B6" s="176"/>
      <c r="C6" s="197"/>
      <c r="D6" s="199" t="str">
        <f>IF(B6&gt;0,C6/B6-1,IF(B6&lt;0,-(C6/B6-1),""))</f>
        <v/>
      </c>
      <c r="E6" s="146" t="str">
        <f t="shared" si="0"/>
        <v>否</v>
      </c>
    </row>
    <row r="7" ht="36" customHeight="1" spans="1:5">
      <c r="A7" s="179" t="s">
        <v>3051</v>
      </c>
      <c r="B7" s="200"/>
      <c r="C7" s="197"/>
      <c r="D7" s="201"/>
      <c r="E7" s="146" t="str">
        <f t="shared" si="0"/>
        <v>否</v>
      </c>
    </row>
    <row r="8" ht="36" hidden="1" customHeight="1" spans="1:5">
      <c r="A8" s="179" t="s">
        <v>3052</v>
      </c>
      <c r="B8" s="202"/>
      <c r="C8" s="197">
        <v>0</v>
      </c>
      <c r="D8" s="199" t="str">
        <f>IF(B8&gt;0,C8/B8-1,IF(B8&lt;0,-(C8/B8-1),""))</f>
        <v/>
      </c>
      <c r="E8" s="146" t="str">
        <f t="shared" si="0"/>
        <v>否</v>
      </c>
    </row>
    <row r="9" ht="36" customHeight="1" spans="1:5">
      <c r="A9" s="179" t="s">
        <v>3053</v>
      </c>
      <c r="B9" s="200"/>
      <c r="C9" s="197"/>
      <c r="D9" s="201"/>
      <c r="E9" s="146" t="str">
        <f t="shared" si="0"/>
        <v>否</v>
      </c>
    </row>
    <row r="10" ht="36" customHeight="1" spans="1:5">
      <c r="A10" s="179" t="s">
        <v>3056</v>
      </c>
      <c r="B10" s="202"/>
      <c r="C10" s="197"/>
      <c r="D10" s="199"/>
      <c r="E10" s="146" t="str">
        <f t="shared" si="0"/>
        <v>否</v>
      </c>
    </row>
    <row r="11" ht="36" customHeight="1" spans="1:5">
      <c r="A11" s="179" t="s">
        <v>3057</v>
      </c>
      <c r="B11" s="202"/>
      <c r="C11" s="203"/>
      <c r="D11" s="201"/>
      <c r="E11" s="146" t="str">
        <f t="shared" si="0"/>
        <v>否</v>
      </c>
    </row>
    <row r="12" ht="36" customHeight="1" spans="1:5">
      <c r="A12" s="179" t="s">
        <v>3058</v>
      </c>
      <c r="B12" s="200"/>
      <c r="C12" s="204"/>
      <c r="D12" s="201"/>
      <c r="E12" s="146" t="str">
        <f t="shared" si="0"/>
        <v>否</v>
      </c>
    </row>
    <row r="13" ht="36" customHeight="1" spans="1:5">
      <c r="A13" s="179" t="s">
        <v>3059</v>
      </c>
      <c r="B13" s="200"/>
      <c r="C13" s="197"/>
      <c r="D13" s="201"/>
      <c r="E13" s="146" t="str">
        <f t="shared" si="0"/>
        <v>否</v>
      </c>
    </row>
    <row r="14" ht="36" customHeight="1" spans="1:5">
      <c r="A14" s="196" t="s">
        <v>3055</v>
      </c>
      <c r="B14" s="200"/>
      <c r="C14" s="197"/>
      <c r="D14" s="201"/>
      <c r="E14" s="146" t="str">
        <f t="shared" si="0"/>
        <v>否</v>
      </c>
    </row>
    <row r="15" ht="36" customHeight="1" spans="1:5">
      <c r="A15" s="196" t="s">
        <v>3111</v>
      </c>
      <c r="B15" s="200"/>
      <c r="C15" s="203"/>
      <c r="D15" s="201"/>
      <c r="E15" s="146" t="str">
        <f t="shared" si="0"/>
        <v>否</v>
      </c>
    </row>
    <row r="16" ht="36" customHeight="1" spans="1:5">
      <c r="A16" s="179" t="s">
        <v>3061</v>
      </c>
      <c r="B16" s="200"/>
      <c r="C16" s="197"/>
      <c r="D16" s="201"/>
      <c r="E16" s="146" t="str">
        <f t="shared" si="0"/>
        <v>否</v>
      </c>
    </row>
    <row r="17" ht="36" customHeight="1" spans="1:5">
      <c r="A17" s="179" t="s">
        <v>3062</v>
      </c>
      <c r="B17" s="200"/>
      <c r="C17" s="197"/>
      <c r="D17" s="201"/>
      <c r="E17" s="146" t="str">
        <f t="shared" si="0"/>
        <v>否</v>
      </c>
    </row>
    <row r="18" ht="36" customHeight="1" spans="1:5">
      <c r="A18" s="179" t="s">
        <v>3063</v>
      </c>
      <c r="B18" s="200"/>
      <c r="C18" s="197"/>
      <c r="D18" s="201"/>
      <c r="E18" s="146" t="str">
        <f t="shared" si="0"/>
        <v>否</v>
      </c>
    </row>
    <row r="19" ht="36" hidden="1" customHeight="1" spans="1:5">
      <c r="A19" s="179" t="s">
        <v>3065</v>
      </c>
      <c r="B19" s="202"/>
      <c r="C19" s="197"/>
      <c r="D19" s="199" t="str">
        <f t="shared" ref="D19:D27" si="1">IF(B19&gt;0,C19/B19-1,IF(B19&lt;0,-(C19/B19-1),""))</f>
        <v/>
      </c>
      <c r="E19" s="146" t="str">
        <f t="shared" si="0"/>
        <v>否</v>
      </c>
    </row>
    <row r="20" ht="36" customHeight="1" spans="1:5">
      <c r="A20" s="179" t="s">
        <v>3066</v>
      </c>
      <c r="B20" s="200"/>
      <c r="C20" s="197"/>
      <c r="D20" s="201"/>
      <c r="E20" s="146" t="str">
        <f t="shared" si="0"/>
        <v>否</v>
      </c>
    </row>
    <row r="21" ht="36" customHeight="1" spans="1:5">
      <c r="A21" s="160" t="s">
        <v>3112</v>
      </c>
      <c r="B21" s="205"/>
      <c r="C21" s="206"/>
      <c r="D21" s="198"/>
      <c r="E21" s="146" t="str">
        <f t="shared" si="0"/>
        <v>否</v>
      </c>
    </row>
    <row r="22" ht="36" customHeight="1" spans="1:5">
      <c r="A22" s="179" t="s">
        <v>3068</v>
      </c>
      <c r="B22" s="207"/>
      <c r="C22" s="208"/>
      <c r="D22" s="201"/>
      <c r="E22" s="146" t="str">
        <f t="shared" si="0"/>
        <v>否</v>
      </c>
    </row>
    <row r="23" ht="36" hidden="1" customHeight="1" spans="1:5">
      <c r="A23" s="179" t="s">
        <v>3069</v>
      </c>
      <c r="B23" s="207">
        <v>0</v>
      </c>
      <c r="C23" s="208"/>
      <c r="D23" s="201" t="str">
        <f t="shared" si="1"/>
        <v/>
      </c>
      <c r="E23" s="146" t="str">
        <f t="shared" si="0"/>
        <v>否</v>
      </c>
    </row>
    <row r="24" ht="36" hidden="1" customHeight="1" spans="1:5">
      <c r="A24" s="160" t="s">
        <v>3113</v>
      </c>
      <c r="B24" s="175"/>
      <c r="C24" s="209">
        <f>SUM(C25:C27)</f>
        <v>0</v>
      </c>
      <c r="D24" s="199" t="str">
        <f t="shared" si="1"/>
        <v/>
      </c>
      <c r="E24" s="146" t="str">
        <f t="shared" si="0"/>
        <v>否</v>
      </c>
    </row>
    <row r="25" ht="36" hidden="1" customHeight="1" spans="1:5">
      <c r="A25" s="179" t="s">
        <v>3114</v>
      </c>
      <c r="B25" s="176"/>
      <c r="C25" s="210"/>
      <c r="D25" s="199" t="str">
        <f t="shared" si="1"/>
        <v/>
      </c>
      <c r="E25" s="146" t="str">
        <f t="shared" si="0"/>
        <v>否</v>
      </c>
    </row>
    <row r="26" ht="36" hidden="1" customHeight="1" spans="1:5">
      <c r="A26" s="179" t="s">
        <v>3115</v>
      </c>
      <c r="B26" s="176"/>
      <c r="C26" s="210"/>
      <c r="D26" s="199" t="str">
        <f t="shared" si="1"/>
        <v/>
      </c>
      <c r="E26" s="146" t="str">
        <f t="shared" si="0"/>
        <v>否</v>
      </c>
    </row>
    <row r="27" ht="36" hidden="1" customHeight="1" spans="1:5">
      <c r="A27" s="179" t="s">
        <v>3116</v>
      </c>
      <c r="B27" s="98"/>
      <c r="C27" s="208">
        <f>SUM(C28:C29)</f>
        <v>0</v>
      </c>
      <c r="D27" s="199" t="str">
        <f t="shared" si="1"/>
        <v/>
      </c>
      <c r="E27" s="146" t="str">
        <f t="shared" si="0"/>
        <v>否</v>
      </c>
    </row>
    <row r="28" ht="36" customHeight="1" spans="1:5">
      <c r="A28" s="160" t="s">
        <v>3117</v>
      </c>
      <c r="B28" s="175"/>
      <c r="C28" s="209"/>
      <c r="D28" s="198"/>
      <c r="E28" s="146" t="str">
        <f t="shared" si="0"/>
        <v>否</v>
      </c>
    </row>
    <row r="29" ht="36" customHeight="1" spans="1:5">
      <c r="A29" s="179" t="s">
        <v>3078</v>
      </c>
      <c r="B29" s="98"/>
      <c r="C29" s="211"/>
      <c r="D29" s="199"/>
      <c r="E29" s="146" t="str">
        <f t="shared" si="0"/>
        <v>否</v>
      </c>
    </row>
    <row r="30" ht="36" customHeight="1" spans="1:5">
      <c r="A30" s="160" t="s">
        <v>3118</v>
      </c>
      <c r="B30" s="185"/>
      <c r="C30" s="212"/>
      <c r="D30" s="213"/>
      <c r="E30" s="146" t="str">
        <f t="shared" si="0"/>
        <v>否</v>
      </c>
    </row>
    <row r="31" ht="36" customHeight="1" spans="1:5">
      <c r="A31" s="214" t="s">
        <v>3119</v>
      </c>
      <c r="B31" s="94"/>
      <c r="C31" s="215"/>
      <c r="D31" s="198"/>
      <c r="E31" s="146" t="str">
        <f t="shared" si="0"/>
        <v>否</v>
      </c>
    </row>
    <row r="32" ht="36" customHeight="1" spans="1:5">
      <c r="A32" s="216" t="s">
        <v>61</v>
      </c>
      <c r="B32" s="175"/>
      <c r="C32" s="209"/>
      <c r="D32" s="198"/>
      <c r="E32" s="146" t="str">
        <f t="shared" si="0"/>
        <v>否</v>
      </c>
    </row>
    <row r="33" ht="36" customHeight="1" spans="1:5">
      <c r="A33" s="217" t="s">
        <v>3082</v>
      </c>
      <c r="B33" s="218"/>
      <c r="C33" s="209"/>
      <c r="D33" s="198"/>
      <c r="E33" s="146" t="str">
        <f t="shared" si="0"/>
        <v>否</v>
      </c>
    </row>
    <row r="34" ht="36" hidden="1" customHeight="1" spans="1:5">
      <c r="A34" s="216" t="s">
        <v>3083</v>
      </c>
      <c r="B34" s="94"/>
      <c r="C34" s="215"/>
      <c r="D34" s="198"/>
      <c r="E34" s="146" t="str">
        <f t="shared" si="0"/>
        <v>否</v>
      </c>
    </row>
    <row r="35" ht="36" customHeight="1" spans="1:5">
      <c r="A35" s="180" t="s">
        <v>68</v>
      </c>
      <c r="B35" s="94"/>
      <c r="C35" s="215"/>
      <c r="D35" s="198"/>
      <c r="E35" s="146" t="str">
        <f t="shared" si="0"/>
        <v>否</v>
      </c>
    </row>
    <row r="36" spans="1:2">
      <c r="A36" s="168" t="s">
        <v>3084</v>
      </c>
      <c r="B36" s="219"/>
    </row>
    <row r="37" spans="2:2">
      <c r="B37" s="220"/>
    </row>
    <row r="38" spans="2:2">
      <c r="B38" s="219"/>
    </row>
    <row r="39" spans="2:2">
      <c r="B39" s="220"/>
    </row>
    <row r="40" spans="2:2">
      <c r="B40" s="219"/>
    </row>
    <row r="41" spans="2:2">
      <c r="B41" s="219"/>
    </row>
    <row r="42" spans="2:2">
      <c r="B42" s="220"/>
    </row>
    <row r="43" spans="2:2">
      <c r="B43" s="219"/>
    </row>
    <row r="44" spans="2:2">
      <c r="B44" s="219"/>
    </row>
    <row r="45" spans="2:2">
      <c r="B45" s="219"/>
    </row>
    <row r="46" spans="2:2">
      <c r="B46" s="219"/>
    </row>
    <row r="47" spans="2:2">
      <c r="B47" s="220"/>
    </row>
    <row r="48" spans="2:2">
      <c r="B48" s="219"/>
    </row>
  </sheetData>
  <autoFilter ref="A3:E36">
    <filterColumn colId="4">
      <customFilters>
        <customFilter operator="equal" val="是"/>
      </customFilters>
    </filterColumn>
    <extLst/>
  </autoFilter>
  <mergeCells count="1">
    <mergeCell ref="A1:D1"/>
  </mergeCells>
  <conditionalFormatting sqref="E3:E35">
    <cfRule type="cellIs" dxfId="3" priority="2" stopIfTrue="1" operator="lessThanOrEqual">
      <formula>-1</formula>
    </cfRule>
  </conditionalFormatting>
  <conditionalFormatting sqref="D5 D7 D28:D35 D20:D23 D11:D18 D9">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34"/>
  <sheetViews>
    <sheetView showGridLines="0" showZeros="0" view="pageBreakPreview" zoomScaleNormal="100" topLeftCell="A7" workbookViewId="0">
      <selection activeCell="A1" sqref="A1:D1"/>
    </sheetView>
  </sheetViews>
  <sheetFormatPr defaultColWidth="9" defaultRowHeight="13.5" outlineLevelCol="4"/>
  <cols>
    <col min="1" max="1" width="50.7833333333333" customWidth="1"/>
    <col min="2" max="4" width="20.6333333333333" customWidth="1"/>
    <col min="5" max="5" width="5.33333333333333" customWidth="1"/>
  </cols>
  <sheetData>
    <row r="1" ht="45" customHeight="1" spans="1:4">
      <c r="A1" s="169" t="s">
        <v>3120</v>
      </c>
      <c r="B1" s="169"/>
      <c r="C1" s="169"/>
      <c r="D1" s="169"/>
    </row>
    <row r="2" ht="20.1" customHeight="1" spans="1:4">
      <c r="A2" s="170"/>
      <c r="B2" s="170"/>
      <c r="C2" s="171"/>
      <c r="D2" s="172" t="s">
        <v>2</v>
      </c>
    </row>
    <row r="3" ht="45" customHeight="1" spans="1:5">
      <c r="A3" s="173" t="s">
        <v>3121</v>
      </c>
      <c r="B3" s="90" t="s">
        <v>5</v>
      </c>
      <c r="C3" s="90" t="s">
        <v>6</v>
      </c>
      <c r="D3" s="90" t="s">
        <v>7</v>
      </c>
      <c r="E3" s="174" t="s">
        <v>8</v>
      </c>
    </row>
    <row r="4" ht="36" customHeight="1" spans="1:5">
      <c r="A4" s="160" t="s">
        <v>3086</v>
      </c>
      <c r="B4" s="175"/>
      <c r="C4" s="175"/>
      <c r="D4" s="95"/>
      <c r="E4" s="146" t="str">
        <f t="shared" ref="E4:E21" si="0">IF(A4&lt;&gt;"",IF(SUM(B4:C4)&lt;&gt;0,"是","否"),"是")</f>
        <v>否</v>
      </c>
    </row>
    <row r="5" ht="36" customHeight="1" spans="1:5">
      <c r="A5" s="162" t="s">
        <v>3122</v>
      </c>
      <c r="B5" s="176"/>
      <c r="C5" s="176"/>
      <c r="D5" s="177"/>
      <c r="E5" s="146" t="str">
        <f t="shared" si="0"/>
        <v>否</v>
      </c>
    </row>
    <row r="6" ht="36" hidden="1" customHeight="1" spans="1:5">
      <c r="A6" s="162" t="s">
        <v>3092</v>
      </c>
      <c r="B6" s="176"/>
      <c r="C6" s="176"/>
      <c r="D6" s="177" t="str">
        <f t="shared" ref="D6:D13" si="1">IF(B6&gt;0,C6/B6-1,IF(B6&lt;0,-(C6/B6-1),""))</f>
        <v/>
      </c>
      <c r="E6" s="146" t="str">
        <f t="shared" si="0"/>
        <v>否</v>
      </c>
    </row>
    <row r="7" ht="36" customHeight="1" spans="1:5">
      <c r="A7" s="160" t="s">
        <v>3093</v>
      </c>
      <c r="B7" s="175"/>
      <c r="C7" s="175"/>
      <c r="D7" s="178"/>
      <c r="E7" s="146" t="str">
        <f t="shared" si="0"/>
        <v>否</v>
      </c>
    </row>
    <row r="8" ht="36" customHeight="1" spans="1:5">
      <c r="A8" s="162" t="s">
        <v>3094</v>
      </c>
      <c r="B8" s="176"/>
      <c r="C8" s="176"/>
      <c r="D8" s="177"/>
      <c r="E8" s="146" t="str">
        <f t="shared" si="0"/>
        <v>否</v>
      </c>
    </row>
    <row r="9" ht="36" customHeight="1" spans="1:5">
      <c r="A9" s="162" t="s">
        <v>3098</v>
      </c>
      <c r="B9" s="176"/>
      <c r="C9" s="176"/>
      <c r="D9" s="177"/>
      <c r="E9" s="146" t="str">
        <f t="shared" si="0"/>
        <v>否</v>
      </c>
    </row>
    <row r="10" ht="36" hidden="1" customHeight="1" spans="1:5">
      <c r="A10" s="160" t="s">
        <v>3099</v>
      </c>
      <c r="B10" s="175">
        <f>B11</f>
        <v>0</v>
      </c>
      <c r="C10" s="175">
        <f>C11</f>
        <v>0</v>
      </c>
      <c r="D10" s="178" t="str">
        <f t="shared" si="1"/>
        <v/>
      </c>
      <c r="E10" s="146" t="str">
        <f t="shared" si="0"/>
        <v>否</v>
      </c>
    </row>
    <row r="11" ht="36" hidden="1" customHeight="1" spans="1:5">
      <c r="A11" s="162" t="s">
        <v>3100</v>
      </c>
      <c r="B11" s="176"/>
      <c r="C11" s="176"/>
      <c r="D11" s="177" t="str">
        <f t="shared" si="1"/>
        <v/>
      </c>
      <c r="E11" s="146" t="str">
        <f t="shared" si="0"/>
        <v>否</v>
      </c>
    </row>
    <row r="12" ht="36" hidden="1" customHeight="1" spans="1:5">
      <c r="A12" s="160" t="s">
        <v>3101</v>
      </c>
      <c r="B12" s="175"/>
      <c r="C12" s="175"/>
      <c r="D12" s="178" t="str">
        <f t="shared" si="1"/>
        <v/>
      </c>
      <c r="E12" s="146" t="str">
        <f t="shared" si="0"/>
        <v>否</v>
      </c>
    </row>
    <row r="13" ht="36" hidden="1" customHeight="1" spans="1:5">
      <c r="A13" s="179" t="s">
        <v>3123</v>
      </c>
      <c r="B13" s="176"/>
      <c r="C13" s="176"/>
      <c r="D13" s="177" t="str">
        <f t="shared" si="1"/>
        <v/>
      </c>
      <c r="E13" s="146" t="str">
        <f t="shared" si="0"/>
        <v>否</v>
      </c>
    </row>
    <row r="14" ht="36" customHeight="1" spans="1:5">
      <c r="A14" s="160" t="s">
        <v>3103</v>
      </c>
      <c r="B14" s="175"/>
      <c r="C14" s="175"/>
      <c r="D14" s="178"/>
      <c r="E14" s="146" t="str">
        <f t="shared" si="0"/>
        <v>否</v>
      </c>
    </row>
    <row r="15" ht="36" customHeight="1" spans="1:5">
      <c r="A15" s="162" t="s">
        <v>3104</v>
      </c>
      <c r="B15" s="176"/>
      <c r="C15" s="176"/>
      <c r="D15" s="177"/>
      <c r="E15" s="146" t="str">
        <f t="shared" si="0"/>
        <v>否</v>
      </c>
    </row>
    <row r="16" ht="36" customHeight="1" spans="1:5">
      <c r="A16" s="180" t="s">
        <v>3124</v>
      </c>
      <c r="B16" s="175"/>
      <c r="C16" s="175"/>
      <c r="D16" s="178"/>
      <c r="E16" s="146" t="str">
        <f t="shared" si="0"/>
        <v>否</v>
      </c>
    </row>
    <row r="17" ht="36" customHeight="1" spans="1:5">
      <c r="A17" s="181" t="s">
        <v>121</v>
      </c>
      <c r="B17" s="175"/>
      <c r="C17" s="175"/>
      <c r="D17" s="178"/>
      <c r="E17" s="146" t="str">
        <f t="shared" si="0"/>
        <v>否</v>
      </c>
    </row>
    <row r="18" ht="36" customHeight="1" spans="1:5">
      <c r="A18" s="182" t="s">
        <v>3106</v>
      </c>
      <c r="B18" s="183"/>
      <c r="C18" s="176"/>
      <c r="D18" s="177"/>
      <c r="E18" s="146" t="str">
        <f t="shared" si="0"/>
        <v>否</v>
      </c>
    </row>
    <row r="19" ht="36" customHeight="1" spans="1:5">
      <c r="A19" s="182" t="s">
        <v>3107</v>
      </c>
      <c r="B19" s="183"/>
      <c r="C19" s="183"/>
      <c r="D19" s="177"/>
      <c r="E19" s="146" t="str">
        <f t="shared" si="0"/>
        <v>否</v>
      </c>
    </row>
    <row r="20" ht="36" customHeight="1" spans="1:5">
      <c r="A20" s="184" t="s">
        <v>3108</v>
      </c>
      <c r="B20" s="185"/>
      <c r="C20" s="175"/>
      <c r="D20" s="178"/>
      <c r="E20" s="146" t="str">
        <f t="shared" si="0"/>
        <v>否</v>
      </c>
    </row>
    <row r="21" ht="36" customHeight="1" spans="1:5">
      <c r="A21" s="180" t="s">
        <v>128</v>
      </c>
      <c r="B21" s="175"/>
      <c r="C21" s="175"/>
      <c r="D21" s="178"/>
      <c r="E21" s="146" t="str">
        <f t="shared" si="0"/>
        <v>否</v>
      </c>
    </row>
    <row r="22" ht="14.25" spans="1:2">
      <c r="A22" s="168" t="s">
        <v>3084</v>
      </c>
      <c r="B22" s="186"/>
    </row>
    <row r="23" spans="2:3">
      <c r="B23" s="187"/>
      <c r="C23" s="187"/>
    </row>
    <row r="24" spans="2:2">
      <c r="B24" s="186"/>
    </row>
    <row r="25" spans="2:3">
      <c r="B25" s="187"/>
      <c r="C25" s="187"/>
    </row>
    <row r="26" spans="2:2">
      <c r="B26" s="186"/>
    </row>
    <row r="27" spans="2:2">
      <c r="B27" s="186"/>
    </row>
    <row r="28" spans="2:3">
      <c r="B28" s="187"/>
      <c r="C28" s="187"/>
    </row>
    <row r="29" spans="2:2">
      <c r="B29" s="186"/>
    </row>
    <row r="30" spans="2:2">
      <c r="B30" s="186"/>
    </row>
    <row r="31" spans="2:2">
      <c r="B31" s="186"/>
    </row>
    <row r="32" spans="2:2">
      <c r="B32" s="186"/>
    </row>
    <row r="33" spans="2:3">
      <c r="B33" s="187"/>
      <c r="C33" s="187"/>
    </row>
    <row r="34" spans="2:2">
      <c r="B34" s="186"/>
    </row>
  </sheetData>
  <autoFilter ref="A3:E22">
    <filterColumn colId="4">
      <customFilters>
        <customFilter operator="equal" val="是"/>
      </customFilters>
    </filterColumn>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view="pageBreakPreview" zoomScaleNormal="100" topLeftCell="A12" workbookViewId="0">
      <selection activeCell="A18" sqref="A18"/>
    </sheetView>
  </sheetViews>
  <sheetFormatPr defaultColWidth="9" defaultRowHeight="14.25" outlineLevelCol="1"/>
  <cols>
    <col min="1" max="1" width="36.25" style="151" customWidth="1"/>
    <col min="2" max="2" width="45.5083333333333" style="153" customWidth="1"/>
    <col min="3" max="3" width="12.6333333333333" style="151"/>
    <col min="4" max="16374" width="9" style="151"/>
    <col min="16375" max="16376" width="35.6333333333333" style="151"/>
    <col min="16377" max="16377" width="9" style="151"/>
    <col min="16378" max="16384" width="9" style="154"/>
  </cols>
  <sheetData>
    <row r="1" s="151" customFormat="1" ht="45" customHeight="1" spans="1:2">
      <c r="A1" s="155" t="s">
        <v>3125</v>
      </c>
      <c r="B1" s="156"/>
    </row>
    <row r="2" s="151" customFormat="1" ht="20.1" customHeight="1" spans="1:2">
      <c r="A2" s="157"/>
      <c r="B2" s="158" t="s">
        <v>2</v>
      </c>
    </row>
    <row r="3" s="152" customFormat="1" ht="45" customHeight="1" spans="1:2">
      <c r="A3" s="159" t="s">
        <v>3126</v>
      </c>
      <c r="B3" s="159" t="s">
        <v>3127</v>
      </c>
    </row>
    <row r="4" s="151" customFormat="1" ht="36" customHeight="1" spans="1:2">
      <c r="A4" s="167" t="s">
        <v>2483</v>
      </c>
      <c r="B4" s="161"/>
    </row>
    <row r="5" s="151" customFormat="1" ht="36" customHeight="1" spans="1:2">
      <c r="A5" s="167" t="s">
        <v>2485</v>
      </c>
      <c r="B5" s="161"/>
    </row>
    <row r="6" s="151" customFormat="1" ht="36" customHeight="1" spans="1:2">
      <c r="A6" s="167" t="s">
        <v>2486</v>
      </c>
      <c r="B6" s="161"/>
    </row>
    <row r="7" s="151" customFormat="1" ht="36" customHeight="1" spans="1:2">
      <c r="A7" s="167" t="s">
        <v>2487</v>
      </c>
      <c r="B7" s="161"/>
    </row>
    <row r="8" s="151" customFormat="1" ht="36" customHeight="1" spans="1:2">
      <c r="A8" s="167" t="s">
        <v>2488</v>
      </c>
      <c r="B8" s="161"/>
    </row>
    <row r="9" s="151" customFormat="1" ht="36" customHeight="1" spans="1:2">
      <c r="A9" s="167" t="s">
        <v>2489</v>
      </c>
      <c r="B9" s="161"/>
    </row>
    <row r="10" s="151" customFormat="1" ht="36" customHeight="1" spans="1:2">
      <c r="A10" s="167" t="s">
        <v>2490</v>
      </c>
      <c r="B10" s="161"/>
    </row>
    <row r="11" s="151" customFormat="1" ht="36" customHeight="1" spans="1:2">
      <c r="A11" s="167" t="s">
        <v>2491</v>
      </c>
      <c r="B11" s="161"/>
    </row>
    <row r="12" s="151" customFormat="1" ht="36" customHeight="1" spans="1:2">
      <c r="A12" s="167" t="s">
        <v>2492</v>
      </c>
      <c r="B12" s="161"/>
    </row>
    <row r="13" s="151" customFormat="1" ht="36" customHeight="1" spans="1:2">
      <c r="A13" s="167" t="s">
        <v>2493</v>
      </c>
      <c r="B13" s="161"/>
    </row>
    <row r="14" s="151" customFormat="1" ht="36" customHeight="1" spans="1:2">
      <c r="A14" s="167" t="s">
        <v>2494</v>
      </c>
      <c r="B14" s="161"/>
    </row>
    <row r="15" s="151" customFormat="1" ht="36" customHeight="1" spans="1:2">
      <c r="A15" s="167" t="s">
        <v>2495</v>
      </c>
      <c r="B15" s="161"/>
    </row>
    <row r="16" s="151" customFormat="1" ht="36" customHeight="1" spans="1:2">
      <c r="A16" s="167" t="s">
        <v>2496</v>
      </c>
      <c r="B16" s="161"/>
    </row>
    <row r="17" s="151" customFormat="1" ht="31" customHeight="1" spans="1:2">
      <c r="A17" s="165" t="s">
        <v>3128</v>
      </c>
      <c r="B17" s="166"/>
    </row>
    <row r="18" spans="1:1">
      <c r="A18" s="168" t="s">
        <v>3084</v>
      </c>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21"/>
  <sheetViews>
    <sheetView view="pageBreakPreview" zoomScaleNormal="100" topLeftCell="A15" workbookViewId="0">
      <selection activeCell="B27" sqref="B27"/>
    </sheetView>
  </sheetViews>
  <sheetFormatPr defaultColWidth="9" defaultRowHeight="14.25"/>
  <cols>
    <col min="1" max="1" width="46.6333333333333" style="151" customWidth="1"/>
    <col min="2" max="2" width="38" style="153" customWidth="1"/>
    <col min="3" max="16371" width="9" style="151"/>
    <col min="16372" max="16373" width="35.6333333333333" style="151"/>
    <col min="16374" max="16374" width="9" style="151"/>
    <col min="16375" max="16384" width="9" style="154"/>
  </cols>
  <sheetData>
    <row r="1" s="151" customFormat="1" ht="45" customHeight="1" spans="1:2">
      <c r="A1" s="155" t="s">
        <v>3129</v>
      </c>
      <c r="B1" s="156"/>
    </row>
    <row r="2" s="151" customFormat="1" ht="20.1" customHeight="1" spans="1:2">
      <c r="A2" s="157"/>
      <c r="B2" s="158" t="s">
        <v>2</v>
      </c>
    </row>
    <row r="3" s="152" customFormat="1" ht="45" customHeight="1" spans="1:2">
      <c r="A3" s="159" t="s">
        <v>3130</v>
      </c>
      <c r="B3" s="159" t="s">
        <v>3127</v>
      </c>
    </row>
    <row r="4" s="151" customFormat="1" ht="36" customHeight="1" spans="1:2">
      <c r="A4" s="160"/>
      <c r="B4" s="161"/>
    </row>
    <row r="5" s="151" customFormat="1" ht="36" customHeight="1" spans="1:2">
      <c r="A5" s="160"/>
      <c r="B5" s="161"/>
    </row>
    <row r="6" s="151" customFormat="1" ht="36" customHeight="1" spans="1:2">
      <c r="A6" s="160"/>
      <c r="B6" s="161"/>
    </row>
    <row r="7" s="151" customFormat="1" ht="36" customHeight="1" spans="1:2">
      <c r="A7" s="160"/>
      <c r="B7" s="161"/>
    </row>
    <row r="8" s="151" customFormat="1" ht="36" customHeight="1" spans="1:2">
      <c r="A8" s="160"/>
      <c r="B8" s="161"/>
    </row>
    <row r="9" s="151" customFormat="1" ht="36" customHeight="1" spans="1:2">
      <c r="A9" s="160"/>
      <c r="B9" s="161"/>
    </row>
    <row r="10" s="151" customFormat="1" ht="36" customHeight="1" spans="1:2">
      <c r="A10" s="162"/>
      <c r="B10" s="161"/>
    </row>
    <row r="11" s="151" customFormat="1" ht="36" customHeight="1" spans="1:2">
      <c r="A11" s="163"/>
      <c r="B11" s="161"/>
    </row>
    <row r="12" s="151" customFormat="1" ht="36" customHeight="1" spans="1:2">
      <c r="A12" s="164"/>
      <c r="B12" s="161"/>
    </row>
    <row r="13" s="151" customFormat="1" ht="36" customHeight="1" spans="1:2">
      <c r="A13" s="164"/>
      <c r="B13" s="161"/>
    </row>
    <row r="14" s="151" customFormat="1" ht="36" customHeight="1" spans="1:2">
      <c r="A14" s="164"/>
      <c r="B14" s="161"/>
    </row>
    <row r="15" s="151" customFormat="1" ht="36" customHeight="1" spans="1:2">
      <c r="A15" s="164"/>
      <c r="B15" s="161"/>
    </row>
    <row r="16" s="151" customFormat="1" ht="36" customHeight="1" spans="1:2">
      <c r="A16" s="164"/>
      <c r="B16" s="161"/>
    </row>
    <row r="17" s="151" customFormat="1" ht="36" customHeight="1" spans="1:2">
      <c r="A17" s="164"/>
      <c r="B17" s="161"/>
    </row>
    <row r="18" s="151" customFormat="1" ht="36" customHeight="1" spans="1:2">
      <c r="A18" s="164"/>
      <c r="B18" s="161"/>
    </row>
    <row r="19" s="151" customFormat="1" ht="31" customHeight="1" spans="1:2">
      <c r="A19" s="165" t="s">
        <v>3128</v>
      </c>
      <c r="B19" s="166"/>
    </row>
    <row r="20" s="151" customFormat="1" spans="1:16377">
      <c r="A20" s="151" t="s">
        <v>3084</v>
      </c>
      <c r="B20" s="153"/>
      <c r="XEU20" s="154"/>
      <c r="XEV20" s="154"/>
      <c r="XEW20" s="154"/>
    </row>
    <row r="21" s="151" customFormat="1" spans="2:16377">
      <c r="B21" s="153"/>
      <c r="XEU21" s="154"/>
      <c r="XEV21" s="154"/>
      <c r="XEW21" s="154"/>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1"/>
  <sheetViews>
    <sheetView showGridLines="0" showZeros="0" view="pageBreakPreview" zoomScale="90" zoomScaleNormal="90" topLeftCell="B1" workbookViewId="0">
      <pane ySplit="3" topLeftCell="A32" activePane="bottomLeft" state="frozen"/>
      <selection/>
      <selection pane="bottomLeft" activeCell="E35" sqref="E35"/>
    </sheetView>
  </sheetViews>
  <sheetFormatPr defaultColWidth="9" defaultRowHeight="14.25" outlineLevelCol="5"/>
  <cols>
    <col min="1" max="1" width="12.75" style="153" customWidth="1"/>
    <col min="2" max="2" width="50.75" style="153" customWidth="1"/>
    <col min="3" max="5" width="20.6333333333333" style="153" customWidth="1"/>
    <col min="6" max="6" width="9.75" style="153" customWidth="1"/>
    <col min="7" max="16384" width="9" style="260"/>
  </cols>
  <sheetData>
    <row r="1" ht="45" customHeight="1" spans="1:5">
      <c r="A1" s="323"/>
      <c r="B1" s="323" t="s">
        <v>69</v>
      </c>
      <c r="C1" s="323"/>
      <c r="D1" s="323"/>
      <c r="E1" s="323"/>
    </row>
    <row r="2" ht="18.95" customHeight="1" spans="1:5">
      <c r="A2" s="482"/>
      <c r="B2" s="459"/>
      <c r="C2" s="326"/>
      <c r="E2" s="460" t="s">
        <v>2</v>
      </c>
    </row>
    <row r="3" s="456" customFormat="1" ht="45" customHeight="1" spans="1:6">
      <c r="A3" s="483" t="s">
        <v>3</v>
      </c>
      <c r="B3" s="484" t="s">
        <v>4</v>
      </c>
      <c r="C3" s="266" t="s">
        <v>5</v>
      </c>
      <c r="D3" s="266" t="s">
        <v>6</v>
      </c>
      <c r="E3" s="484" t="s">
        <v>7</v>
      </c>
      <c r="F3" s="485" t="s">
        <v>8</v>
      </c>
    </row>
    <row r="4" ht="37.5" customHeight="1" spans="1:6">
      <c r="A4" s="340" t="s">
        <v>70</v>
      </c>
      <c r="B4" s="486" t="s">
        <v>71</v>
      </c>
      <c r="C4" s="487">
        <v>24644</v>
      </c>
      <c r="D4" s="465">
        <v>24261</v>
      </c>
      <c r="E4" s="488">
        <f>(D4-C4)/C4</f>
        <v>-0.016</v>
      </c>
      <c r="F4" s="271" t="str">
        <f t="shared" ref="F4:F38" si="0">IF(LEN(A4)=3,"是",IF(B4&lt;&gt;"",IF(SUM(C4:D4)&lt;&gt;0,"是","否"),"是"))</f>
        <v>是</v>
      </c>
    </row>
    <row r="5" ht="37.5" customHeight="1" spans="1:6">
      <c r="A5" s="340" t="s">
        <v>72</v>
      </c>
      <c r="B5" s="489" t="s">
        <v>73</v>
      </c>
      <c r="C5" s="490">
        <v>0</v>
      </c>
      <c r="D5" s="465">
        <v>0</v>
      </c>
      <c r="E5" s="488"/>
      <c r="F5" s="271" t="str">
        <f t="shared" si="0"/>
        <v>是</v>
      </c>
    </row>
    <row r="6" ht="37.5" customHeight="1" spans="1:6">
      <c r="A6" s="340" t="s">
        <v>74</v>
      </c>
      <c r="B6" s="489" t="s">
        <v>75</v>
      </c>
      <c r="C6" s="490">
        <v>185</v>
      </c>
      <c r="D6" s="465">
        <v>60</v>
      </c>
      <c r="E6" s="488">
        <f t="shared" ref="E5:E32" si="1">(D6-C6)/C6</f>
        <v>-0.676</v>
      </c>
      <c r="F6" s="271" t="str">
        <f t="shared" si="0"/>
        <v>是</v>
      </c>
    </row>
    <row r="7" ht="37.5" customHeight="1" spans="1:6">
      <c r="A7" s="340" t="s">
        <v>76</v>
      </c>
      <c r="B7" s="489" t="s">
        <v>77</v>
      </c>
      <c r="C7" s="487">
        <v>9564</v>
      </c>
      <c r="D7" s="465">
        <v>8809</v>
      </c>
      <c r="E7" s="488">
        <f t="shared" si="1"/>
        <v>-0.079</v>
      </c>
      <c r="F7" s="271" t="str">
        <f t="shared" si="0"/>
        <v>是</v>
      </c>
    </row>
    <row r="8" ht="37.5" customHeight="1" spans="1:6">
      <c r="A8" s="340" t="s">
        <v>78</v>
      </c>
      <c r="B8" s="489" t="s">
        <v>79</v>
      </c>
      <c r="C8" s="487">
        <v>62918</v>
      </c>
      <c r="D8" s="465">
        <v>76821</v>
      </c>
      <c r="E8" s="488">
        <f t="shared" si="1"/>
        <v>0.221</v>
      </c>
      <c r="F8" s="271" t="str">
        <f t="shared" si="0"/>
        <v>是</v>
      </c>
    </row>
    <row r="9" ht="37.5" customHeight="1" spans="1:6">
      <c r="A9" s="340" t="s">
        <v>80</v>
      </c>
      <c r="B9" s="489" t="s">
        <v>81</v>
      </c>
      <c r="C9" s="490">
        <v>396</v>
      </c>
      <c r="D9" s="465">
        <v>1301</v>
      </c>
      <c r="E9" s="488">
        <f t="shared" si="1"/>
        <v>2.285</v>
      </c>
      <c r="F9" s="271" t="str">
        <f t="shared" si="0"/>
        <v>是</v>
      </c>
    </row>
    <row r="10" ht="37.5" customHeight="1" spans="1:6">
      <c r="A10" s="340" t="s">
        <v>82</v>
      </c>
      <c r="B10" s="489" t="s">
        <v>83</v>
      </c>
      <c r="C10" s="487">
        <v>1542</v>
      </c>
      <c r="D10" s="465">
        <v>2382</v>
      </c>
      <c r="E10" s="488">
        <f t="shared" si="1"/>
        <v>0.545</v>
      </c>
      <c r="F10" s="271" t="str">
        <f t="shared" si="0"/>
        <v>是</v>
      </c>
    </row>
    <row r="11" ht="37.5" customHeight="1" spans="1:6">
      <c r="A11" s="340" t="s">
        <v>84</v>
      </c>
      <c r="B11" s="489" t="s">
        <v>85</v>
      </c>
      <c r="C11" s="487">
        <v>45576</v>
      </c>
      <c r="D11" s="465">
        <v>45547</v>
      </c>
      <c r="E11" s="488">
        <f t="shared" si="1"/>
        <v>-0.001</v>
      </c>
      <c r="F11" s="271" t="str">
        <f t="shared" si="0"/>
        <v>是</v>
      </c>
    </row>
    <row r="12" ht="37.5" customHeight="1" spans="1:6">
      <c r="A12" s="340" t="s">
        <v>86</v>
      </c>
      <c r="B12" s="489" t="s">
        <v>87</v>
      </c>
      <c r="C12" s="487">
        <v>25462</v>
      </c>
      <c r="D12" s="465">
        <v>23469</v>
      </c>
      <c r="E12" s="488">
        <f t="shared" si="1"/>
        <v>-0.078</v>
      </c>
      <c r="F12" s="271" t="str">
        <f t="shared" si="0"/>
        <v>是</v>
      </c>
    </row>
    <row r="13" ht="37.5" customHeight="1" spans="1:6">
      <c r="A13" s="340" t="s">
        <v>88</v>
      </c>
      <c r="B13" s="489" t="s">
        <v>89</v>
      </c>
      <c r="C13" s="487">
        <v>1293</v>
      </c>
      <c r="D13" s="465">
        <v>9230</v>
      </c>
      <c r="E13" s="488">
        <f t="shared" si="1"/>
        <v>6.138</v>
      </c>
      <c r="F13" s="271" t="str">
        <f t="shared" si="0"/>
        <v>是</v>
      </c>
    </row>
    <row r="14" ht="37.5" customHeight="1" spans="1:6">
      <c r="A14" s="340" t="s">
        <v>90</v>
      </c>
      <c r="B14" s="489" t="s">
        <v>91</v>
      </c>
      <c r="C14" s="487">
        <v>22432</v>
      </c>
      <c r="D14" s="465">
        <v>17172</v>
      </c>
      <c r="E14" s="488">
        <f t="shared" si="1"/>
        <v>-0.234</v>
      </c>
      <c r="F14" s="271" t="str">
        <f t="shared" si="0"/>
        <v>是</v>
      </c>
    </row>
    <row r="15" ht="37.5" customHeight="1" spans="1:6">
      <c r="A15" s="340" t="s">
        <v>92</v>
      </c>
      <c r="B15" s="489" t="s">
        <v>93</v>
      </c>
      <c r="C15" s="487">
        <v>29321</v>
      </c>
      <c r="D15" s="465">
        <v>56030</v>
      </c>
      <c r="E15" s="488">
        <f t="shared" si="1"/>
        <v>0.911</v>
      </c>
      <c r="F15" s="271" t="str">
        <f t="shared" si="0"/>
        <v>是</v>
      </c>
    </row>
    <row r="16" ht="37.5" customHeight="1" spans="1:6">
      <c r="A16" s="340" t="s">
        <v>94</v>
      </c>
      <c r="B16" s="489" t="s">
        <v>95</v>
      </c>
      <c r="C16" s="487">
        <v>24599</v>
      </c>
      <c r="D16" s="465">
        <v>7727</v>
      </c>
      <c r="E16" s="488">
        <f t="shared" si="1"/>
        <v>-0.686</v>
      </c>
      <c r="F16" s="271" t="str">
        <f t="shared" si="0"/>
        <v>是</v>
      </c>
    </row>
    <row r="17" ht="37.5" customHeight="1" spans="1:6">
      <c r="A17" s="340" t="s">
        <v>96</v>
      </c>
      <c r="B17" s="489" t="s">
        <v>97</v>
      </c>
      <c r="C17" s="490">
        <v>63</v>
      </c>
      <c r="D17" s="465">
        <v>960</v>
      </c>
      <c r="E17" s="488">
        <f t="shared" si="1"/>
        <v>14.238</v>
      </c>
      <c r="F17" s="271" t="str">
        <f t="shared" si="0"/>
        <v>是</v>
      </c>
    </row>
    <row r="18" ht="37.5" customHeight="1" spans="1:6">
      <c r="A18" s="340" t="s">
        <v>98</v>
      </c>
      <c r="B18" s="489" t="s">
        <v>99</v>
      </c>
      <c r="C18" s="490">
        <v>559</v>
      </c>
      <c r="D18" s="465">
        <v>830</v>
      </c>
      <c r="E18" s="488">
        <f t="shared" si="1"/>
        <v>0.485</v>
      </c>
      <c r="F18" s="271" t="str">
        <f t="shared" si="0"/>
        <v>是</v>
      </c>
    </row>
    <row r="19" ht="37.5" customHeight="1" spans="1:6">
      <c r="A19" s="340" t="s">
        <v>100</v>
      </c>
      <c r="B19" s="489" t="s">
        <v>101</v>
      </c>
      <c r="C19" s="490">
        <v>0</v>
      </c>
      <c r="D19" s="465">
        <v>0</v>
      </c>
      <c r="E19" s="488"/>
      <c r="F19" s="271" t="str">
        <f t="shared" si="0"/>
        <v>是</v>
      </c>
    </row>
    <row r="20" ht="37.5" customHeight="1" spans="1:6">
      <c r="A20" s="340" t="s">
        <v>102</v>
      </c>
      <c r="B20" s="489" t="s">
        <v>103</v>
      </c>
      <c r="C20" s="490">
        <v>0</v>
      </c>
      <c r="D20" s="465">
        <v>0</v>
      </c>
      <c r="E20" s="488"/>
      <c r="F20" s="271" t="str">
        <f t="shared" si="0"/>
        <v>是</v>
      </c>
    </row>
    <row r="21" ht="37.5" customHeight="1" spans="1:6">
      <c r="A21" s="340" t="s">
        <v>104</v>
      </c>
      <c r="B21" s="489" t="s">
        <v>105</v>
      </c>
      <c r="C21" s="487">
        <v>1746</v>
      </c>
      <c r="D21" s="465">
        <v>4845</v>
      </c>
      <c r="E21" s="488">
        <f t="shared" si="1"/>
        <v>1.775</v>
      </c>
      <c r="F21" s="271" t="str">
        <f t="shared" si="0"/>
        <v>是</v>
      </c>
    </row>
    <row r="22" ht="37.5" customHeight="1" spans="1:6">
      <c r="A22" s="340" t="s">
        <v>106</v>
      </c>
      <c r="B22" s="489" t="s">
        <v>107</v>
      </c>
      <c r="C22" s="487">
        <v>15179</v>
      </c>
      <c r="D22" s="465">
        <v>19000</v>
      </c>
      <c r="E22" s="488">
        <f t="shared" si="1"/>
        <v>0.252</v>
      </c>
      <c r="F22" s="271" t="str">
        <f t="shared" si="0"/>
        <v>是</v>
      </c>
    </row>
    <row r="23" ht="37.5" customHeight="1" spans="1:6">
      <c r="A23" s="340" t="s">
        <v>108</v>
      </c>
      <c r="B23" s="489" t="s">
        <v>109</v>
      </c>
      <c r="C23" s="490">
        <v>350</v>
      </c>
      <c r="D23" s="465">
        <v>0</v>
      </c>
      <c r="E23" s="488">
        <f t="shared" si="1"/>
        <v>-1</v>
      </c>
      <c r="F23" s="271" t="str">
        <f t="shared" si="0"/>
        <v>是</v>
      </c>
    </row>
    <row r="24" ht="37.5" customHeight="1" spans="1:6">
      <c r="A24" s="340" t="s">
        <v>110</v>
      </c>
      <c r="B24" s="489" t="s">
        <v>111</v>
      </c>
      <c r="C24" s="487">
        <v>1303</v>
      </c>
      <c r="D24" s="465">
        <v>1156</v>
      </c>
      <c r="E24" s="488">
        <f t="shared" si="1"/>
        <v>-0.113</v>
      </c>
      <c r="F24" s="271" t="str">
        <f t="shared" si="0"/>
        <v>是</v>
      </c>
    </row>
    <row r="25" ht="37.5" customHeight="1" spans="1:6">
      <c r="A25" s="340" t="s">
        <v>112</v>
      </c>
      <c r="B25" s="489" t="s">
        <v>113</v>
      </c>
      <c r="C25" s="491"/>
      <c r="D25" s="465">
        <v>3100</v>
      </c>
      <c r="E25" s="488"/>
      <c r="F25" s="271" t="str">
        <f t="shared" si="0"/>
        <v>是</v>
      </c>
    </row>
    <row r="26" ht="37.5" customHeight="1" spans="1:6">
      <c r="A26" s="340" t="s">
        <v>114</v>
      </c>
      <c r="B26" s="489" t="s">
        <v>115</v>
      </c>
      <c r="C26" s="487">
        <v>5921</v>
      </c>
      <c r="D26" s="465">
        <v>0</v>
      </c>
      <c r="E26" s="488">
        <f t="shared" si="1"/>
        <v>-1</v>
      </c>
      <c r="F26" s="271" t="str">
        <f t="shared" si="0"/>
        <v>是</v>
      </c>
    </row>
    <row r="27" ht="37.5" customHeight="1" spans="1:6">
      <c r="A27" s="340" t="s">
        <v>116</v>
      </c>
      <c r="B27" s="489" t="s">
        <v>117</v>
      </c>
      <c r="C27" s="490">
        <v>24</v>
      </c>
      <c r="D27" s="465">
        <v>0</v>
      </c>
      <c r="E27" s="488">
        <f t="shared" si="1"/>
        <v>-1</v>
      </c>
      <c r="F27" s="271" t="str">
        <f t="shared" si="0"/>
        <v>是</v>
      </c>
    </row>
    <row r="28" ht="37.5" customHeight="1" spans="1:6">
      <c r="A28" s="340" t="s">
        <v>118</v>
      </c>
      <c r="B28" s="489" t="s">
        <v>119</v>
      </c>
      <c r="C28" s="490">
        <v>0</v>
      </c>
      <c r="D28" s="465">
        <v>300</v>
      </c>
      <c r="E28" s="488"/>
      <c r="F28" s="271" t="str">
        <f t="shared" si="0"/>
        <v>是</v>
      </c>
    </row>
    <row r="29" ht="37.5" customHeight="1" spans="1:6">
      <c r="A29" s="340"/>
      <c r="B29" s="489"/>
      <c r="C29" s="465"/>
      <c r="D29" s="465"/>
      <c r="E29" s="488"/>
      <c r="F29" s="271" t="str">
        <f t="shared" si="0"/>
        <v>是</v>
      </c>
    </row>
    <row r="30" s="325" customFormat="1" ht="37.5" customHeight="1" spans="1:6">
      <c r="A30" s="472"/>
      <c r="B30" s="473" t="s">
        <v>120</v>
      </c>
      <c r="C30" s="447">
        <f>SUM(C4:C28)</f>
        <v>273077</v>
      </c>
      <c r="D30" s="447">
        <f>SUM(D4:D28)</f>
        <v>303000</v>
      </c>
      <c r="E30" s="488">
        <f t="shared" si="1"/>
        <v>0.11</v>
      </c>
      <c r="F30" s="271" t="str">
        <f t="shared" si="0"/>
        <v>是</v>
      </c>
    </row>
    <row r="31" ht="37.5" customHeight="1" spans="1:6">
      <c r="A31" s="336">
        <v>230</v>
      </c>
      <c r="B31" s="492" t="s">
        <v>121</v>
      </c>
      <c r="C31" s="447">
        <v>107696</v>
      </c>
      <c r="D31" s="447">
        <v>8000</v>
      </c>
      <c r="E31" s="488">
        <f t="shared" si="1"/>
        <v>-0.926</v>
      </c>
      <c r="F31" s="271" t="str">
        <f t="shared" si="0"/>
        <v>是</v>
      </c>
    </row>
    <row r="32" ht="37.5" customHeight="1" spans="1:6">
      <c r="A32" s="493">
        <v>23006</v>
      </c>
      <c r="B32" s="494" t="s">
        <v>122</v>
      </c>
      <c r="C32" s="465">
        <v>8383</v>
      </c>
      <c r="D32" s="465">
        <v>8000</v>
      </c>
      <c r="E32" s="488">
        <f t="shared" si="1"/>
        <v>-0.046</v>
      </c>
      <c r="F32" s="271" t="str">
        <f t="shared" si="0"/>
        <v>是</v>
      </c>
    </row>
    <row r="33" ht="36" customHeight="1" spans="1:6">
      <c r="A33" s="340">
        <v>23008</v>
      </c>
      <c r="B33" s="494" t="s">
        <v>123</v>
      </c>
      <c r="C33" s="465">
        <v>22955</v>
      </c>
      <c r="D33" s="465"/>
      <c r="E33" s="495" t="str">
        <f>IF(C33&lt;&gt;0,IF((D33/C33-1)&lt;-30%,"",IF((D33/C33-1)&gt;150%,"",D33/C33-1)),"")</f>
        <v/>
      </c>
      <c r="F33" s="271" t="str">
        <f t="shared" si="0"/>
        <v>是</v>
      </c>
    </row>
    <row r="34" ht="37.5" customHeight="1" spans="1:6">
      <c r="A34" s="496">
        <v>23015</v>
      </c>
      <c r="B34" s="471" t="s">
        <v>124</v>
      </c>
      <c r="C34" s="465"/>
      <c r="D34" s="465"/>
      <c r="E34" s="488"/>
      <c r="F34" s="271" t="str">
        <f t="shared" si="0"/>
        <v>否</v>
      </c>
    </row>
    <row r="35" s="458" customFormat="1" ht="36" customHeight="1" spans="1:6">
      <c r="A35" s="496">
        <v>23016</v>
      </c>
      <c r="B35" s="471" t="s">
        <v>125</v>
      </c>
      <c r="C35" s="465"/>
      <c r="D35" s="465"/>
      <c r="E35" s="488"/>
      <c r="F35" s="271" t="str">
        <f t="shared" si="0"/>
        <v>否</v>
      </c>
    </row>
    <row r="36" s="458" customFormat="1" ht="37.5" customHeight="1" spans="1:6">
      <c r="A36" s="336">
        <v>231</v>
      </c>
      <c r="B36" s="474" t="s">
        <v>126</v>
      </c>
      <c r="C36" s="447">
        <v>26670</v>
      </c>
      <c r="D36" s="447">
        <v>27142</v>
      </c>
      <c r="E36" s="488">
        <f t="shared" ref="E34:E38" si="2">(D36-C36)/C36</f>
        <v>0.018</v>
      </c>
      <c r="F36" s="271" t="str">
        <f t="shared" si="0"/>
        <v>是</v>
      </c>
    </row>
    <row r="37" s="458" customFormat="1" ht="37.5" customHeight="1" spans="1:6">
      <c r="A37" s="336">
        <v>23009</v>
      </c>
      <c r="B37" s="497" t="s">
        <v>127</v>
      </c>
      <c r="C37" s="447">
        <v>76355</v>
      </c>
      <c r="D37" s="447"/>
      <c r="E37" s="488">
        <f t="shared" si="2"/>
        <v>-1</v>
      </c>
      <c r="F37" s="271" t="str">
        <f t="shared" si="0"/>
        <v>是</v>
      </c>
    </row>
    <row r="38" ht="37.5" customHeight="1" spans="1:6">
      <c r="A38" s="472"/>
      <c r="B38" s="480" t="s">
        <v>128</v>
      </c>
      <c r="C38" s="447">
        <f>C30+C31+C36</f>
        <v>407443</v>
      </c>
      <c r="D38" s="447">
        <f>D30+D31+D36</f>
        <v>338142</v>
      </c>
      <c r="E38" s="488">
        <f t="shared" si="2"/>
        <v>-0.17</v>
      </c>
      <c r="F38" s="271" t="str">
        <f t="shared" si="0"/>
        <v>是</v>
      </c>
    </row>
    <row r="39" spans="2:4">
      <c r="B39" s="498"/>
      <c r="D39" s="499"/>
    </row>
    <row r="41" spans="4:4">
      <c r="D41" s="499"/>
    </row>
    <row r="43" spans="4:4">
      <c r="D43" s="499"/>
    </row>
    <row r="44" spans="4:4">
      <c r="D44" s="499"/>
    </row>
    <row r="46" spans="4:4">
      <c r="D46" s="499"/>
    </row>
    <row r="47" spans="4:4">
      <c r="D47" s="499"/>
    </row>
    <row r="48" spans="4:4">
      <c r="D48" s="499"/>
    </row>
    <row r="49" spans="4:4">
      <c r="D49" s="499"/>
    </row>
    <row r="51" spans="4:4">
      <c r="D51" s="499"/>
    </row>
  </sheetData>
  <autoFilter ref="A3:F39">
    <extLst/>
  </autoFilter>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F4:F39">
    <cfRule type="cellIs" dxfId="2" priority="11" stopIfTrue="1" operator="lessThan">
      <formula>0</formula>
    </cfRule>
  </conditionalFormatting>
  <conditionalFormatting sqref="E2 D32:D35 D39:E44">
    <cfRule type="cellIs" dxfId="0" priority="27" stopIfTrue="1" operator="lessThanOrEqual">
      <formula>-1</formula>
    </cfRule>
  </conditionalFormatting>
  <conditionalFormatting sqref="D33:E33 D34">
    <cfRule type="cellIs" dxfId="2" priority="29" stopIfTrue="1" operator="lessThan">
      <formula>0</formula>
    </cfRule>
    <cfRule type="cellIs" dxfId="0" priority="30" stopIfTrue="1" operator="greaterThan">
      <formula>5</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1"/>
  <sheetViews>
    <sheetView showGridLines="0" showZeros="0" view="pageBreakPreview" zoomScaleNormal="115" topLeftCell="A31" workbookViewId="0">
      <selection activeCell="D18" sqref="D18"/>
    </sheetView>
  </sheetViews>
  <sheetFormatPr defaultColWidth="9" defaultRowHeight="14.25" outlineLevelCol="4"/>
  <cols>
    <col min="1" max="1" width="46.5083333333333" style="127" customWidth="1"/>
    <col min="2" max="4" width="20.6333333333333" style="127" customWidth="1"/>
    <col min="5" max="5" width="5.375" style="127" customWidth="1"/>
    <col min="6" max="16384" width="9" style="127"/>
  </cols>
  <sheetData>
    <row r="1" s="127" customFormat="1" ht="45" customHeight="1" spans="1:4">
      <c r="A1" s="129" t="s">
        <v>3131</v>
      </c>
      <c r="B1" s="129"/>
      <c r="C1" s="129"/>
      <c r="D1" s="129"/>
    </row>
    <row r="2" s="139" customFormat="1" ht="20.1" customHeight="1" spans="1:4">
      <c r="A2" s="140"/>
      <c r="B2" s="141"/>
      <c r="C2" s="142"/>
      <c r="D2" s="143" t="s">
        <v>2</v>
      </c>
    </row>
    <row r="3" s="127" customFormat="1" ht="45" customHeight="1" spans="1:5">
      <c r="A3" s="144" t="s">
        <v>3132</v>
      </c>
      <c r="B3" s="90" t="s">
        <v>5</v>
      </c>
      <c r="C3" s="90" t="s">
        <v>6</v>
      </c>
      <c r="D3" s="90" t="s">
        <v>7</v>
      </c>
      <c r="E3" s="139" t="s">
        <v>8</v>
      </c>
    </row>
    <row r="4" s="127" customFormat="1" ht="36" customHeight="1" spans="1:5">
      <c r="A4" s="145" t="s">
        <v>3133</v>
      </c>
      <c r="B4" s="123">
        <v>23943</v>
      </c>
      <c r="C4" s="117">
        <v>26481</v>
      </c>
      <c r="D4" s="95">
        <v>0.106</v>
      </c>
      <c r="E4" s="146" t="s">
        <v>3134</v>
      </c>
    </row>
    <row r="5" s="127" customFormat="1" ht="36" customHeight="1" spans="1:5">
      <c r="A5" s="147" t="s">
        <v>3135</v>
      </c>
      <c r="B5" s="120">
        <v>8989</v>
      </c>
      <c r="C5" s="120">
        <v>10107</v>
      </c>
      <c r="D5" s="95">
        <v>0.124</v>
      </c>
      <c r="E5" s="146" t="s">
        <v>3134</v>
      </c>
    </row>
    <row r="6" s="127" customFormat="1" ht="36" customHeight="1" spans="1:5">
      <c r="A6" s="147" t="s">
        <v>3136</v>
      </c>
      <c r="B6" s="120">
        <v>9</v>
      </c>
      <c r="C6" s="121">
        <v>9</v>
      </c>
      <c r="D6" s="148" t="s">
        <v>3137</v>
      </c>
      <c r="E6" s="146" t="s">
        <v>3134</v>
      </c>
    </row>
    <row r="7" s="128" customFormat="1" ht="36" hidden="1" customHeight="1" spans="1:5">
      <c r="A7" s="147" t="s">
        <v>3138</v>
      </c>
      <c r="B7" s="120">
        <v>0</v>
      </c>
      <c r="C7" s="121">
        <v>0</v>
      </c>
      <c r="D7" s="95" t="e">
        <v>#DIV/0!</v>
      </c>
      <c r="E7" s="146" t="s">
        <v>3139</v>
      </c>
    </row>
    <row r="8" s="127" customFormat="1" ht="36" customHeight="1" spans="1:5">
      <c r="A8" s="145" t="s">
        <v>3140</v>
      </c>
      <c r="B8" s="123">
        <v>19855</v>
      </c>
      <c r="C8" s="123">
        <v>20410</v>
      </c>
      <c r="D8" s="95">
        <v>0.028</v>
      </c>
      <c r="E8" s="146" t="s">
        <v>3134</v>
      </c>
    </row>
    <row r="9" s="127" customFormat="1" ht="36" customHeight="1" spans="1:5">
      <c r="A9" s="147" t="s">
        <v>3135</v>
      </c>
      <c r="B9" s="120">
        <v>18270</v>
      </c>
      <c r="C9" s="121">
        <v>18376</v>
      </c>
      <c r="D9" s="95">
        <v>0.006</v>
      </c>
      <c r="E9" s="146" t="s">
        <v>3134</v>
      </c>
    </row>
    <row r="10" s="127" customFormat="1" ht="36" customHeight="1" spans="1:5">
      <c r="A10" s="147" t="s">
        <v>3136</v>
      </c>
      <c r="B10" s="120">
        <v>265</v>
      </c>
      <c r="C10" s="121">
        <v>325</v>
      </c>
      <c r="D10" s="95">
        <v>0.226</v>
      </c>
      <c r="E10" s="146" t="s">
        <v>3134</v>
      </c>
    </row>
    <row r="11" s="127" customFormat="1" ht="36" customHeight="1" spans="1:5">
      <c r="A11" s="147" t="s">
        <v>3138</v>
      </c>
      <c r="B11" s="120">
        <v>1220</v>
      </c>
      <c r="C11" s="121">
        <v>1459</v>
      </c>
      <c r="D11" s="95">
        <v>0.196</v>
      </c>
      <c r="E11" s="146" t="s">
        <v>3134</v>
      </c>
    </row>
    <row r="12" s="127" customFormat="1" ht="36" customHeight="1" spans="1:5">
      <c r="A12" s="145" t="s">
        <v>3141</v>
      </c>
      <c r="B12" s="123">
        <v>1465</v>
      </c>
      <c r="C12" s="117">
        <v>1580</v>
      </c>
      <c r="D12" s="95">
        <v>0.078</v>
      </c>
      <c r="E12" s="146" t="s">
        <v>3134</v>
      </c>
    </row>
    <row r="13" s="127" customFormat="1" ht="36" customHeight="1" spans="1:5">
      <c r="A13" s="147" t="s">
        <v>3135</v>
      </c>
      <c r="B13" s="120">
        <v>923</v>
      </c>
      <c r="C13" s="121">
        <v>956</v>
      </c>
      <c r="D13" s="95">
        <v>0.036</v>
      </c>
      <c r="E13" s="146" t="s">
        <v>3134</v>
      </c>
    </row>
    <row r="14" s="127" customFormat="1" ht="36" customHeight="1" spans="1:5">
      <c r="A14" s="147" t="s">
        <v>3136</v>
      </c>
      <c r="B14" s="120">
        <v>2</v>
      </c>
      <c r="C14" s="121">
        <v>3</v>
      </c>
      <c r="D14" s="95">
        <v>0.5</v>
      </c>
      <c r="E14" s="146" t="s">
        <v>3134</v>
      </c>
    </row>
    <row r="15" s="127" customFormat="1" ht="36" customHeight="1" spans="1:5">
      <c r="A15" s="145" t="s">
        <v>3142</v>
      </c>
      <c r="B15" s="123">
        <v>19397</v>
      </c>
      <c r="C15" s="117">
        <v>18801</v>
      </c>
      <c r="D15" s="95">
        <v>-0.031</v>
      </c>
      <c r="E15" s="146" t="s">
        <v>3134</v>
      </c>
    </row>
    <row r="16" s="127" customFormat="1" ht="36" customHeight="1" spans="1:5">
      <c r="A16" s="147" t="s">
        <v>3135</v>
      </c>
      <c r="B16" s="120">
        <v>14845</v>
      </c>
      <c r="C16" s="119">
        <v>15427</v>
      </c>
      <c r="D16" s="95">
        <v>0.039</v>
      </c>
      <c r="E16" s="146" t="s">
        <v>3134</v>
      </c>
    </row>
    <row r="17" s="127" customFormat="1" ht="36" customHeight="1" spans="1:5">
      <c r="A17" s="147" t="s">
        <v>3136</v>
      </c>
      <c r="B17" s="120">
        <v>86</v>
      </c>
      <c r="C17" s="119">
        <v>67</v>
      </c>
      <c r="D17" s="95">
        <v>-0.221</v>
      </c>
      <c r="E17" s="146" t="s">
        <v>3134</v>
      </c>
    </row>
    <row r="18" s="127" customFormat="1" ht="36" customHeight="1" spans="1:5">
      <c r="A18" s="147" t="s">
        <v>3138</v>
      </c>
      <c r="B18" s="120">
        <v>0</v>
      </c>
      <c r="C18" s="119">
        <v>2</v>
      </c>
      <c r="D18" s="95"/>
      <c r="E18" s="146" t="s">
        <v>3134</v>
      </c>
    </row>
    <row r="19" s="127" customFormat="1" ht="36" customHeight="1" spans="1:5">
      <c r="A19" s="145" t="s">
        <v>3143</v>
      </c>
      <c r="B19" s="123">
        <v>424</v>
      </c>
      <c r="C19" s="117">
        <v>443</v>
      </c>
      <c r="D19" s="95">
        <v>0.045</v>
      </c>
      <c r="E19" s="146" t="s">
        <v>3134</v>
      </c>
    </row>
    <row r="20" s="127" customFormat="1" ht="36" hidden="1" customHeight="1" spans="1:5">
      <c r="A20" s="147" t="s">
        <v>3135</v>
      </c>
      <c r="B20" s="120"/>
      <c r="C20" s="117"/>
      <c r="D20" s="95" t="e">
        <v>#DIV/0!</v>
      </c>
      <c r="E20" s="146" t="s">
        <v>3139</v>
      </c>
    </row>
    <row r="21" s="127" customFormat="1" ht="36" hidden="1" customHeight="1" spans="1:5">
      <c r="A21" s="147" t="s">
        <v>3136</v>
      </c>
      <c r="B21" s="120"/>
      <c r="C21" s="120"/>
      <c r="D21" s="95" t="e">
        <v>#DIV/0!</v>
      </c>
      <c r="E21" s="146" t="s">
        <v>3139</v>
      </c>
    </row>
    <row r="22" s="127" customFormat="1" ht="36" hidden="1" customHeight="1" spans="1:5">
      <c r="A22" s="147" t="s">
        <v>3138</v>
      </c>
      <c r="B22" s="120"/>
      <c r="C22" s="121"/>
      <c r="D22" s="95" t="e">
        <v>#DIV/0!</v>
      </c>
      <c r="E22" s="146" t="s">
        <v>3139</v>
      </c>
    </row>
    <row r="23" s="127" customFormat="1" ht="36" customHeight="1" spans="1:5">
      <c r="A23" s="145" t="s">
        <v>3144</v>
      </c>
      <c r="B23" s="149">
        <v>15670</v>
      </c>
      <c r="C23" s="117">
        <v>18791</v>
      </c>
      <c r="D23" s="95">
        <v>0.199</v>
      </c>
      <c r="E23" s="146" t="s">
        <v>3134</v>
      </c>
    </row>
    <row r="24" s="127" customFormat="1" ht="36" customHeight="1" spans="1:5">
      <c r="A24" s="147" t="s">
        <v>3135</v>
      </c>
      <c r="B24" s="120">
        <v>2684</v>
      </c>
      <c r="C24" s="124">
        <v>4327</v>
      </c>
      <c r="D24" s="95">
        <v>0.612</v>
      </c>
      <c r="E24" s="146" t="s">
        <v>3134</v>
      </c>
    </row>
    <row r="25" s="127" customFormat="1" ht="36" customHeight="1" spans="1:5">
      <c r="A25" s="147" t="s">
        <v>3136</v>
      </c>
      <c r="B25" s="120">
        <v>937</v>
      </c>
      <c r="C25" s="120">
        <v>945</v>
      </c>
      <c r="D25" s="95">
        <v>0.009</v>
      </c>
      <c r="E25" s="146" t="s">
        <v>3134</v>
      </c>
    </row>
    <row r="26" s="127" customFormat="1" ht="36" customHeight="1" spans="1:5">
      <c r="A26" s="147" t="s">
        <v>3138</v>
      </c>
      <c r="B26" s="120">
        <v>9777</v>
      </c>
      <c r="C26" s="120">
        <v>10828</v>
      </c>
      <c r="D26" s="95">
        <v>0.107</v>
      </c>
      <c r="E26" s="146" t="s">
        <v>3134</v>
      </c>
    </row>
    <row r="27" s="127" customFormat="1" ht="36" customHeight="1" spans="1:5">
      <c r="A27" s="145" t="s">
        <v>3145</v>
      </c>
      <c r="B27" s="123">
        <v>34619</v>
      </c>
      <c r="C27" s="117">
        <v>38480</v>
      </c>
      <c r="D27" s="95">
        <v>0.112</v>
      </c>
      <c r="E27" s="146" t="s">
        <v>3134</v>
      </c>
    </row>
    <row r="28" s="127" customFormat="1" ht="36" customHeight="1" spans="1:5">
      <c r="A28" s="147" t="s">
        <v>3135</v>
      </c>
      <c r="B28" s="120">
        <v>12477</v>
      </c>
      <c r="C28" s="124">
        <v>14456</v>
      </c>
      <c r="D28" s="95">
        <v>0.159</v>
      </c>
      <c r="E28" s="146" t="s">
        <v>3134</v>
      </c>
    </row>
    <row r="29" s="127" customFormat="1" ht="36" customHeight="1" spans="1:5">
      <c r="A29" s="147" t="s">
        <v>3136</v>
      </c>
      <c r="B29" s="120">
        <v>46</v>
      </c>
      <c r="C29" s="124">
        <v>699</v>
      </c>
      <c r="D29" s="95">
        <v>14.196</v>
      </c>
      <c r="E29" s="146" t="s">
        <v>3134</v>
      </c>
    </row>
    <row r="30" s="127" customFormat="1" ht="36" customHeight="1" spans="1:5">
      <c r="A30" s="147" t="s">
        <v>3138</v>
      </c>
      <c r="B30" s="120">
        <v>630</v>
      </c>
      <c r="C30" s="124">
        <v>14456</v>
      </c>
      <c r="D30" s="95">
        <v>21.946</v>
      </c>
      <c r="E30" s="146" t="s">
        <v>3134</v>
      </c>
    </row>
    <row r="31" s="127" customFormat="1" ht="36" customHeight="1" spans="1:5">
      <c r="A31" s="104" t="s">
        <v>3146</v>
      </c>
      <c r="B31" s="149">
        <v>115373</v>
      </c>
      <c r="C31" s="149">
        <v>124986</v>
      </c>
      <c r="D31" s="95">
        <v>0.083</v>
      </c>
      <c r="E31" s="146" t="s">
        <v>3134</v>
      </c>
    </row>
    <row r="32" s="127" customFormat="1" ht="36" customHeight="1" spans="1:5">
      <c r="A32" s="147" t="s">
        <v>3147</v>
      </c>
      <c r="B32" s="120">
        <v>58188</v>
      </c>
      <c r="C32" s="120">
        <v>63649</v>
      </c>
      <c r="D32" s="95">
        <v>0.094</v>
      </c>
      <c r="E32" s="146" t="s">
        <v>3134</v>
      </c>
    </row>
    <row r="33" s="127" customFormat="1" ht="36" customHeight="1" spans="1:5">
      <c r="A33" s="147" t="s">
        <v>3148</v>
      </c>
      <c r="B33" s="120">
        <v>1345</v>
      </c>
      <c r="C33" s="120">
        <v>2048</v>
      </c>
      <c r="D33" s="95">
        <v>0.523</v>
      </c>
      <c r="E33" s="146" t="s">
        <v>3134</v>
      </c>
    </row>
    <row r="34" s="127" customFormat="1" ht="36" customHeight="1" spans="1:5">
      <c r="A34" s="147" t="s">
        <v>3149</v>
      </c>
      <c r="B34" s="120">
        <v>11627</v>
      </c>
      <c r="C34" s="120">
        <v>26745</v>
      </c>
      <c r="D34" s="95">
        <v>1.3</v>
      </c>
      <c r="E34" s="146" t="s">
        <v>3134</v>
      </c>
    </row>
    <row r="35" s="127" customFormat="1" ht="36" customHeight="1" spans="1:5">
      <c r="A35" s="105" t="s">
        <v>3150</v>
      </c>
      <c r="B35" s="123">
        <v>39014</v>
      </c>
      <c r="C35" s="123">
        <v>43503</v>
      </c>
      <c r="D35" s="95">
        <v>0.115</v>
      </c>
      <c r="E35" s="146" t="s">
        <v>3134</v>
      </c>
    </row>
    <row r="36" s="127" customFormat="1" ht="36" hidden="1" customHeight="1" spans="1:5">
      <c r="A36" s="150" t="s">
        <v>3151</v>
      </c>
      <c r="B36" s="123"/>
      <c r="C36" s="117"/>
      <c r="D36" s="95" t="e">
        <v>#DIV/0!</v>
      </c>
      <c r="E36" s="146" t="s">
        <v>3139</v>
      </c>
    </row>
    <row r="37" s="127" customFormat="1" ht="36" customHeight="1" spans="1:5">
      <c r="A37" s="104" t="s">
        <v>3152</v>
      </c>
      <c r="B37" s="123">
        <v>154387</v>
      </c>
      <c r="C37" s="123">
        <v>168489</v>
      </c>
      <c r="D37" s="95">
        <v>0.091</v>
      </c>
      <c r="E37" s="146" t="s">
        <v>3134</v>
      </c>
    </row>
    <row r="38" s="127" customFormat="1" hidden="1" spans="2:3">
      <c r="B38" s="138"/>
      <c r="C38" s="138"/>
    </row>
    <row r="39" s="127" customFormat="1" spans="2:3">
      <c r="B39" s="138"/>
      <c r="C39" s="138"/>
    </row>
    <row r="40" s="127" customFormat="1" spans="2:3">
      <c r="B40" s="138"/>
      <c r="C40" s="138"/>
    </row>
    <row r="41" s="127" customFormat="1" spans="2:3">
      <c r="B41" s="138"/>
      <c r="C41" s="138"/>
    </row>
  </sheetData>
  <autoFilter ref="A3:E38">
    <filterColumn colId="4">
      <customFilters>
        <customFilter operator="equal" val="是"/>
      </customFilters>
    </filterColumn>
    <extLst/>
  </autoFilter>
  <mergeCells count="1">
    <mergeCell ref="A1:D1"/>
  </mergeCells>
  <conditionalFormatting sqref="E4:E14 E15:E37">
    <cfRule type="cellIs" dxfId="3" priority="3" stopIfTrue="1" operator="lessThanOrEqual">
      <formula>-1</formula>
    </cfRule>
  </conditionalFormatting>
  <conditionalFormatting sqref="E5:E14 E15:E37">
    <cfRule type="cellIs" dxfId="3" priority="1" stopIfTrue="1" operator="lessThanOrEqual">
      <formula>-1</formula>
    </cfRule>
  </conditionalFormatting>
  <conditionalFormatting sqref="C6:C7 C9:C14 C24 C28:C30 C22 C16:C18">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workbookViewId="0">
      <pane ySplit="3" topLeftCell="A4" activePane="bottomLeft" state="frozen"/>
      <selection/>
      <selection pane="bottomLeft" activeCell="F20" sqref="F20"/>
    </sheetView>
  </sheetViews>
  <sheetFormatPr defaultColWidth="9" defaultRowHeight="14.25" outlineLevelCol="4"/>
  <cols>
    <col min="1" max="1" width="45.6333333333333" style="127" customWidth="1"/>
    <col min="2" max="4" width="20.6333333333333" style="127" customWidth="1"/>
    <col min="5" max="5" width="12.75" style="127" customWidth="1"/>
    <col min="6" max="16384" width="9" style="127"/>
  </cols>
  <sheetData>
    <row r="1" s="127" customFormat="1" ht="45" customHeight="1" spans="1:4">
      <c r="A1" s="129" t="s">
        <v>3153</v>
      </c>
      <c r="B1" s="129"/>
      <c r="C1" s="129"/>
      <c r="D1" s="129"/>
    </row>
    <row r="2" s="127" customFormat="1" ht="20.1" customHeight="1" spans="1:4">
      <c r="A2" s="130"/>
      <c r="B2" s="131"/>
      <c r="C2" s="132"/>
      <c r="D2" s="133" t="s">
        <v>3154</v>
      </c>
    </row>
    <row r="3" s="127" customFormat="1" ht="45" customHeight="1" spans="1:5">
      <c r="A3" s="89" t="s">
        <v>2453</v>
      </c>
      <c r="B3" s="90" t="s">
        <v>5</v>
      </c>
      <c r="C3" s="90" t="s">
        <v>6</v>
      </c>
      <c r="D3" s="90" t="s">
        <v>7</v>
      </c>
      <c r="E3" s="134" t="s">
        <v>8</v>
      </c>
    </row>
    <row r="4" s="127" customFormat="1" ht="36" customHeight="1" spans="1:5">
      <c r="A4" s="92" t="s">
        <v>3155</v>
      </c>
      <c r="B4" s="94">
        <v>25846</v>
      </c>
      <c r="C4" s="94">
        <v>26481</v>
      </c>
      <c r="D4" s="95">
        <f t="shared" ref="D4:D22" si="0">(C4-B4)/B4</f>
        <v>0.025</v>
      </c>
      <c r="E4" s="135" t="str">
        <f t="shared" ref="E4:E22" si="1">IF(A4&lt;&gt;"",IF(SUM(B4:C4)&lt;&gt;0,"是","否"),"是")</f>
        <v>是</v>
      </c>
    </row>
    <row r="5" s="127" customFormat="1" ht="36" customHeight="1" spans="1:5">
      <c r="A5" s="96" t="s">
        <v>3156</v>
      </c>
      <c r="B5" s="98">
        <v>14665</v>
      </c>
      <c r="C5" s="98">
        <v>15735</v>
      </c>
      <c r="D5" s="95">
        <f t="shared" si="0"/>
        <v>0.073</v>
      </c>
      <c r="E5" s="135" t="str">
        <f t="shared" si="1"/>
        <v>是</v>
      </c>
    </row>
    <row r="6" s="127" customFormat="1" ht="36" customHeight="1" spans="1:5">
      <c r="A6" s="136" t="s">
        <v>3157</v>
      </c>
      <c r="B6" s="94">
        <v>16177</v>
      </c>
      <c r="C6" s="94">
        <v>16875</v>
      </c>
      <c r="D6" s="95">
        <f t="shared" si="0"/>
        <v>0.043</v>
      </c>
      <c r="E6" s="135" t="str">
        <f t="shared" si="1"/>
        <v>是</v>
      </c>
    </row>
    <row r="7" s="127" customFormat="1" ht="36" customHeight="1" spans="1:5">
      <c r="A7" s="96" t="s">
        <v>3156</v>
      </c>
      <c r="B7" s="98">
        <v>16077</v>
      </c>
      <c r="C7" s="99">
        <v>16845</v>
      </c>
      <c r="D7" s="95">
        <f t="shared" si="0"/>
        <v>0.048</v>
      </c>
      <c r="E7" s="135" t="str">
        <f t="shared" si="1"/>
        <v>是</v>
      </c>
    </row>
    <row r="8" s="128" customFormat="1" ht="36" customHeight="1" spans="1:5">
      <c r="A8" s="92" t="s">
        <v>3158</v>
      </c>
      <c r="B8" s="94">
        <v>1445</v>
      </c>
      <c r="C8" s="94">
        <v>1629</v>
      </c>
      <c r="D8" s="95">
        <f t="shared" si="0"/>
        <v>0.127</v>
      </c>
      <c r="E8" s="135" t="str">
        <f t="shared" si="1"/>
        <v>是</v>
      </c>
    </row>
    <row r="9" s="128" customFormat="1" ht="36" customHeight="1" spans="1:5">
      <c r="A9" s="96" t="s">
        <v>3156</v>
      </c>
      <c r="B9" s="98">
        <v>237</v>
      </c>
      <c r="C9" s="99">
        <v>565</v>
      </c>
      <c r="D9" s="95">
        <f t="shared" si="0"/>
        <v>1.384</v>
      </c>
      <c r="E9" s="135" t="str">
        <f t="shared" si="1"/>
        <v>是</v>
      </c>
    </row>
    <row r="10" s="128" customFormat="1" ht="36" customHeight="1" spans="1:5">
      <c r="A10" s="92" t="s">
        <v>3159</v>
      </c>
      <c r="B10" s="94">
        <v>18531</v>
      </c>
      <c r="C10" s="94">
        <v>18427</v>
      </c>
      <c r="D10" s="95">
        <f t="shared" si="0"/>
        <v>-0.006</v>
      </c>
      <c r="E10" s="135" t="str">
        <f t="shared" si="1"/>
        <v>是</v>
      </c>
    </row>
    <row r="11" s="128" customFormat="1" ht="36" customHeight="1" spans="1:5">
      <c r="A11" s="96" t="s">
        <v>3156</v>
      </c>
      <c r="B11" s="98">
        <v>8496</v>
      </c>
      <c r="C11" s="100">
        <v>7887</v>
      </c>
      <c r="D11" s="95">
        <f t="shared" si="0"/>
        <v>-0.072</v>
      </c>
      <c r="E11" s="135" t="str">
        <f t="shared" si="1"/>
        <v>是</v>
      </c>
    </row>
    <row r="12" s="128" customFormat="1" ht="36" customHeight="1" spans="1:5">
      <c r="A12" s="92" t="s">
        <v>3160</v>
      </c>
      <c r="B12" s="94">
        <v>424</v>
      </c>
      <c r="C12" s="94">
        <v>443</v>
      </c>
      <c r="D12" s="95">
        <f t="shared" si="0"/>
        <v>0.045</v>
      </c>
      <c r="E12" s="135" t="str">
        <f t="shared" si="1"/>
        <v>是</v>
      </c>
    </row>
    <row r="13" s="128" customFormat="1" ht="36" customHeight="1" spans="1:5">
      <c r="A13" s="96" t="s">
        <v>3156</v>
      </c>
      <c r="B13" s="98">
        <v>424</v>
      </c>
      <c r="C13" s="100">
        <v>443</v>
      </c>
      <c r="D13" s="95">
        <f t="shared" si="0"/>
        <v>0.045</v>
      </c>
      <c r="E13" s="135" t="str">
        <f t="shared" si="1"/>
        <v>是</v>
      </c>
    </row>
    <row r="14" s="128" customFormat="1" ht="36" customHeight="1" spans="1:5">
      <c r="A14" s="92" t="s">
        <v>3161</v>
      </c>
      <c r="B14" s="94">
        <v>9973</v>
      </c>
      <c r="C14" s="94">
        <v>10409</v>
      </c>
      <c r="D14" s="95">
        <f t="shared" si="0"/>
        <v>0.044</v>
      </c>
      <c r="E14" s="135" t="str">
        <f t="shared" si="1"/>
        <v>是</v>
      </c>
    </row>
    <row r="15" s="127" customFormat="1" ht="36" customHeight="1" spans="1:5">
      <c r="A15" s="96" t="s">
        <v>3156</v>
      </c>
      <c r="B15" s="98">
        <v>9965</v>
      </c>
      <c r="C15" s="99">
        <v>10392</v>
      </c>
      <c r="D15" s="95">
        <f t="shared" si="0"/>
        <v>0.043</v>
      </c>
      <c r="E15" s="135" t="str">
        <f t="shared" si="1"/>
        <v>是</v>
      </c>
    </row>
    <row r="16" s="127" customFormat="1" ht="36" customHeight="1" spans="1:5">
      <c r="A16" s="92" t="s">
        <v>3162</v>
      </c>
      <c r="B16" s="94">
        <v>34590</v>
      </c>
      <c r="C16" s="94">
        <v>38442</v>
      </c>
      <c r="D16" s="95">
        <f t="shared" si="0"/>
        <v>0.111</v>
      </c>
      <c r="E16" s="135" t="str">
        <f t="shared" si="1"/>
        <v>是</v>
      </c>
    </row>
    <row r="17" s="127" customFormat="1" ht="36" customHeight="1" spans="1:5">
      <c r="A17" s="96" t="s">
        <v>3156</v>
      </c>
      <c r="B17" s="98">
        <v>21437</v>
      </c>
      <c r="C17" s="103">
        <v>23295</v>
      </c>
      <c r="D17" s="95">
        <f t="shared" si="0"/>
        <v>0.087</v>
      </c>
      <c r="E17" s="135" t="str">
        <f t="shared" si="1"/>
        <v>是</v>
      </c>
    </row>
    <row r="18" s="127" customFormat="1" ht="36" customHeight="1" spans="1:5">
      <c r="A18" s="104" t="s">
        <v>3163</v>
      </c>
      <c r="B18" s="94">
        <f>B4+B6+B8+B10+B12+B14+B16</f>
        <v>106986</v>
      </c>
      <c r="C18" s="94">
        <f>C4+C6+C8+C10+C12+C14+C16</f>
        <v>112706</v>
      </c>
      <c r="D18" s="95">
        <f t="shared" si="0"/>
        <v>0.053</v>
      </c>
      <c r="E18" s="135" t="str">
        <f t="shared" si="1"/>
        <v>是</v>
      </c>
    </row>
    <row r="19" s="127" customFormat="1" ht="36" customHeight="1" spans="1:5">
      <c r="A19" s="96" t="s">
        <v>3164</v>
      </c>
      <c r="B19" s="98">
        <f>B5+B7+B9+B11+B13+B15+B17</f>
        <v>71301</v>
      </c>
      <c r="C19" s="98">
        <f>C5+C7+C9+C11+C13+C15+C17</f>
        <v>75162</v>
      </c>
      <c r="D19" s="95">
        <f t="shared" si="0"/>
        <v>0.054</v>
      </c>
      <c r="E19" s="135" t="str">
        <f t="shared" si="1"/>
        <v>是</v>
      </c>
    </row>
    <row r="20" s="127" customFormat="1" ht="36" customHeight="1" spans="1:5">
      <c r="A20" s="137" t="s">
        <v>3165</v>
      </c>
      <c r="B20" s="94"/>
      <c r="C20" s="94"/>
      <c r="D20" s="95"/>
      <c r="E20" s="135" t="str">
        <f t="shared" si="1"/>
        <v>否</v>
      </c>
    </row>
    <row r="21" s="127" customFormat="1" ht="36" customHeight="1" spans="1:5">
      <c r="A21" s="105" t="s">
        <v>3166</v>
      </c>
      <c r="B21" s="94">
        <v>23906</v>
      </c>
      <c r="C21" s="94">
        <v>26739</v>
      </c>
      <c r="D21" s="95">
        <f t="shared" si="0"/>
        <v>0.119</v>
      </c>
      <c r="E21" s="135" t="str">
        <f t="shared" si="1"/>
        <v>是</v>
      </c>
    </row>
    <row r="22" s="127" customFormat="1" ht="36" customHeight="1" spans="1:5">
      <c r="A22" s="104" t="s">
        <v>3167</v>
      </c>
      <c r="B22" s="94">
        <f>B18+B20+B21</f>
        <v>130892</v>
      </c>
      <c r="C22" s="94">
        <f>C18+C20+C21</f>
        <v>139445</v>
      </c>
      <c r="D22" s="95">
        <f t="shared" si="0"/>
        <v>0.065</v>
      </c>
      <c r="E22" s="135" t="str">
        <f t="shared" si="1"/>
        <v>是</v>
      </c>
    </row>
    <row r="23" s="127" customFormat="1" spans="2:3">
      <c r="B23" s="138"/>
      <c r="C23" s="138"/>
    </row>
    <row r="24" s="127" customFormat="1" spans="2:3">
      <c r="B24" s="138"/>
      <c r="C24" s="138"/>
    </row>
    <row r="25" s="127" customFormat="1" spans="2:3">
      <c r="B25" s="138"/>
      <c r="C25" s="138"/>
    </row>
    <row r="26" s="127" customFormat="1" spans="2:3">
      <c r="B26" s="138"/>
      <c r="C26" s="138"/>
    </row>
  </sheetData>
  <autoFilter ref="A3:E22">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35"/>
  <sheetViews>
    <sheetView showGridLines="0" showZeros="0" view="pageBreakPreview" zoomScaleNormal="100" workbookViewId="0">
      <pane ySplit="3" topLeftCell="A26" activePane="bottomLeft" state="frozen"/>
      <selection/>
      <selection pane="bottomLeft" activeCell="G30" sqref="G30"/>
    </sheetView>
  </sheetViews>
  <sheetFormatPr defaultColWidth="9" defaultRowHeight="14.25" outlineLevelCol="4"/>
  <cols>
    <col min="1" max="1" width="46.125" style="107" customWidth="1"/>
    <col min="2" max="4" width="20.6333333333333" style="107" customWidth="1"/>
    <col min="5" max="5" width="5" style="107" customWidth="1"/>
    <col min="6" max="16384" width="9" style="107"/>
  </cols>
  <sheetData>
    <row r="1" s="107" customFormat="1" ht="45" customHeight="1" spans="1:4">
      <c r="A1" s="109" t="s">
        <v>3168</v>
      </c>
      <c r="B1" s="109"/>
      <c r="C1" s="109"/>
      <c r="D1" s="109"/>
    </row>
    <row r="2" s="107" customFormat="1" ht="20.1" customHeight="1" spans="1:4">
      <c r="A2" s="110"/>
      <c r="B2" s="111"/>
      <c r="C2" s="112"/>
      <c r="D2" s="113" t="s">
        <v>2</v>
      </c>
    </row>
    <row r="3" s="107" customFormat="1" ht="45" customHeight="1" spans="1:5">
      <c r="A3" s="114" t="s">
        <v>3132</v>
      </c>
      <c r="B3" s="90" t="s">
        <v>5</v>
      </c>
      <c r="C3" s="90" t="s">
        <v>6</v>
      </c>
      <c r="D3" s="90" t="s">
        <v>7</v>
      </c>
      <c r="E3" s="91" t="s">
        <v>8</v>
      </c>
    </row>
    <row r="4" s="107" customFormat="1" ht="36" customHeight="1" spans="1:5">
      <c r="A4" s="115" t="s">
        <v>3133</v>
      </c>
      <c r="B4" s="116">
        <v>23943</v>
      </c>
      <c r="C4" s="117">
        <v>26481</v>
      </c>
      <c r="D4" s="95">
        <v>0.106</v>
      </c>
      <c r="E4" s="91" t="s">
        <v>3134</v>
      </c>
    </row>
    <row r="5" s="107" customFormat="1" ht="36" customHeight="1" spans="1:5">
      <c r="A5" s="118" t="s">
        <v>3135</v>
      </c>
      <c r="B5" s="119">
        <v>8989</v>
      </c>
      <c r="C5" s="120">
        <v>10107</v>
      </c>
      <c r="D5" s="95">
        <v>0.124</v>
      </c>
      <c r="E5" s="91" t="s">
        <v>3134</v>
      </c>
    </row>
    <row r="6" s="107" customFormat="1" ht="36" customHeight="1" spans="1:5">
      <c r="A6" s="118" t="s">
        <v>3136</v>
      </c>
      <c r="B6" s="119">
        <v>9</v>
      </c>
      <c r="C6" s="121">
        <v>9</v>
      </c>
      <c r="D6" s="95">
        <v>0</v>
      </c>
      <c r="E6" s="91" t="s">
        <v>3134</v>
      </c>
    </row>
    <row r="7" s="108" customFormat="1" ht="36" customHeight="1" spans="1:5">
      <c r="A7" s="118" t="s">
        <v>3138</v>
      </c>
      <c r="B7" s="119"/>
      <c r="C7" s="119"/>
      <c r="D7" s="95"/>
      <c r="E7" s="91" t="s">
        <v>3139</v>
      </c>
    </row>
    <row r="8" s="108" customFormat="1" ht="36" customHeight="1" spans="1:5">
      <c r="A8" s="122" t="s">
        <v>3140</v>
      </c>
      <c r="B8" s="116">
        <v>19855</v>
      </c>
      <c r="C8" s="123">
        <v>20410</v>
      </c>
      <c r="D8" s="95">
        <v>0.028</v>
      </c>
      <c r="E8" s="91" t="s">
        <v>3134</v>
      </c>
    </row>
    <row r="9" s="108" customFormat="1" ht="36" customHeight="1" spans="1:5">
      <c r="A9" s="118" t="s">
        <v>3135</v>
      </c>
      <c r="B9" s="119">
        <v>18270</v>
      </c>
      <c r="C9" s="121">
        <v>18376</v>
      </c>
      <c r="D9" s="95">
        <v>0.006</v>
      </c>
      <c r="E9" s="91" t="s">
        <v>3134</v>
      </c>
    </row>
    <row r="10" s="108" customFormat="1" ht="36" customHeight="1" spans="1:5">
      <c r="A10" s="118" t="s">
        <v>3136</v>
      </c>
      <c r="B10" s="119">
        <v>265</v>
      </c>
      <c r="C10" s="121">
        <v>325</v>
      </c>
      <c r="D10" s="95">
        <v>0.226</v>
      </c>
      <c r="E10" s="91" t="s">
        <v>3134</v>
      </c>
    </row>
    <row r="11" s="108" customFormat="1" ht="36" customHeight="1" spans="1:5">
      <c r="A11" s="118" t="s">
        <v>3138</v>
      </c>
      <c r="B11" s="119">
        <v>1220</v>
      </c>
      <c r="C11" s="121">
        <v>1459</v>
      </c>
      <c r="D11" s="95">
        <v>0.196</v>
      </c>
      <c r="E11" s="91" t="s">
        <v>3134</v>
      </c>
    </row>
    <row r="12" s="108" customFormat="1" ht="36" customHeight="1" spans="1:5">
      <c r="A12" s="115" t="s">
        <v>3141</v>
      </c>
      <c r="B12" s="116">
        <v>1465</v>
      </c>
      <c r="C12" s="117">
        <v>1580</v>
      </c>
      <c r="D12" s="95">
        <v>0.078</v>
      </c>
      <c r="E12" s="91" t="s">
        <v>3134</v>
      </c>
    </row>
    <row r="13" s="107" customFormat="1" ht="36" customHeight="1" spans="1:5">
      <c r="A13" s="118" t="s">
        <v>3136</v>
      </c>
      <c r="B13" s="119">
        <v>2</v>
      </c>
      <c r="C13" s="119">
        <v>3</v>
      </c>
      <c r="D13" s="95">
        <v>0.5</v>
      </c>
      <c r="E13" s="91" t="s">
        <v>3134</v>
      </c>
    </row>
    <row r="14" s="107" customFormat="1" ht="36" customHeight="1" spans="1:5">
      <c r="A14" s="115" t="s">
        <v>3142</v>
      </c>
      <c r="B14" s="116">
        <v>19397</v>
      </c>
      <c r="C14" s="117">
        <v>18801</v>
      </c>
      <c r="D14" s="95">
        <v>-0.031</v>
      </c>
      <c r="E14" s="91" t="s">
        <v>3134</v>
      </c>
    </row>
    <row r="15" s="107" customFormat="1" ht="36" customHeight="1" spans="1:5">
      <c r="A15" s="118" t="s">
        <v>3135</v>
      </c>
      <c r="B15" s="119">
        <v>14845</v>
      </c>
      <c r="C15" s="119">
        <v>15427</v>
      </c>
      <c r="D15" s="95">
        <v>0.039</v>
      </c>
      <c r="E15" s="91" t="s">
        <v>3134</v>
      </c>
    </row>
    <row r="16" s="107" customFormat="1" ht="36" customHeight="1" spans="1:5">
      <c r="A16" s="118" t="s">
        <v>3136</v>
      </c>
      <c r="B16" s="119">
        <v>86</v>
      </c>
      <c r="C16" s="119">
        <v>67</v>
      </c>
      <c r="D16" s="95">
        <v>-0.221</v>
      </c>
      <c r="E16" s="91" t="s">
        <v>3134</v>
      </c>
    </row>
    <row r="17" s="107" customFormat="1" ht="36" customHeight="1" spans="1:5">
      <c r="A17" s="118" t="s">
        <v>3138</v>
      </c>
      <c r="B17" s="119"/>
      <c r="C17" s="119">
        <v>2</v>
      </c>
      <c r="D17" s="95"/>
      <c r="E17" s="91" t="s">
        <v>3134</v>
      </c>
    </row>
    <row r="18" s="107" customFormat="1" ht="36" customHeight="1" spans="1:5">
      <c r="A18" s="115" t="s">
        <v>3143</v>
      </c>
      <c r="B18" s="116">
        <v>424</v>
      </c>
      <c r="C18" s="117">
        <v>443</v>
      </c>
      <c r="D18" s="95">
        <v>0.045</v>
      </c>
      <c r="E18" s="91" t="s">
        <v>3134</v>
      </c>
    </row>
    <row r="19" s="107" customFormat="1" ht="36" customHeight="1" spans="1:5">
      <c r="A19" s="118" t="s">
        <v>3135</v>
      </c>
      <c r="B19" s="119"/>
      <c r="C19" s="100"/>
      <c r="D19" s="95"/>
      <c r="E19" s="91" t="s">
        <v>3139</v>
      </c>
    </row>
    <row r="20" s="107" customFormat="1" ht="36" customHeight="1" spans="1:5">
      <c r="A20" s="118" t="s">
        <v>3136</v>
      </c>
      <c r="B20" s="119"/>
      <c r="C20" s="119"/>
      <c r="D20" s="95"/>
      <c r="E20" s="91" t="s">
        <v>3139</v>
      </c>
    </row>
    <row r="21" s="107" customFormat="1" ht="36" customHeight="1" spans="1:5">
      <c r="A21" s="115" t="s">
        <v>3145</v>
      </c>
      <c r="B21" s="116">
        <v>15670</v>
      </c>
      <c r="C21" s="117">
        <v>18791</v>
      </c>
      <c r="D21" s="95">
        <v>0.199</v>
      </c>
      <c r="E21" s="91" t="s">
        <v>3134</v>
      </c>
    </row>
    <row r="22" s="107" customFormat="1" ht="36" customHeight="1" spans="1:5">
      <c r="A22" s="118" t="s">
        <v>3135</v>
      </c>
      <c r="B22" s="119">
        <v>2684</v>
      </c>
      <c r="C22" s="124">
        <v>4327</v>
      </c>
      <c r="D22" s="95">
        <v>0.612</v>
      </c>
      <c r="E22" s="91" t="s">
        <v>3134</v>
      </c>
    </row>
    <row r="23" s="107" customFormat="1" ht="36" customHeight="1" spans="1:5">
      <c r="A23" s="118" t="s">
        <v>3136</v>
      </c>
      <c r="B23" s="119">
        <v>937</v>
      </c>
      <c r="C23" s="120">
        <v>945</v>
      </c>
      <c r="D23" s="95">
        <v>0.009</v>
      </c>
      <c r="E23" s="91" t="s">
        <v>3134</v>
      </c>
    </row>
    <row r="24" s="107" customFormat="1" ht="36" customHeight="1" spans="1:5">
      <c r="A24" s="118" t="s">
        <v>3138</v>
      </c>
      <c r="B24" s="119">
        <v>9777</v>
      </c>
      <c r="C24" s="120">
        <v>10828</v>
      </c>
      <c r="D24" s="95">
        <v>0.107</v>
      </c>
      <c r="E24" s="91" t="s">
        <v>3134</v>
      </c>
    </row>
    <row r="25" s="107" customFormat="1" ht="36" customHeight="1" spans="1:5">
      <c r="A25" s="104" t="s">
        <v>3146</v>
      </c>
      <c r="B25" s="116">
        <v>80754</v>
      </c>
      <c r="C25" s="116">
        <v>86506</v>
      </c>
      <c r="D25" s="95">
        <v>0.071</v>
      </c>
      <c r="E25" s="91" t="s">
        <v>3134</v>
      </c>
    </row>
    <row r="26" s="107" customFormat="1" ht="36" customHeight="1" spans="1:5">
      <c r="A26" s="118" t="s">
        <v>3147</v>
      </c>
      <c r="B26" s="119">
        <v>44788</v>
      </c>
      <c r="C26" s="119">
        <v>48237</v>
      </c>
      <c r="D26" s="95">
        <v>0.077</v>
      </c>
      <c r="E26" s="91" t="s">
        <v>3134</v>
      </c>
    </row>
    <row r="27" s="107" customFormat="1" ht="36" customHeight="1" spans="1:5">
      <c r="A27" s="118" t="s">
        <v>3148</v>
      </c>
      <c r="B27" s="119">
        <v>1299</v>
      </c>
      <c r="C27" s="119">
        <v>1349</v>
      </c>
      <c r="D27" s="95">
        <v>0.038</v>
      </c>
      <c r="E27" s="91" t="s">
        <v>3134</v>
      </c>
    </row>
    <row r="28" s="107" customFormat="1" ht="36" customHeight="1" spans="1:5">
      <c r="A28" s="118" t="s">
        <v>3149</v>
      </c>
      <c r="B28" s="119">
        <v>10997</v>
      </c>
      <c r="C28" s="119">
        <v>12289</v>
      </c>
      <c r="D28" s="95">
        <v>0.117</v>
      </c>
      <c r="E28" s="91" t="s">
        <v>3134</v>
      </c>
    </row>
    <row r="29" s="107" customFormat="1" ht="36" customHeight="1" spans="1:5">
      <c r="A29" s="105" t="s">
        <v>3150</v>
      </c>
      <c r="B29" s="123">
        <v>39014</v>
      </c>
      <c r="C29" s="123">
        <v>43503</v>
      </c>
      <c r="D29" s="95">
        <v>0.115</v>
      </c>
      <c r="E29" s="91" t="s">
        <v>3134</v>
      </c>
    </row>
    <row r="30" s="107" customFormat="1" ht="36" customHeight="1" spans="1:5">
      <c r="A30" s="105" t="s">
        <v>3151</v>
      </c>
      <c r="B30" s="116"/>
      <c r="C30" s="125"/>
      <c r="D30" s="95"/>
      <c r="E30" s="91" t="s">
        <v>3139</v>
      </c>
    </row>
    <row r="31" s="107" customFormat="1" ht="36" customHeight="1" spans="1:5">
      <c r="A31" s="104" t="s">
        <v>3152</v>
      </c>
      <c r="B31" s="116">
        <v>119768</v>
      </c>
      <c r="C31" s="116">
        <v>130009</v>
      </c>
      <c r="D31" s="95">
        <v>0.086</v>
      </c>
      <c r="E31" s="91" t="s">
        <v>3134</v>
      </c>
    </row>
    <row r="32" s="107" customFormat="1" spans="2:3">
      <c r="B32" s="126"/>
      <c r="C32" s="126"/>
    </row>
    <row r="33" s="107" customFormat="1" spans="2:3">
      <c r="B33" s="126"/>
      <c r="C33" s="126"/>
    </row>
    <row r="34" s="107" customFormat="1" spans="2:3">
      <c r="B34" s="126"/>
      <c r="C34" s="126"/>
    </row>
    <row r="35" s="107" customFormat="1" spans="2:3">
      <c r="B35" s="126"/>
      <c r="C35" s="126"/>
    </row>
  </sheetData>
  <autoFilter ref="A3:E38">
    <filterColumn colId="4">
      <customFilters>
        <customFilter operator="equal" val="是"/>
      </customFilters>
    </filterColumn>
    <extLst/>
  </autoFilter>
  <mergeCells count="1">
    <mergeCell ref="A1:D1"/>
  </mergeCells>
  <conditionalFormatting sqref="C6">
    <cfRule type="cellIs" dxfId="3" priority="4" stopIfTrue="1" operator="lessThanOrEqual">
      <formula>-1</formula>
    </cfRule>
  </conditionalFormatting>
  <conditionalFormatting sqref="C22">
    <cfRule type="cellIs" dxfId="3" priority="1" stopIfTrue="1" operator="lessThanOrEqual">
      <formula>-1</formula>
    </cfRule>
  </conditionalFormatting>
  <conditionalFormatting sqref="C9:C12">
    <cfRule type="cellIs" dxfId="3" priority="3" stopIfTrue="1" operator="lessThanOrEqual">
      <formula>-1</formula>
    </cfRule>
  </conditionalFormatting>
  <conditionalFormatting sqref="C15:C17">
    <cfRule type="cellIs" dxfId="3" priority="2" stopIfTrue="1" operator="lessThanOrEqual">
      <formula>-1</formula>
    </cfRule>
  </conditionalFormatting>
  <conditionalFormatting sqref="E21:E28">
    <cfRule type="cellIs" dxfId="5" priority="5"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XFD22"/>
  <sheetViews>
    <sheetView showGridLines="0" showZeros="0" view="pageBreakPreview" zoomScaleNormal="100" workbookViewId="0">
      <selection activeCell="F16" sqref="F16"/>
    </sheetView>
  </sheetViews>
  <sheetFormatPr defaultColWidth="9" defaultRowHeight="14.25"/>
  <cols>
    <col min="1" max="1" width="50.75" style="81" customWidth="1"/>
    <col min="2" max="3" width="20.6333333333333" style="82" customWidth="1"/>
    <col min="4" max="4" width="20.6333333333333" style="81" customWidth="1"/>
    <col min="5" max="5" width="5.125" style="81" customWidth="1"/>
    <col min="6" max="7" width="12.6333333333333" style="81"/>
    <col min="8" max="246" width="9" style="81"/>
    <col min="247" max="247" width="41.6333333333333" style="81" customWidth="1"/>
    <col min="248" max="249" width="14.5083333333333" style="81" customWidth="1"/>
    <col min="250" max="250" width="13.8833333333333" style="81" customWidth="1"/>
    <col min="251" max="253" width="9" style="81"/>
    <col min="254" max="255" width="10.5083333333333" style="81" customWidth="1"/>
    <col min="256" max="502" width="9" style="81"/>
    <col min="503" max="503" width="41.6333333333333" style="81" customWidth="1"/>
    <col min="504" max="505" width="14.5083333333333" style="81" customWidth="1"/>
    <col min="506" max="506" width="13.8833333333333" style="81" customWidth="1"/>
    <col min="507" max="509" width="9" style="81"/>
    <col min="510" max="511" width="10.5083333333333" style="81" customWidth="1"/>
    <col min="512" max="758" width="9" style="81"/>
    <col min="759" max="759" width="41.6333333333333" style="81" customWidth="1"/>
    <col min="760" max="761" width="14.5083333333333" style="81" customWidth="1"/>
    <col min="762" max="762" width="13.8833333333333" style="81" customWidth="1"/>
    <col min="763" max="765" width="9" style="81"/>
    <col min="766" max="767" width="10.5083333333333" style="81" customWidth="1"/>
    <col min="768" max="1014" width="9" style="81"/>
    <col min="1015" max="1015" width="41.6333333333333" style="81" customWidth="1"/>
    <col min="1016" max="1017" width="14.5083333333333" style="81" customWidth="1"/>
    <col min="1018" max="1018" width="13.8833333333333" style="81" customWidth="1"/>
    <col min="1019" max="1021" width="9" style="81"/>
    <col min="1022" max="1023" width="10.5083333333333" style="81" customWidth="1"/>
    <col min="1024" max="1270" width="9" style="81"/>
    <col min="1271" max="1271" width="41.6333333333333" style="81" customWidth="1"/>
    <col min="1272" max="1273" width="14.5083333333333" style="81" customWidth="1"/>
    <col min="1274" max="1274" width="13.8833333333333" style="81" customWidth="1"/>
    <col min="1275" max="1277" width="9" style="81"/>
    <col min="1278" max="1279" width="10.5083333333333" style="81" customWidth="1"/>
    <col min="1280" max="1526" width="9" style="81"/>
    <col min="1527" max="1527" width="41.6333333333333" style="81" customWidth="1"/>
    <col min="1528" max="1529" width="14.5083333333333" style="81" customWidth="1"/>
    <col min="1530" max="1530" width="13.8833333333333" style="81" customWidth="1"/>
    <col min="1531" max="1533" width="9" style="81"/>
    <col min="1534" max="1535" width="10.5083333333333" style="81" customWidth="1"/>
    <col min="1536" max="1782" width="9" style="81"/>
    <col min="1783" max="1783" width="41.6333333333333" style="81" customWidth="1"/>
    <col min="1784" max="1785" width="14.5083333333333" style="81" customWidth="1"/>
    <col min="1786" max="1786" width="13.8833333333333" style="81" customWidth="1"/>
    <col min="1787" max="1789" width="9" style="81"/>
    <col min="1790" max="1791" width="10.5083333333333" style="81" customWidth="1"/>
    <col min="1792" max="2038" width="9" style="81"/>
    <col min="2039" max="2039" width="41.6333333333333" style="81" customWidth="1"/>
    <col min="2040" max="2041" width="14.5083333333333" style="81" customWidth="1"/>
    <col min="2042" max="2042" width="13.8833333333333" style="81" customWidth="1"/>
    <col min="2043" max="2045" width="9" style="81"/>
    <col min="2046" max="2047" width="10.5083333333333" style="81" customWidth="1"/>
    <col min="2048" max="2294" width="9" style="81"/>
    <col min="2295" max="2295" width="41.6333333333333" style="81" customWidth="1"/>
    <col min="2296" max="2297" width="14.5083333333333" style="81" customWidth="1"/>
    <col min="2298" max="2298" width="13.8833333333333" style="81" customWidth="1"/>
    <col min="2299" max="2301" width="9" style="81"/>
    <col min="2302" max="2303" width="10.5083333333333" style="81" customWidth="1"/>
    <col min="2304" max="2550" width="9" style="81"/>
    <col min="2551" max="2551" width="41.6333333333333" style="81" customWidth="1"/>
    <col min="2552" max="2553" width="14.5083333333333" style="81" customWidth="1"/>
    <col min="2554" max="2554" width="13.8833333333333" style="81" customWidth="1"/>
    <col min="2555" max="2557" width="9" style="81"/>
    <col min="2558" max="2559" width="10.5083333333333" style="81" customWidth="1"/>
    <col min="2560" max="2806" width="9" style="81"/>
    <col min="2807" max="2807" width="41.6333333333333" style="81" customWidth="1"/>
    <col min="2808" max="2809" width="14.5083333333333" style="81" customWidth="1"/>
    <col min="2810" max="2810" width="13.8833333333333" style="81" customWidth="1"/>
    <col min="2811" max="2813" width="9" style="81"/>
    <col min="2814" max="2815" width="10.5083333333333" style="81" customWidth="1"/>
    <col min="2816" max="3062" width="9" style="81"/>
    <col min="3063" max="3063" width="41.6333333333333" style="81" customWidth="1"/>
    <col min="3064" max="3065" width="14.5083333333333" style="81" customWidth="1"/>
    <col min="3066" max="3066" width="13.8833333333333" style="81" customWidth="1"/>
    <col min="3067" max="3069" width="9" style="81"/>
    <col min="3070" max="3071" width="10.5083333333333" style="81" customWidth="1"/>
    <col min="3072" max="3318" width="9" style="81"/>
    <col min="3319" max="3319" width="41.6333333333333" style="81" customWidth="1"/>
    <col min="3320" max="3321" width="14.5083333333333" style="81" customWidth="1"/>
    <col min="3322" max="3322" width="13.8833333333333" style="81" customWidth="1"/>
    <col min="3323" max="3325" width="9" style="81"/>
    <col min="3326" max="3327" width="10.5083333333333" style="81" customWidth="1"/>
    <col min="3328" max="3574" width="9" style="81"/>
    <col min="3575" max="3575" width="41.6333333333333" style="81" customWidth="1"/>
    <col min="3576" max="3577" width="14.5083333333333" style="81" customWidth="1"/>
    <col min="3578" max="3578" width="13.8833333333333" style="81" customWidth="1"/>
    <col min="3579" max="3581" width="9" style="81"/>
    <col min="3582" max="3583" width="10.5083333333333" style="81" customWidth="1"/>
    <col min="3584" max="3830" width="9" style="81"/>
    <col min="3831" max="3831" width="41.6333333333333" style="81" customWidth="1"/>
    <col min="3832" max="3833" width="14.5083333333333" style="81" customWidth="1"/>
    <col min="3834" max="3834" width="13.8833333333333" style="81" customWidth="1"/>
    <col min="3835" max="3837" width="9" style="81"/>
    <col min="3838" max="3839" width="10.5083333333333" style="81" customWidth="1"/>
    <col min="3840" max="4086" width="9" style="81"/>
    <col min="4087" max="4087" width="41.6333333333333" style="81" customWidth="1"/>
    <col min="4088" max="4089" width="14.5083333333333" style="81" customWidth="1"/>
    <col min="4090" max="4090" width="13.8833333333333" style="81" customWidth="1"/>
    <col min="4091" max="4093" width="9" style="81"/>
    <col min="4094" max="4095" width="10.5083333333333" style="81" customWidth="1"/>
    <col min="4096" max="4342" width="9" style="81"/>
    <col min="4343" max="4343" width="41.6333333333333" style="81" customWidth="1"/>
    <col min="4344" max="4345" width="14.5083333333333" style="81" customWidth="1"/>
    <col min="4346" max="4346" width="13.8833333333333" style="81" customWidth="1"/>
    <col min="4347" max="4349" width="9" style="81"/>
    <col min="4350" max="4351" width="10.5083333333333" style="81" customWidth="1"/>
    <col min="4352" max="4598" width="9" style="81"/>
    <col min="4599" max="4599" width="41.6333333333333" style="81" customWidth="1"/>
    <col min="4600" max="4601" width="14.5083333333333" style="81" customWidth="1"/>
    <col min="4602" max="4602" width="13.8833333333333" style="81" customWidth="1"/>
    <col min="4603" max="4605" width="9" style="81"/>
    <col min="4606" max="4607" width="10.5083333333333" style="81" customWidth="1"/>
    <col min="4608" max="4854" width="9" style="81"/>
    <col min="4855" max="4855" width="41.6333333333333" style="81" customWidth="1"/>
    <col min="4856" max="4857" width="14.5083333333333" style="81" customWidth="1"/>
    <col min="4858" max="4858" width="13.8833333333333" style="81" customWidth="1"/>
    <col min="4859" max="4861" width="9" style="81"/>
    <col min="4862" max="4863" width="10.5083333333333" style="81" customWidth="1"/>
    <col min="4864" max="5110" width="9" style="81"/>
    <col min="5111" max="5111" width="41.6333333333333" style="81" customWidth="1"/>
    <col min="5112" max="5113" width="14.5083333333333" style="81" customWidth="1"/>
    <col min="5114" max="5114" width="13.8833333333333" style="81" customWidth="1"/>
    <col min="5115" max="5117" width="9" style="81"/>
    <col min="5118" max="5119" width="10.5083333333333" style="81" customWidth="1"/>
    <col min="5120" max="5366" width="9" style="81"/>
    <col min="5367" max="5367" width="41.6333333333333" style="81" customWidth="1"/>
    <col min="5368" max="5369" width="14.5083333333333" style="81" customWidth="1"/>
    <col min="5370" max="5370" width="13.8833333333333" style="81" customWidth="1"/>
    <col min="5371" max="5373" width="9" style="81"/>
    <col min="5374" max="5375" width="10.5083333333333" style="81" customWidth="1"/>
    <col min="5376" max="5622" width="9" style="81"/>
    <col min="5623" max="5623" width="41.6333333333333" style="81" customWidth="1"/>
    <col min="5624" max="5625" width="14.5083333333333" style="81" customWidth="1"/>
    <col min="5626" max="5626" width="13.8833333333333" style="81" customWidth="1"/>
    <col min="5627" max="5629" width="9" style="81"/>
    <col min="5630" max="5631" width="10.5083333333333" style="81" customWidth="1"/>
    <col min="5632" max="5878" width="9" style="81"/>
    <col min="5879" max="5879" width="41.6333333333333" style="81" customWidth="1"/>
    <col min="5880" max="5881" width="14.5083333333333" style="81" customWidth="1"/>
    <col min="5882" max="5882" width="13.8833333333333" style="81" customWidth="1"/>
    <col min="5883" max="5885" width="9" style="81"/>
    <col min="5886" max="5887" width="10.5083333333333" style="81" customWidth="1"/>
    <col min="5888" max="6134" width="9" style="81"/>
    <col min="6135" max="6135" width="41.6333333333333" style="81" customWidth="1"/>
    <col min="6136" max="6137" width="14.5083333333333" style="81" customWidth="1"/>
    <col min="6138" max="6138" width="13.8833333333333" style="81" customWidth="1"/>
    <col min="6139" max="6141" width="9" style="81"/>
    <col min="6142" max="6143" width="10.5083333333333" style="81" customWidth="1"/>
    <col min="6144" max="6390" width="9" style="81"/>
    <col min="6391" max="6391" width="41.6333333333333" style="81" customWidth="1"/>
    <col min="6392" max="6393" width="14.5083333333333" style="81" customWidth="1"/>
    <col min="6394" max="6394" width="13.8833333333333" style="81" customWidth="1"/>
    <col min="6395" max="6397" width="9" style="81"/>
    <col min="6398" max="6399" width="10.5083333333333" style="81" customWidth="1"/>
    <col min="6400" max="6646" width="9" style="81"/>
    <col min="6647" max="6647" width="41.6333333333333" style="81" customWidth="1"/>
    <col min="6648" max="6649" width="14.5083333333333" style="81" customWidth="1"/>
    <col min="6650" max="6650" width="13.8833333333333" style="81" customWidth="1"/>
    <col min="6651" max="6653" width="9" style="81"/>
    <col min="6654" max="6655" width="10.5083333333333" style="81" customWidth="1"/>
    <col min="6656" max="6902" width="9" style="81"/>
    <col min="6903" max="6903" width="41.6333333333333" style="81" customWidth="1"/>
    <col min="6904" max="6905" width="14.5083333333333" style="81" customWidth="1"/>
    <col min="6906" max="6906" width="13.8833333333333" style="81" customWidth="1"/>
    <col min="6907" max="6909" width="9" style="81"/>
    <col min="6910" max="6911" width="10.5083333333333" style="81" customWidth="1"/>
    <col min="6912" max="7158" width="9" style="81"/>
    <col min="7159" max="7159" width="41.6333333333333" style="81" customWidth="1"/>
    <col min="7160" max="7161" width="14.5083333333333" style="81" customWidth="1"/>
    <col min="7162" max="7162" width="13.8833333333333" style="81" customWidth="1"/>
    <col min="7163" max="7165" width="9" style="81"/>
    <col min="7166" max="7167" width="10.5083333333333" style="81" customWidth="1"/>
    <col min="7168" max="7414" width="9" style="81"/>
    <col min="7415" max="7415" width="41.6333333333333" style="81" customWidth="1"/>
    <col min="7416" max="7417" width="14.5083333333333" style="81" customWidth="1"/>
    <col min="7418" max="7418" width="13.8833333333333" style="81" customWidth="1"/>
    <col min="7419" max="7421" width="9" style="81"/>
    <col min="7422" max="7423" width="10.5083333333333" style="81" customWidth="1"/>
    <col min="7424" max="7670" width="9" style="81"/>
    <col min="7671" max="7671" width="41.6333333333333" style="81" customWidth="1"/>
    <col min="7672" max="7673" width="14.5083333333333" style="81" customWidth="1"/>
    <col min="7674" max="7674" width="13.8833333333333" style="81" customWidth="1"/>
    <col min="7675" max="7677" width="9" style="81"/>
    <col min="7678" max="7679" width="10.5083333333333" style="81" customWidth="1"/>
    <col min="7680" max="7926" width="9" style="81"/>
    <col min="7927" max="7927" width="41.6333333333333" style="81" customWidth="1"/>
    <col min="7928" max="7929" width="14.5083333333333" style="81" customWidth="1"/>
    <col min="7930" max="7930" width="13.8833333333333" style="81" customWidth="1"/>
    <col min="7931" max="7933" width="9" style="81"/>
    <col min="7934" max="7935" width="10.5083333333333" style="81" customWidth="1"/>
    <col min="7936" max="8182" width="9" style="81"/>
    <col min="8183" max="8183" width="41.6333333333333" style="81" customWidth="1"/>
    <col min="8184" max="8185" width="14.5083333333333" style="81" customWidth="1"/>
    <col min="8186" max="8186" width="13.8833333333333" style="81" customWidth="1"/>
    <col min="8187" max="8189" width="9" style="81"/>
    <col min="8190" max="8191" width="10.5083333333333" style="81" customWidth="1"/>
    <col min="8192" max="8438" width="9" style="81"/>
    <col min="8439" max="8439" width="41.6333333333333" style="81" customWidth="1"/>
    <col min="8440" max="8441" width="14.5083333333333" style="81" customWidth="1"/>
    <col min="8442" max="8442" width="13.8833333333333" style="81" customWidth="1"/>
    <col min="8443" max="8445" width="9" style="81"/>
    <col min="8446" max="8447" width="10.5083333333333" style="81" customWidth="1"/>
    <col min="8448" max="8694" width="9" style="81"/>
    <col min="8695" max="8695" width="41.6333333333333" style="81" customWidth="1"/>
    <col min="8696" max="8697" width="14.5083333333333" style="81" customWidth="1"/>
    <col min="8698" max="8698" width="13.8833333333333" style="81" customWidth="1"/>
    <col min="8699" max="8701" width="9" style="81"/>
    <col min="8702" max="8703" width="10.5083333333333" style="81" customWidth="1"/>
    <col min="8704" max="8950" width="9" style="81"/>
    <col min="8951" max="8951" width="41.6333333333333" style="81" customWidth="1"/>
    <col min="8952" max="8953" width="14.5083333333333" style="81" customWidth="1"/>
    <col min="8954" max="8954" width="13.8833333333333" style="81" customWidth="1"/>
    <col min="8955" max="8957" width="9" style="81"/>
    <col min="8958" max="8959" width="10.5083333333333" style="81" customWidth="1"/>
    <col min="8960" max="9206" width="9" style="81"/>
    <col min="9207" max="9207" width="41.6333333333333" style="81" customWidth="1"/>
    <col min="9208" max="9209" width="14.5083333333333" style="81" customWidth="1"/>
    <col min="9210" max="9210" width="13.8833333333333" style="81" customWidth="1"/>
    <col min="9211" max="9213" width="9" style="81"/>
    <col min="9214" max="9215" width="10.5083333333333" style="81" customWidth="1"/>
    <col min="9216" max="9462" width="9" style="81"/>
    <col min="9463" max="9463" width="41.6333333333333" style="81" customWidth="1"/>
    <col min="9464" max="9465" width="14.5083333333333" style="81" customWidth="1"/>
    <col min="9466" max="9466" width="13.8833333333333" style="81" customWidth="1"/>
    <col min="9467" max="9469" width="9" style="81"/>
    <col min="9470" max="9471" width="10.5083333333333" style="81" customWidth="1"/>
    <col min="9472" max="9718" width="9" style="81"/>
    <col min="9719" max="9719" width="41.6333333333333" style="81" customWidth="1"/>
    <col min="9720" max="9721" width="14.5083333333333" style="81" customWidth="1"/>
    <col min="9722" max="9722" width="13.8833333333333" style="81" customWidth="1"/>
    <col min="9723" max="9725" width="9" style="81"/>
    <col min="9726" max="9727" width="10.5083333333333" style="81" customWidth="1"/>
    <col min="9728" max="9974" width="9" style="81"/>
    <col min="9975" max="9975" width="41.6333333333333" style="81" customWidth="1"/>
    <col min="9976" max="9977" width="14.5083333333333" style="81" customWidth="1"/>
    <col min="9978" max="9978" width="13.8833333333333" style="81" customWidth="1"/>
    <col min="9979" max="9981" width="9" style="81"/>
    <col min="9982" max="9983" width="10.5083333333333" style="81" customWidth="1"/>
    <col min="9984" max="10230" width="9" style="81"/>
    <col min="10231" max="10231" width="41.6333333333333" style="81" customWidth="1"/>
    <col min="10232" max="10233" width="14.5083333333333" style="81" customWidth="1"/>
    <col min="10234" max="10234" width="13.8833333333333" style="81" customWidth="1"/>
    <col min="10235" max="10237" width="9" style="81"/>
    <col min="10238" max="10239" width="10.5083333333333" style="81" customWidth="1"/>
    <col min="10240" max="10486" width="9" style="81"/>
    <col min="10487" max="10487" width="41.6333333333333" style="81" customWidth="1"/>
    <col min="10488" max="10489" width="14.5083333333333" style="81" customWidth="1"/>
    <col min="10490" max="10490" width="13.8833333333333" style="81" customWidth="1"/>
    <col min="10491" max="10493" width="9" style="81"/>
    <col min="10494" max="10495" width="10.5083333333333" style="81" customWidth="1"/>
    <col min="10496" max="10742" width="9" style="81"/>
    <col min="10743" max="10743" width="41.6333333333333" style="81" customWidth="1"/>
    <col min="10744" max="10745" width="14.5083333333333" style="81" customWidth="1"/>
    <col min="10746" max="10746" width="13.8833333333333" style="81" customWidth="1"/>
    <col min="10747" max="10749" width="9" style="81"/>
    <col min="10750" max="10751" width="10.5083333333333" style="81" customWidth="1"/>
    <col min="10752" max="10998" width="9" style="81"/>
    <col min="10999" max="10999" width="41.6333333333333" style="81" customWidth="1"/>
    <col min="11000" max="11001" width="14.5083333333333" style="81" customWidth="1"/>
    <col min="11002" max="11002" width="13.8833333333333" style="81" customWidth="1"/>
    <col min="11003" max="11005" width="9" style="81"/>
    <col min="11006" max="11007" width="10.5083333333333" style="81" customWidth="1"/>
    <col min="11008" max="11254" width="9" style="81"/>
    <col min="11255" max="11255" width="41.6333333333333" style="81" customWidth="1"/>
    <col min="11256" max="11257" width="14.5083333333333" style="81" customWidth="1"/>
    <col min="11258" max="11258" width="13.8833333333333" style="81" customWidth="1"/>
    <col min="11259" max="11261" width="9" style="81"/>
    <col min="11262" max="11263" width="10.5083333333333" style="81" customWidth="1"/>
    <col min="11264" max="11510" width="9" style="81"/>
    <col min="11511" max="11511" width="41.6333333333333" style="81" customWidth="1"/>
    <col min="11512" max="11513" width="14.5083333333333" style="81" customWidth="1"/>
    <col min="11514" max="11514" width="13.8833333333333" style="81" customWidth="1"/>
    <col min="11515" max="11517" width="9" style="81"/>
    <col min="11518" max="11519" width="10.5083333333333" style="81" customWidth="1"/>
    <col min="11520" max="11766" width="9" style="81"/>
    <col min="11767" max="11767" width="41.6333333333333" style="81" customWidth="1"/>
    <col min="11768" max="11769" width="14.5083333333333" style="81" customWidth="1"/>
    <col min="11770" max="11770" width="13.8833333333333" style="81" customWidth="1"/>
    <col min="11771" max="11773" width="9" style="81"/>
    <col min="11774" max="11775" width="10.5083333333333" style="81" customWidth="1"/>
    <col min="11776" max="12022" width="9" style="81"/>
    <col min="12023" max="12023" width="41.6333333333333" style="81" customWidth="1"/>
    <col min="12024" max="12025" width="14.5083333333333" style="81" customWidth="1"/>
    <col min="12026" max="12026" width="13.8833333333333" style="81" customWidth="1"/>
    <col min="12027" max="12029" width="9" style="81"/>
    <col min="12030" max="12031" width="10.5083333333333" style="81" customWidth="1"/>
    <col min="12032" max="12278" width="9" style="81"/>
    <col min="12279" max="12279" width="41.6333333333333" style="81" customWidth="1"/>
    <col min="12280" max="12281" width="14.5083333333333" style="81" customWidth="1"/>
    <col min="12282" max="12282" width="13.8833333333333" style="81" customWidth="1"/>
    <col min="12283" max="12285" width="9" style="81"/>
    <col min="12286" max="12287" width="10.5083333333333" style="81" customWidth="1"/>
    <col min="12288" max="12534" width="9" style="81"/>
    <col min="12535" max="12535" width="41.6333333333333" style="81" customWidth="1"/>
    <col min="12536" max="12537" width="14.5083333333333" style="81" customWidth="1"/>
    <col min="12538" max="12538" width="13.8833333333333" style="81" customWidth="1"/>
    <col min="12539" max="12541" width="9" style="81"/>
    <col min="12542" max="12543" width="10.5083333333333" style="81" customWidth="1"/>
    <col min="12544" max="12790" width="9" style="81"/>
    <col min="12791" max="12791" width="41.6333333333333" style="81" customWidth="1"/>
    <col min="12792" max="12793" width="14.5083333333333" style="81" customWidth="1"/>
    <col min="12794" max="12794" width="13.8833333333333" style="81" customWidth="1"/>
    <col min="12795" max="12797" width="9" style="81"/>
    <col min="12798" max="12799" width="10.5083333333333" style="81" customWidth="1"/>
    <col min="12800" max="13046" width="9" style="81"/>
    <col min="13047" max="13047" width="41.6333333333333" style="81" customWidth="1"/>
    <col min="13048" max="13049" width="14.5083333333333" style="81" customWidth="1"/>
    <col min="13050" max="13050" width="13.8833333333333" style="81" customWidth="1"/>
    <col min="13051" max="13053" width="9" style="81"/>
    <col min="13054" max="13055" width="10.5083333333333" style="81" customWidth="1"/>
    <col min="13056" max="13302" width="9" style="81"/>
    <col min="13303" max="13303" width="41.6333333333333" style="81" customWidth="1"/>
    <col min="13304" max="13305" width="14.5083333333333" style="81" customWidth="1"/>
    <col min="13306" max="13306" width="13.8833333333333" style="81" customWidth="1"/>
    <col min="13307" max="13309" width="9" style="81"/>
    <col min="13310" max="13311" width="10.5083333333333" style="81" customWidth="1"/>
    <col min="13312" max="13558" width="9" style="81"/>
    <col min="13559" max="13559" width="41.6333333333333" style="81" customWidth="1"/>
    <col min="13560" max="13561" width="14.5083333333333" style="81" customWidth="1"/>
    <col min="13562" max="13562" width="13.8833333333333" style="81" customWidth="1"/>
    <col min="13563" max="13565" width="9" style="81"/>
    <col min="13566" max="13567" width="10.5083333333333" style="81" customWidth="1"/>
    <col min="13568" max="13814" width="9" style="81"/>
    <col min="13815" max="13815" width="41.6333333333333" style="81" customWidth="1"/>
    <col min="13816" max="13817" width="14.5083333333333" style="81" customWidth="1"/>
    <col min="13818" max="13818" width="13.8833333333333" style="81" customWidth="1"/>
    <col min="13819" max="13821" width="9" style="81"/>
    <col min="13822" max="13823" width="10.5083333333333" style="81" customWidth="1"/>
    <col min="13824" max="14070" width="9" style="81"/>
    <col min="14071" max="14071" width="41.6333333333333" style="81" customWidth="1"/>
    <col min="14072" max="14073" width="14.5083333333333" style="81" customWidth="1"/>
    <col min="14074" max="14074" width="13.8833333333333" style="81" customWidth="1"/>
    <col min="14075" max="14077" width="9" style="81"/>
    <col min="14078" max="14079" width="10.5083333333333" style="81" customWidth="1"/>
    <col min="14080" max="14326" width="9" style="81"/>
    <col min="14327" max="14327" width="41.6333333333333" style="81" customWidth="1"/>
    <col min="14328" max="14329" width="14.5083333333333" style="81" customWidth="1"/>
    <col min="14330" max="14330" width="13.8833333333333" style="81" customWidth="1"/>
    <col min="14331" max="14333" width="9" style="81"/>
    <col min="14334" max="14335" width="10.5083333333333" style="81" customWidth="1"/>
    <col min="14336" max="14582" width="9" style="81"/>
    <col min="14583" max="14583" width="41.6333333333333" style="81" customWidth="1"/>
    <col min="14584" max="14585" width="14.5083333333333" style="81" customWidth="1"/>
    <col min="14586" max="14586" width="13.8833333333333" style="81" customWidth="1"/>
    <col min="14587" max="14589" width="9" style="81"/>
    <col min="14590" max="14591" width="10.5083333333333" style="81" customWidth="1"/>
    <col min="14592" max="14838" width="9" style="81"/>
    <col min="14839" max="14839" width="41.6333333333333" style="81" customWidth="1"/>
    <col min="14840" max="14841" width="14.5083333333333" style="81" customWidth="1"/>
    <col min="14842" max="14842" width="13.8833333333333" style="81" customWidth="1"/>
    <col min="14843" max="14845" width="9" style="81"/>
    <col min="14846" max="14847" width="10.5083333333333" style="81" customWidth="1"/>
    <col min="14848" max="15094" width="9" style="81"/>
    <col min="15095" max="15095" width="41.6333333333333" style="81" customWidth="1"/>
    <col min="15096" max="15097" width="14.5083333333333" style="81" customWidth="1"/>
    <col min="15098" max="15098" width="13.8833333333333" style="81" customWidth="1"/>
    <col min="15099" max="15101" width="9" style="81"/>
    <col min="15102" max="15103" width="10.5083333333333" style="81" customWidth="1"/>
    <col min="15104" max="15350" width="9" style="81"/>
    <col min="15351" max="15351" width="41.6333333333333" style="81" customWidth="1"/>
    <col min="15352" max="15353" width="14.5083333333333" style="81" customWidth="1"/>
    <col min="15354" max="15354" width="13.8833333333333" style="81" customWidth="1"/>
    <col min="15355" max="15357" width="9" style="81"/>
    <col min="15358" max="15359" width="10.5083333333333" style="81" customWidth="1"/>
    <col min="15360" max="15606" width="9" style="81"/>
    <col min="15607" max="15607" width="41.6333333333333" style="81" customWidth="1"/>
    <col min="15608" max="15609" width="14.5083333333333" style="81" customWidth="1"/>
    <col min="15610" max="15610" width="13.8833333333333" style="81" customWidth="1"/>
    <col min="15611" max="15613" width="9" style="81"/>
    <col min="15614" max="15615" width="10.5083333333333" style="81" customWidth="1"/>
    <col min="15616" max="15862" width="9" style="81"/>
    <col min="15863" max="15863" width="41.6333333333333" style="81" customWidth="1"/>
    <col min="15864" max="15865" width="14.5083333333333" style="81" customWidth="1"/>
    <col min="15866" max="15866" width="13.8833333333333" style="81" customWidth="1"/>
    <col min="15867" max="15869" width="9" style="81"/>
    <col min="15870" max="15871" width="10.5083333333333" style="81" customWidth="1"/>
    <col min="15872" max="16118" width="9" style="81"/>
    <col min="16119" max="16119" width="41.6333333333333" style="81" customWidth="1"/>
    <col min="16120" max="16121" width="14.5083333333333" style="81" customWidth="1"/>
    <col min="16122" max="16122" width="13.8833333333333" style="81" customWidth="1"/>
    <col min="16123" max="16125" width="9" style="81"/>
    <col min="16126" max="16127" width="10.5083333333333" style="81" customWidth="1"/>
    <col min="16128" max="16384" width="9" style="81"/>
  </cols>
  <sheetData>
    <row r="1" ht="45" customHeight="1" spans="1:4">
      <c r="A1" s="83" t="s">
        <v>3169</v>
      </c>
      <c r="B1" s="84"/>
      <c r="C1" s="84"/>
      <c r="D1" s="83"/>
    </row>
    <row r="2" ht="20.1" customHeight="1" spans="1:4">
      <c r="A2" s="85"/>
      <c r="B2" s="86"/>
      <c r="C2" s="87"/>
      <c r="D2" s="88" t="s">
        <v>3046</v>
      </c>
    </row>
    <row r="3" ht="45" customHeight="1" spans="1:5">
      <c r="A3" s="89" t="s">
        <v>2453</v>
      </c>
      <c r="B3" s="90" t="s">
        <v>5</v>
      </c>
      <c r="C3" s="90" t="s">
        <v>6</v>
      </c>
      <c r="D3" s="90" t="s">
        <v>7</v>
      </c>
      <c r="E3" s="91" t="s">
        <v>8</v>
      </c>
    </row>
    <row r="4" ht="36" customHeight="1" spans="1:5">
      <c r="A4" s="92" t="s">
        <v>3155</v>
      </c>
      <c r="B4" s="93">
        <v>25846</v>
      </c>
      <c r="C4" s="94">
        <v>26481</v>
      </c>
      <c r="D4" s="95">
        <v>0.025</v>
      </c>
      <c r="E4" s="91" t="s">
        <v>3134</v>
      </c>
    </row>
    <row r="5" ht="36" customHeight="1" spans="1:5">
      <c r="A5" s="96" t="s">
        <v>3156</v>
      </c>
      <c r="B5" s="97">
        <v>14665</v>
      </c>
      <c r="C5" s="98">
        <v>15735</v>
      </c>
      <c r="D5" s="95">
        <v>0.073</v>
      </c>
      <c r="E5" s="91" t="s">
        <v>3134</v>
      </c>
    </row>
    <row r="6" ht="36" customHeight="1" spans="1:5">
      <c r="A6" s="92" t="s">
        <v>3157</v>
      </c>
      <c r="B6" s="93">
        <v>16177</v>
      </c>
      <c r="C6" s="94">
        <v>16875</v>
      </c>
      <c r="D6" s="95">
        <v>0.043</v>
      </c>
      <c r="E6" s="91" t="s">
        <v>3134</v>
      </c>
    </row>
    <row r="7" ht="36" customHeight="1" spans="1:5">
      <c r="A7" s="96" t="s">
        <v>3156</v>
      </c>
      <c r="B7" s="97">
        <v>16077</v>
      </c>
      <c r="C7" s="99">
        <v>16845</v>
      </c>
      <c r="D7" s="95">
        <v>0.048</v>
      </c>
      <c r="E7" s="91" t="s">
        <v>3134</v>
      </c>
    </row>
    <row r="8" ht="36" customHeight="1" spans="1:5">
      <c r="A8" s="92" t="s">
        <v>3159</v>
      </c>
      <c r="B8" s="93">
        <v>18531</v>
      </c>
      <c r="C8" s="94">
        <v>18427</v>
      </c>
      <c r="D8" s="95">
        <v>-0.006</v>
      </c>
      <c r="E8" s="91" t="s">
        <v>3134</v>
      </c>
    </row>
    <row r="9" ht="36" customHeight="1" spans="1:5">
      <c r="A9" s="96" t="s">
        <v>3156</v>
      </c>
      <c r="B9" s="97">
        <v>8496</v>
      </c>
      <c r="C9" s="100">
        <v>7887</v>
      </c>
      <c r="D9" s="95">
        <v>-0.072</v>
      </c>
      <c r="E9" s="91" t="s">
        <v>3134</v>
      </c>
    </row>
    <row r="10" ht="36" customHeight="1" spans="1:5">
      <c r="A10" s="92" t="s">
        <v>3160</v>
      </c>
      <c r="B10" s="93">
        <v>424</v>
      </c>
      <c r="C10" s="94">
        <v>443</v>
      </c>
      <c r="D10" s="95">
        <v>0.045</v>
      </c>
      <c r="E10" s="91" t="s">
        <v>3134</v>
      </c>
    </row>
    <row r="11" ht="36" customHeight="1" spans="1:5">
      <c r="A11" s="96" t="s">
        <v>3156</v>
      </c>
      <c r="B11" s="97">
        <v>424</v>
      </c>
      <c r="C11" s="100">
        <v>443</v>
      </c>
      <c r="D11" s="95">
        <v>0.045</v>
      </c>
      <c r="E11" s="91" t="s">
        <v>3134</v>
      </c>
    </row>
    <row r="12" ht="36" customHeight="1" spans="1:5">
      <c r="A12" s="92" t="s">
        <v>3162</v>
      </c>
      <c r="B12" s="101">
        <v>34590</v>
      </c>
      <c r="C12" s="94">
        <v>38442</v>
      </c>
      <c r="D12" s="95">
        <v>0.111</v>
      </c>
      <c r="E12" s="91" t="s">
        <v>3134</v>
      </c>
    </row>
    <row r="13" ht="36" customHeight="1" spans="1:5">
      <c r="A13" s="96" t="s">
        <v>3156</v>
      </c>
      <c r="B13" s="102">
        <v>21437</v>
      </c>
      <c r="C13" s="103">
        <v>23295</v>
      </c>
      <c r="D13" s="95">
        <v>0.087</v>
      </c>
      <c r="E13" s="91" t="s">
        <v>3134</v>
      </c>
    </row>
    <row r="14" s="80" customFormat="1" ht="36" customHeight="1" spans="1:16384">
      <c r="A14" s="104" t="s">
        <v>3163</v>
      </c>
      <c r="B14" s="101">
        <v>95568</v>
      </c>
      <c r="C14" s="101">
        <v>100668</v>
      </c>
      <c r="D14" s="95">
        <v>0.053</v>
      </c>
      <c r="E14" s="91" t="s">
        <v>3134</v>
      </c>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c r="IR14" s="81"/>
      <c r="IS14" s="81"/>
      <c r="IT14" s="81"/>
      <c r="IU14" s="81"/>
      <c r="IV14" s="81"/>
      <c r="IW14" s="81"/>
      <c r="IX14" s="81"/>
      <c r="IY14" s="81"/>
      <c r="IZ14" s="81"/>
      <c r="JA14" s="81"/>
      <c r="JB14" s="81"/>
      <c r="JC14" s="81"/>
      <c r="JD14" s="81"/>
      <c r="JE14" s="81"/>
      <c r="JF14" s="81"/>
      <c r="JG14" s="81"/>
      <c r="JH14" s="81"/>
      <c r="JI14" s="81"/>
      <c r="JJ14" s="81"/>
      <c r="JK14" s="81"/>
      <c r="JL14" s="81"/>
      <c r="JM14" s="81"/>
      <c r="JN14" s="81"/>
      <c r="JO14" s="81"/>
      <c r="JP14" s="81"/>
      <c r="JQ14" s="81"/>
      <c r="JR14" s="81"/>
      <c r="JS14" s="81"/>
      <c r="JT14" s="81"/>
      <c r="JU14" s="81"/>
      <c r="JV14" s="81"/>
      <c r="JW14" s="81"/>
      <c r="JX14" s="81"/>
      <c r="JY14" s="81"/>
      <c r="JZ14" s="81"/>
      <c r="KA14" s="81"/>
      <c r="KB14" s="81"/>
      <c r="KC14" s="81"/>
      <c r="KD14" s="81"/>
      <c r="KE14" s="81"/>
      <c r="KF14" s="81"/>
      <c r="KG14" s="81"/>
      <c r="KH14" s="81"/>
      <c r="KI14" s="81"/>
      <c r="KJ14" s="81"/>
      <c r="KK14" s="81"/>
      <c r="KL14" s="81"/>
      <c r="KM14" s="81"/>
      <c r="KN14" s="81"/>
      <c r="KO14" s="81"/>
      <c r="KP14" s="81"/>
      <c r="KQ14" s="81"/>
      <c r="KR14" s="81"/>
      <c r="KS14" s="81"/>
      <c r="KT14" s="81"/>
      <c r="KU14" s="81"/>
      <c r="KV14" s="81"/>
      <c r="KW14" s="81"/>
      <c r="KX14" s="81"/>
      <c r="KY14" s="81"/>
      <c r="KZ14" s="81"/>
      <c r="LA14" s="81"/>
      <c r="LB14" s="81"/>
      <c r="LC14" s="81"/>
      <c r="LD14" s="81"/>
      <c r="LE14" s="81"/>
      <c r="LF14" s="81"/>
      <c r="LG14" s="81"/>
      <c r="LH14" s="81"/>
      <c r="LI14" s="81"/>
      <c r="LJ14" s="81"/>
      <c r="LK14" s="81"/>
      <c r="LL14" s="81"/>
      <c r="LM14" s="81"/>
      <c r="LN14" s="81"/>
      <c r="LO14" s="81"/>
      <c r="LP14" s="81"/>
      <c r="LQ14" s="81"/>
      <c r="LR14" s="81"/>
      <c r="LS14" s="81"/>
      <c r="LT14" s="81"/>
      <c r="LU14" s="81"/>
      <c r="LV14" s="81"/>
      <c r="LW14" s="81"/>
      <c r="LX14" s="81"/>
      <c r="LY14" s="81"/>
      <c r="LZ14" s="81"/>
      <c r="MA14" s="81"/>
      <c r="MB14" s="81"/>
      <c r="MC14" s="81"/>
      <c r="MD14" s="81"/>
      <c r="ME14" s="81"/>
      <c r="MF14" s="81"/>
      <c r="MG14" s="81"/>
      <c r="MH14" s="81"/>
      <c r="MI14" s="81"/>
      <c r="MJ14" s="81"/>
      <c r="MK14" s="81"/>
      <c r="ML14" s="81"/>
      <c r="MM14" s="81"/>
      <c r="MN14" s="81"/>
      <c r="MO14" s="81"/>
      <c r="MP14" s="81"/>
      <c r="MQ14" s="81"/>
      <c r="MR14" s="81"/>
      <c r="MS14" s="81"/>
      <c r="MT14" s="81"/>
      <c r="MU14" s="81"/>
      <c r="MV14" s="81"/>
      <c r="MW14" s="81"/>
      <c r="MX14" s="81"/>
      <c r="MY14" s="81"/>
      <c r="MZ14" s="81"/>
      <c r="NA14" s="81"/>
      <c r="NB14" s="81"/>
      <c r="NC14" s="81"/>
      <c r="ND14" s="81"/>
      <c r="NE14" s="81"/>
      <c r="NF14" s="81"/>
      <c r="NG14" s="81"/>
      <c r="NH14" s="81"/>
      <c r="NI14" s="81"/>
      <c r="NJ14" s="81"/>
      <c r="NK14" s="81"/>
      <c r="NL14" s="81"/>
      <c r="NM14" s="81"/>
      <c r="NN14" s="81"/>
      <c r="NO14" s="81"/>
      <c r="NP14" s="81"/>
      <c r="NQ14" s="81"/>
      <c r="NR14" s="81"/>
      <c r="NS14" s="81"/>
      <c r="NT14" s="81"/>
      <c r="NU14" s="81"/>
      <c r="NV14" s="81"/>
      <c r="NW14" s="81"/>
      <c r="NX14" s="81"/>
      <c r="NY14" s="81"/>
      <c r="NZ14" s="81"/>
      <c r="OA14" s="81"/>
      <c r="OB14" s="81"/>
      <c r="OC14" s="81"/>
      <c r="OD14" s="81"/>
      <c r="OE14" s="81"/>
      <c r="OF14" s="81"/>
      <c r="OG14" s="81"/>
      <c r="OH14" s="81"/>
      <c r="OI14" s="81"/>
      <c r="OJ14" s="81"/>
      <c r="OK14" s="81"/>
      <c r="OL14" s="81"/>
      <c r="OM14" s="81"/>
      <c r="ON14" s="81"/>
      <c r="OO14" s="81"/>
      <c r="OP14" s="81"/>
      <c r="OQ14" s="81"/>
      <c r="OR14" s="81"/>
      <c r="OS14" s="81"/>
      <c r="OT14" s="81"/>
      <c r="OU14" s="81"/>
      <c r="OV14" s="81"/>
      <c r="OW14" s="81"/>
      <c r="OX14" s="81"/>
      <c r="OY14" s="81"/>
      <c r="OZ14" s="81"/>
      <c r="PA14" s="81"/>
      <c r="PB14" s="81"/>
      <c r="PC14" s="81"/>
      <c r="PD14" s="81"/>
      <c r="PE14" s="81"/>
      <c r="PF14" s="81"/>
      <c r="PG14" s="81"/>
      <c r="PH14" s="81"/>
      <c r="PI14" s="81"/>
      <c r="PJ14" s="81"/>
      <c r="PK14" s="81"/>
      <c r="PL14" s="81"/>
      <c r="PM14" s="81"/>
      <c r="PN14" s="81"/>
      <c r="PO14" s="81"/>
      <c r="PP14" s="81"/>
      <c r="PQ14" s="81"/>
      <c r="PR14" s="81"/>
      <c r="PS14" s="81"/>
      <c r="PT14" s="81"/>
      <c r="PU14" s="81"/>
      <c r="PV14" s="81"/>
      <c r="PW14" s="81"/>
      <c r="PX14" s="81"/>
      <c r="PY14" s="81"/>
      <c r="PZ14" s="81"/>
      <c r="QA14" s="81"/>
      <c r="QB14" s="81"/>
      <c r="QC14" s="81"/>
      <c r="QD14" s="81"/>
      <c r="QE14" s="81"/>
      <c r="QF14" s="81"/>
      <c r="QG14" s="81"/>
      <c r="QH14" s="81"/>
      <c r="QI14" s="81"/>
      <c r="QJ14" s="81"/>
      <c r="QK14" s="81"/>
      <c r="QL14" s="81"/>
      <c r="QM14" s="81"/>
      <c r="QN14" s="81"/>
      <c r="QO14" s="81"/>
      <c r="QP14" s="81"/>
      <c r="QQ14" s="81"/>
      <c r="QR14" s="81"/>
      <c r="QS14" s="81"/>
      <c r="QT14" s="81"/>
      <c r="QU14" s="81"/>
      <c r="QV14" s="81"/>
      <c r="QW14" s="81"/>
      <c r="QX14" s="81"/>
      <c r="QY14" s="81"/>
      <c r="QZ14" s="81"/>
      <c r="RA14" s="81"/>
      <c r="RB14" s="81"/>
      <c r="RC14" s="81"/>
      <c r="RD14" s="81"/>
      <c r="RE14" s="81"/>
      <c r="RF14" s="81"/>
      <c r="RG14" s="81"/>
      <c r="RH14" s="81"/>
      <c r="RI14" s="81"/>
      <c r="RJ14" s="81"/>
      <c r="RK14" s="81"/>
      <c r="RL14" s="81"/>
      <c r="RM14" s="81"/>
      <c r="RN14" s="81"/>
      <c r="RO14" s="81"/>
      <c r="RP14" s="81"/>
      <c r="RQ14" s="81"/>
      <c r="RR14" s="81"/>
      <c r="RS14" s="81"/>
      <c r="RT14" s="81"/>
      <c r="RU14" s="81"/>
      <c r="RV14" s="81"/>
      <c r="RW14" s="81"/>
      <c r="RX14" s="81"/>
      <c r="RY14" s="81"/>
      <c r="RZ14" s="81"/>
      <c r="SA14" s="81"/>
      <c r="SB14" s="81"/>
      <c r="SC14" s="81"/>
      <c r="SD14" s="81"/>
      <c r="SE14" s="81"/>
      <c r="SF14" s="81"/>
      <c r="SG14" s="81"/>
      <c r="SH14" s="81"/>
      <c r="SI14" s="81"/>
      <c r="SJ14" s="81"/>
      <c r="SK14" s="81"/>
      <c r="SL14" s="81"/>
      <c r="SM14" s="81"/>
      <c r="SN14" s="81"/>
      <c r="SO14" s="81"/>
      <c r="SP14" s="81"/>
      <c r="SQ14" s="81"/>
      <c r="SR14" s="81"/>
      <c r="SS14" s="81"/>
      <c r="ST14" s="81"/>
      <c r="SU14" s="81"/>
      <c r="SV14" s="81"/>
      <c r="SW14" s="81"/>
      <c r="SX14" s="81"/>
      <c r="SY14" s="81"/>
      <c r="SZ14" s="81"/>
      <c r="TA14" s="81"/>
      <c r="TB14" s="81"/>
      <c r="TC14" s="81"/>
      <c r="TD14" s="81"/>
      <c r="TE14" s="81"/>
      <c r="TF14" s="81"/>
      <c r="TG14" s="81"/>
      <c r="TH14" s="81"/>
      <c r="TI14" s="81"/>
      <c r="TJ14" s="81"/>
      <c r="TK14" s="81"/>
      <c r="TL14" s="81"/>
      <c r="TM14" s="81"/>
      <c r="TN14" s="81"/>
      <c r="TO14" s="81"/>
      <c r="TP14" s="81"/>
      <c r="TQ14" s="81"/>
      <c r="TR14" s="81"/>
      <c r="TS14" s="81"/>
      <c r="TT14" s="81"/>
      <c r="TU14" s="81"/>
      <c r="TV14" s="81"/>
      <c r="TW14" s="81"/>
      <c r="TX14" s="81"/>
      <c r="TY14" s="81"/>
      <c r="TZ14" s="81"/>
      <c r="UA14" s="81"/>
      <c r="UB14" s="81"/>
      <c r="UC14" s="81"/>
      <c r="UD14" s="81"/>
      <c r="UE14" s="81"/>
      <c r="UF14" s="81"/>
      <c r="UG14" s="81"/>
      <c r="UH14" s="81"/>
      <c r="UI14" s="81"/>
      <c r="UJ14" s="81"/>
      <c r="UK14" s="81"/>
      <c r="UL14" s="81"/>
      <c r="UM14" s="81"/>
      <c r="UN14" s="81"/>
      <c r="UO14" s="81"/>
      <c r="UP14" s="81"/>
      <c r="UQ14" s="81"/>
      <c r="UR14" s="81"/>
      <c r="US14" s="81"/>
      <c r="UT14" s="81"/>
      <c r="UU14" s="81"/>
      <c r="UV14" s="81"/>
      <c r="UW14" s="81"/>
      <c r="UX14" s="81"/>
      <c r="UY14" s="81"/>
      <c r="UZ14" s="81"/>
      <c r="VA14" s="81"/>
      <c r="VB14" s="81"/>
      <c r="VC14" s="81"/>
      <c r="VD14" s="81"/>
      <c r="VE14" s="81"/>
      <c r="VF14" s="81"/>
      <c r="VG14" s="81"/>
      <c r="VH14" s="81"/>
      <c r="VI14" s="81"/>
      <c r="VJ14" s="81"/>
      <c r="VK14" s="81"/>
      <c r="VL14" s="81"/>
      <c r="VM14" s="81"/>
      <c r="VN14" s="81"/>
      <c r="VO14" s="81"/>
      <c r="VP14" s="81"/>
      <c r="VQ14" s="81"/>
      <c r="VR14" s="81"/>
      <c r="VS14" s="81"/>
      <c r="VT14" s="81"/>
      <c r="VU14" s="81"/>
      <c r="VV14" s="81"/>
      <c r="VW14" s="81"/>
      <c r="VX14" s="81"/>
      <c r="VY14" s="81"/>
      <c r="VZ14" s="81"/>
      <c r="WA14" s="81"/>
      <c r="WB14" s="81"/>
      <c r="WC14" s="81"/>
      <c r="WD14" s="81"/>
      <c r="WE14" s="81"/>
      <c r="WF14" s="81"/>
      <c r="WG14" s="81"/>
      <c r="WH14" s="81"/>
      <c r="WI14" s="81"/>
      <c r="WJ14" s="81"/>
      <c r="WK14" s="81"/>
      <c r="WL14" s="81"/>
      <c r="WM14" s="81"/>
      <c r="WN14" s="81"/>
      <c r="WO14" s="81"/>
      <c r="WP14" s="81"/>
      <c r="WQ14" s="81"/>
      <c r="WR14" s="81"/>
      <c r="WS14" s="81"/>
      <c r="WT14" s="81"/>
      <c r="WU14" s="81"/>
      <c r="WV14" s="81"/>
      <c r="WW14" s="81"/>
      <c r="WX14" s="81"/>
      <c r="WY14" s="81"/>
      <c r="WZ14" s="81"/>
      <c r="XA14" s="81"/>
      <c r="XB14" s="81"/>
      <c r="XC14" s="81"/>
      <c r="XD14" s="81"/>
      <c r="XE14" s="81"/>
      <c r="XF14" s="81"/>
      <c r="XG14" s="81"/>
      <c r="XH14" s="81"/>
      <c r="XI14" s="81"/>
      <c r="XJ14" s="81"/>
      <c r="XK14" s="81"/>
      <c r="XL14" s="81"/>
      <c r="XM14" s="81"/>
      <c r="XN14" s="81"/>
      <c r="XO14" s="81"/>
      <c r="XP14" s="81"/>
      <c r="XQ14" s="81"/>
      <c r="XR14" s="81"/>
      <c r="XS14" s="81"/>
      <c r="XT14" s="81"/>
      <c r="XU14" s="81"/>
      <c r="XV14" s="81"/>
      <c r="XW14" s="81"/>
      <c r="XX14" s="81"/>
      <c r="XY14" s="81"/>
      <c r="XZ14" s="81"/>
      <c r="YA14" s="81"/>
      <c r="YB14" s="81"/>
      <c r="YC14" s="81"/>
      <c r="YD14" s="81"/>
      <c r="YE14" s="81"/>
      <c r="YF14" s="81"/>
      <c r="YG14" s="81"/>
      <c r="YH14" s="81"/>
      <c r="YI14" s="81"/>
      <c r="YJ14" s="81"/>
      <c r="YK14" s="81"/>
      <c r="YL14" s="81"/>
      <c r="YM14" s="81"/>
      <c r="YN14" s="81"/>
      <c r="YO14" s="81"/>
      <c r="YP14" s="81"/>
      <c r="YQ14" s="81"/>
      <c r="YR14" s="81"/>
      <c r="YS14" s="81"/>
      <c r="YT14" s="81"/>
      <c r="YU14" s="81"/>
      <c r="YV14" s="81"/>
      <c r="YW14" s="81"/>
      <c r="YX14" s="81"/>
      <c r="YY14" s="81"/>
      <c r="YZ14" s="81"/>
      <c r="ZA14" s="81"/>
      <c r="ZB14" s="81"/>
      <c r="ZC14" s="81"/>
      <c r="ZD14" s="81"/>
      <c r="ZE14" s="81"/>
      <c r="ZF14" s="81"/>
      <c r="ZG14" s="81"/>
      <c r="ZH14" s="81"/>
      <c r="ZI14" s="81"/>
      <c r="ZJ14" s="81"/>
      <c r="ZK14" s="81"/>
      <c r="ZL14" s="81"/>
      <c r="ZM14" s="81"/>
      <c r="ZN14" s="81"/>
      <c r="ZO14" s="81"/>
      <c r="ZP14" s="81"/>
      <c r="ZQ14" s="81"/>
      <c r="ZR14" s="81"/>
      <c r="ZS14" s="81"/>
      <c r="ZT14" s="81"/>
      <c r="ZU14" s="81"/>
      <c r="ZV14" s="81"/>
      <c r="ZW14" s="81"/>
      <c r="ZX14" s="81"/>
      <c r="ZY14" s="81"/>
      <c r="ZZ14" s="81"/>
      <c r="AAA14" s="81"/>
      <c r="AAB14" s="81"/>
      <c r="AAC14" s="81"/>
      <c r="AAD14" s="81"/>
      <c r="AAE14" s="81"/>
      <c r="AAF14" s="81"/>
      <c r="AAG14" s="81"/>
      <c r="AAH14" s="81"/>
      <c r="AAI14" s="81"/>
      <c r="AAJ14" s="81"/>
      <c r="AAK14" s="81"/>
      <c r="AAL14" s="81"/>
      <c r="AAM14" s="81"/>
      <c r="AAN14" s="81"/>
      <c r="AAO14" s="81"/>
      <c r="AAP14" s="81"/>
      <c r="AAQ14" s="81"/>
      <c r="AAR14" s="81"/>
      <c r="AAS14" s="81"/>
      <c r="AAT14" s="81"/>
      <c r="AAU14" s="81"/>
      <c r="AAV14" s="81"/>
      <c r="AAW14" s="81"/>
      <c r="AAX14" s="81"/>
      <c r="AAY14" s="81"/>
      <c r="AAZ14" s="81"/>
      <c r="ABA14" s="81"/>
      <c r="ABB14" s="81"/>
      <c r="ABC14" s="81"/>
      <c r="ABD14" s="81"/>
      <c r="ABE14" s="81"/>
      <c r="ABF14" s="81"/>
      <c r="ABG14" s="81"/>
      <c r="ABH14" s="81"/>
      <c r="ABI14" s="81"/>
      <c r="ABJ14" s="81"/>
      <c r="ABK14" s="81"/>
      <c r="ABL14" s="81"/>
      <c r="ABM14" s="81"/>
      <c r="ABN14" s="81"/>
      <c r="ABO14" s="81"/>
      <c r="ABP14" s="81"/>
      <c r="ABQ14" s="81"/>
      <c r="ABR14" s="81"/>
      <c r="ABS14" s="81"/>
      <c r="ABT14" s="81"/>
      <c r="ABU14" s="81"/>
      <c r="ABV14" s="81"/>
      <c r="ABW14" s="81"/>
      <c r="ABX14" s="81"/>
      <c r="ABY14" s="81"/>
      <c r="ABZ14" s="81"/>
      <c r="ACA14" s="81"/>
      <c r="ACB14" s="81"/>
      <c r="ACC14" s="81"/>
      <c r="ACD14" s="81"/>
      <c r="ACE14" s="81"/>
      <c r="ACF14" s="81"/>
      <c r="ACG14" s="81"/>
      <c r="ACH14" s="81"/>
      <c r="ACI14" s="81"/>
      <c r="ACJ14" s="81"/>
      <c r="ACK14" s="81"/>
      <c r="ACL14" s="81"/>
      <c r="ACM14" s="81"/>
      <c r="ACN14" s="81"/>
      <c r="ACO14" s="81"/>
      <c r="ACP14" s="81"/>
      <c r="ACQ14" s="81"/>
      <c r="ACR14" s="81"/>
      <c r="ACS14" s="81"/>
      <c r="ACT14" s="81"/>
      <c r="ACU14" s="81"/>
      <c r="ACV14" s="81"/>
      <c r="ACW14" s="81"/>
      <c r="ACX14" s="81"/>
      <c r="ACY14" s="81"/>
      <c r="ACZ14" s="81"/>
      <c r="ADA14" s="81"/>
      <c r="ADB14" s="81"/>
      <c r="ADC14" s="81"/>
      <c r="ADD14" s="81"/>
      <c r="ADE14" s="81"/>
      <c r="ADF14" s="81"/>
      <c r="ADG14" s="81"/>
      <c r="ADH14" s="81"/>
      <c r="ADI14" s="81"/>
      <c r="ADJ14" s="81"/>
      <c r="ADK14" s="81"/>
      <c r="ADL14" s="81"/>
      <c r="ADM14" s="81"/>
      <c r="ADN14" s="81"/>
      <c r="ADO14" s="81"/>
      <c r="ADP14" s="81"/>
      <c r="ADQ14" s="81"/>
      <c r="ADR14" s="81"/>
      <c r="ADS14" s="81"/>
      <c r="ADT14" s="81"/>
      <c r="ADU14" s="81"/>
      <c r="ADV14" s="81"/>
      <c r="ADW14" s="81"/>
      <c r="ADX14" s="81"/>
      <c r="ADY14" s="81"/>
      <c r="ADZ14" s="81"/>
      <c r="AEA14" s="81"/>
      <c r="AEB14" s="81"/>
      <c r="AEC14" s="81"/>
      <c r="AED14" s="81"/>
      <c r="AEE14" s="81"/>
      <c r="AEF14" s="81"/>
      <c r="AEG14" s="81"/>
      <c r="AEH14" s="81"/>
      <c r="AEI14" s="81"/>
      <c r="AEJ14" s="81"/>
      <c r="AEK14" s="81"/>
      <c r="AEL14" s="81"/>
      <c r="AEM14" s="81"/>
      <c r="AEN14" s="81"/>
      <c r="AEO14" s="81"/>
      <c r="AEP14" s="81"/>
      <c r="AEQ14" s="81"/>
      <c r="AER14" s="81"/>
      <c r="AES14" s="81"/>
      <c r="AET14" s="81"/>
      <c r="AEU14" s="81"/>
      <c r="AEV14" s="81"/>
      <c r="AEW14" s="81"/>
      <c r="AEX14" s="81"/>
      <c r="AEY14" s="81"/>
      <c r="AEZ14" s="81"/>
      <c r="AFA14" s="81"/>
      <c r="AFB14" s="81"/>
      <c r="AFC14" s="81"/>
      <c r="AFD14" s="81"/>
      <c r="AFE14" s="81"/>
      <c r="AFF14" s="81"/>
      <c r="AFG14" s="81"/>
      <c r="AFH14" s="81"/>
      <c r="AFI14" s="81"/>
      <c r="AFJ14" s="81"/>
      <c r="AFK14" s="81"/>
      <c r="AFL14" s="81"/>
      <c r="AFM14" s="81"/>
      <c r="AFN14" s="81"/>
      <c r="AFO14" s="81"/>
      <c r="AFP14" s="81"/>
      <c r="AFQ14" s="81"/>
      <c r="AFR14" s="81"/>
      <c r="AFS14" s="81"/>
      <c r="AFT14" s="81"/>
      <c r="AFU14" s="81"/>
      <c r="AFV14" s="81"/>
      <c r="AFW14" s="81"/>
      <c r="AFX14" s="81"/>
      <c r="AFY14" s="81"/>
      <c r="AFZ14" s="81"/>
      <c r="AGA14" s="81"/>
      <c r="AGB14" s="81"/>
      <c r="AGC14" s="81"/>
      <c r="AGD14" s="81"/>
      <c r="AGE14" s="81"/>
      <c r="AGF14" s="81"/>
      <c r="AGG14" s="81"/>
      <c r="AGH14" s="81"/>
      <c r="AGI14" s="81"/>
      <c r="AGJ14" s="81"/>
      <c r="AGK14" s="81"/>
      <c r="AGL14" s="81"/>
      <c r="AGM14" s="81"/>
      <c r="AGN14" s="81"/>
      <c r="AGO14" s="81"/>
      <c r="AGP14" s="81"/>
      <c r="AGQ14" s="81"/>
      <c r="AGR14" s="81"/>
      <c r="AGS14" s="81"/>
      <c r="AGT14" s="81"/>
      <c r="AGU14" s="81"/>
      <c r="AGV14" s="81"/>
      <c r="AGW14" s="81"/>
      <c r="AGX14" s="81"/>
      <c r="AGY14" s="81"/>
      <c r="AGZ14" s="81"/>
      <c r="AHA14" s="81"/>
      <c r="AHB14" s="81"/>
      <c r="AHC14" s="81"/>
      <c r="AHD14" s="81"/>
      <c r="AHE14" s="81"/>
      <c r="AHF14" s="81"/>
      <c r="AHG14" s="81"/>
      <c r="AHH14" s="81"/>
      <c r="AHI14" s="81"/>
      <c r="AHJ14" s="81"/>
      <c r="AHK14" s="81"/>
      <c r="AHL14" s="81"/>
      <c r="AHM14" s="81"/>
      <c r="AHN14" s="81"/>
      <c r="AHO14" s="81"/>
      <c r="AHP14" s="81"/>
      <c r="AHQ14" s="81"/>
      <c r="AHR14" s="81"/>
      <c r="AHS14" s="81"/>
      <c r="AHT14" s="81"/>
      <c r="AHU14" s="81"/>
      <c r="AHV14" s="81"/>
      <c r="AHW14" s="81"/>
      <c r="AHX14" s="81"/>
      <c r="AHY14" s="81"/>
      <c r="AHZ14" s="81"/>
      <c r="AIA14" s="81"/>
      <c r="AIB14" s="81"/>
      <c r="AIC14" s="81"/>
      <c r="AID14" s="81"/>
      <c r="AIE14" s="81"/>
      <c r="AIF14" s="81"/>
      <c r="AIG14" s="81"/>
      <c r="AIH14" s="81"/>
      <c r="AII14" s="81"/>
      <c r="AIJ14" s="81"/>
      <c r="AIK14" s="81"/>
      <c r="AIL14" s="81"/>
      <c r="AIM14" s="81"/>
      <c r="AIN14" s="81"/>
      <c r="AIO14" s="81"/>
      <c r="AIP14" s="81"/>
      <c r="AIQ14" s="81"/>
      <c r="AIR14" s="81"/>
      <c r="AIS14" s="81"/>
      <c r="AIT14" s="81"/>
      <c r="AIU14" s="81"/>
      <c r="AIV14" s="81"/>
      <c r="AIW14" s="81"/>
      <c r="AIX14" s="81"/>
      <c r="AIY14" s="81"/>
      <c r="AIZ14" s="81"/>
      <c r="AJA14" s="81"/>
      <c r="AJB14" s="81"/>
      <c r="AJC14" s="81"/>
      <c r="AJD14" s="81"/>
      <c r="AJE14" s="81"/>
      <c r="AJF14" s="81"/>
      <c r="AJG14" s="81"/>
      <c r="AJH14" s="81"/>
      <c r="AJI14" s="81"/>
      <c r="AJJ14" s="81"/>
      <c r="AJK14" s="81"/>
      <c r="AJL14" s="81"/>
      <c r="AJM14" s="81"/>
      <c r="AJN14" s="81"/>
      <c r="AJO14" s="81"/>
      <c r="AJP14" s="81"/>
      <c r="AJQ14" s="81"/>
      <c r="AJR14" s="81"/>
      <c r="AJS14" s="81"/>
      <c r="AJT14" s="81"/>
      <c r="AJU14" s="81"/>
      <c r="AJV14" s="81"/>
      <c r="AJW14" s="81"/>
      <c r="AJX14" s="81"/>
      <c r="AJY14" s="81"/>
      <c r="AJZ14" s="81"/>
      <c r="AKA14" s="81"/>
      <c r="AKB14" s="81"/>
      <c r="AKC14" s="81"/>
      <c r="AKD14" s="81"/>
      <c r="AKE14" s="81"/>
      <c r="AKF14" s="81"/>
      <c r="AKG14" s="81"/>
      <c r="AKH14" s="81"/>
      <c r="AKI14" s="81"/>
      <c r="AKJ14" s="81"/>
      <c r="AKK14" s="81"/>
      <c r="AKL14" s="81"/>
      <c r="AKM14" s="81"/>
      <c r="AKN14" s="81"/>
      <c r="AKO14" s="81"/>
      <c r="AKP14" s="81"/>
      <c r="AKQ14" s="81"/>
      <c r="AKR14" s="81"/>
      <c r="AKS14" s="81"/>
      <c r="AKT14" s="81"/>
      <c r="AKU14" s="81"/>
      <c r="AKV14" s="81"/>
      <c r="AKW14" s="81"/>
      <c r="AKX14" s="81"/>
      <c r="AKY14" s="81"/>
      <c r="AKZ14" s="81"/>
      <c r="ALA14" s="81"/>
      <c r="ALB14" s="81"/>
      <c r="ALC14" s="81"/>
      <c r="ALD14" s="81"/>
      <c r="ALE14" s="81"/>
      <c r="ALF14" s="81"/>
      <c r="ALG14" s="81"/>
      <c r="ALH14" s="81"/>
      <c r="ALI14" s="81"/>
      <c r="ALJ14" s="81"/>
      <c r="ALK14" s="81"/>
      <c r="ALL14" s="81"/>
      <c r="ALM14" s="81"/>
      <c r="ALN14" s="81"/>
      <c r="ALO14" s="81"/>
      <c r="ALP14" s="81"/>
      <c r="ALQ14" s="81"/>
      <c r="ALR14" s="81"/>
      <c r="ALS14" s="81"/>
      <c r="ALT14" s="81"/>
      <c r="ALU14" s="81"/>
      <c r="ALV14" s="81"/>
      <c r="ALW14" s="81"/>
      <c r="ALX14" s="81"/>
      <c r="ALY14" s="81"/>
      <c r="ALZ14" s="81"/>
      <c r="AMA14" s="81"/>
      <c r="AMB14" s="81"/>
      <c r="AMC14" s="81"/>
      <c r="AMD14" s="81"/>
      <c r="AME14" s="81"/>
      <c r="AMF14" s="81"/>
      <c r="AMG14" s="81"/>
      <c r="AMH14" s="81"/>
      <c r="AMI14" s="81"/>
      <c r="AMJ14" s="81"/>
      <c r="AMK14" s="81"/>
      <c r="AML14" s="81"/>
      <c r="AMM14" s="81"/>
      <c r="AMN14" s="81"/>
      <c r="AMO14" s="81"/>
      <c r="AMP14" s="81"/>
      <c r="AMQ14" s="81"/>
      <c r="AMR14" s="81"/>
      <c r="AMS14" s="81"/>
      <c r="AMT14" s="81"/>
      <c r="AMU14" s="81"/>
      <c r="AMV14" s="81"/>
      <c r="AMW14" s="81"/>
      <c r="AMX14" s="81"/>
      <c r="AMY14" s="81"/>
      <c r="AMZ14" s="81"/>
      <c r="ANA14" s="81"/>
      <c r="ANB14" s="81"/>
      <c r="ANC14" s="81"/>
      <c r="AND14" s="81"/>
      <c r="ANE14" s="81"/>
      <c r="ANF14" s="81"/>
      <c r="ANG14" s="81"/>
      <c r="ANH14" s="81"/>
      <c r="ANI14" s="81"/>
      <c r="ANJ14" s="81"/>
      <c r="ANK14" s="81"/>
      <c r="ANL14" s="81"/>
      <c r="ANM14" s="81"/>
      <c r="ANN14" s="81"/>
      <c r="ANO14" s="81"/>
      <c r="ANP14" s="81"/>
      <c r="ANQ14" s="81"/>
      <c r="ANR14" s="81"/>
      <c r="ANS14" s="81"/>
      <c r="ANT14" s="81"/>
      <c r="ANU14" s="81"/>
      <c r="ANV14" s="81"/>
      <c r="ANW14" s="81"/>
      <c r="ANX14" s="81"/>
      <c r="ANY14" s="81"/>
      <c r="ANZ14" s="81"/>
      <c r="AOA14" s="81"/>
      <c r="AOB14" s="81"/>
      <c r="AOC14" s="81"/>
      <c r="AOD14" s="81"/>
      <c r="AOE14" s="81"/>
      <c r="AOF14" s="81"/>
      <c r="AOG14" s="81"/>
      <c r="AOH14" s="81"/>
      <c r="AOI14" s="81"/>
      <c r="AOJ14" s="81"/>
      <c r="AOK14" s="81"/>
      <c r="AOL14" s="81"/>
      <c r="AOM14" s="81"/>
      <c r="AON14" s="81"/>
      <c r="AOO14" s="81"/>
      <c r="AOP14" s="81"/>
      <c r="AOQ14" s="81"/>
      <c r="AOR14" s="81"/>
      <c r="AOS14" s="81"/>
      <c r="AOT14" s="81"/>
      <c r="AOU14" s="81"/>
      <c r="AOV14" s="81"/>
      <c r="AOW14" s="81"/>
      <c r="AOX14" s="81"/>
      <c r="AOY14" s="81"/>
      <c r="AOZ14" s="81"/>
      <c r="APA14" s="81"/>
      <c r="APB14" s="81"/>
      <c r="APC14" s="81"/>
      <c r="APD14" s="81"/>
      <c r="APE14" s="81"/>
      <c r="APF14" s="81"/>
      <c r="APG14" s="81"/>
      <c r="APH14" s="81"/>
      <c r="API14" s="81"/>
      <c r="APJ14" s="81"/>
      <c r="APK14" s="81"/>
      <c r="APL14" s="81"/>
      <c r="APM14" s="81"/>
      <c r="APN14" s="81"/>
      <c r="APO14" s="81"/>
      <c r="APP14" s="81"/>
      <c r="APQ14" s="81"/>
      <c r="APR14" s="81"/>
      <c r="APS14" s="81"/>
      <c r="APT14" s="81"/>
      <c r="APU14" s="81"/>
      <c r="APV14" s="81"/>
      <c r="APW14" s="81"/>
      <c r="APX14" s="81"/>
      <c r="APY14" s="81"/>
      <c r="APZ14" s="81"/>
      <c r="AQA14" s="81"/>
      <c r="AQB14" s="81"/>
      <c r="AQC14" s="81"/>
      <c r="AQD14" s="81"/>
      <c r="AQE14" s="81"/>
      <c r="AQF14" s="81"/>
      <c r="AQG14" s="81"/>
      <c r="AQH14" s="81"/>
      <c r="AQI14" s="81"/>
      <c r="AQJ14" s="81"/>
      <c r="AQK14" s="81"/>
      <c r="AQL14" s="81"/>
      <c r="AQM14" s="81"/>
      <c r="AQN14" s="81"/>
      <c r="AQO14" s="81"/>
      <c r="AQP14" s="81"/>
      <c r="AQQ14" s="81"/>
      <c r="AQR14" s="81"/>
      <c r="AQS14" s="81"/>
      <c r="AQT14" s="81"/>
      <c r="AQU14" s="81"/>
      <c r="AQV14" s="81"/>
      <c r="AQW14" s="81"/>
      <c r="AQX14" s="81"/>
      <c r="AQY14" s="81"/>
      <c r="AQZ14" s="81"/>
      <c r="ARA14" s="81"/>
      <c r="ARB14" s="81"/>
      <c r="ARC14" s="81"/>
      <c r="ARD14" s="81"/>
      <c r="ARE14" s="81"/>
      <c r="ARF14" s="81"/>
      <c r="ARG14" s="81"/>
      <c r="ARH14" s="81"/>
      <c r="ARI14" s="81"/>
      <c r="ARJ14" s="81"/>
      <c r="ARK14" s="81"/>
      <c r="ARL14" s="81"/>
      <c r="ARM14" s="81"/>
      <c r="ARN14" s="81"/>
      <c r="ARO14" s="81"/>
      <c r="ARP14" s="81"/>
      <c r="ARQ14" s="81"/>
      <c r="ARR14" s="81"/>
      <c r="ARS14" s="81"/>
      <c r="ART14" s="81"/>
      <c r="ARU14" s="81"/>
      <c r="ARV14" s="81"/>
      <c r="ARW14" s="81"/>
      <c r="ARX14" s="81"/>
      <c r="ARY14" s="81"/>
      <c r="ARZ14" s="81"/>
      <c r="ASA14" s="81"/>
      <c r="ASB14" s="81"/>
      <c r="ASC14" s="81"/>
      <c r="ASD14" s="81"/>
      <c r="ASE14" s="81"/>
      <c r="ASF14" s="81"/>
      <c r="ASG14" s="81"/>
      <c r="ASH14" s="81"/>
      <c r="ASI14" s="81"/>
      <c r="ASJ14" s="81"/>
      <c r="ASK14" s="81"/>
      <c r="ASL14" s="81"/>
      <c r="ASM14" s="81"/>
      <c r="ASN14" s="81"/>
      <c r="ASO14" s="81"/>
      <c r="ASP14" s="81"/>
      <c r="ASQ14" s="81"/>
      <c r="ASR14" s="81"/>
      <c r="ASS14" s="81"/>
      <c r="AST14" s="81"/>
      <c r="ASU14" s="81"/>
      <c r="ASV14" s="81"/>
      <c r="ASW14" s="81"/>
      <c r="ASX14" s="81"/>
      <c r="ASY14" s="81"/>
      <c r="ASZ14" s="81"/>
      <c r="ATA14" s="81"/>
      <c r="ATB14" s="81"/>
      <c r="ATC14" s="81"/>
      <c r="ATD14" s="81"/>
      <c r="ATE14" s="81"/>
      <c r="ATF14" s="81"/>
      <c r="ATG14" s="81"/>
      <c r="ATH14" s="81"/>
      <c r="ATI14" s="81"/>
      <c r="ATJ14" s="81"/>
      <c r="ATK14" s="81"/>
      <c r="ATL14" s="81"/>
      <c r="ATM14" s="81"/>
      <c r="ATN14" s="81"/>
      <c r="ATO14" s="81"/>
      <c r="ATP14" s="81"/>
      <c r="ATQ14" s="81"/>
      <c r="ATR14" s="81"/>
      <c r="ATS14" s="81"/>
      <c r="ATT14" s="81"/>
      <c r="ATU14" s="81"/>
      <c r="ATV14" s="81"/>
      <c r="ATW14" s="81"/>
      <c r="ATX14" s="81"/>
      <c r="ATY14" s="81"/>
      <c r="ATZ14" s="81"/>
      <c r="AUA14" s="81"/>
      <c r="AUB14" s="81"/>
      <c r="AUC14" s="81"/>
      <c r="AUD14" s="81"/>
      <c r="AUE14" s="81"/>
      <c r="AUF14" s="81"/>
      <c r="AUG14" s="81"/>
      <c r="AUH14" s="81"/>
      <c r="AUI14" s="81"/>
      <c r="AUJ14" s="81"/>
      <c r="AUK14" s="81"/>
      <c r="AUL14" s="81"/>
      <c r="AUM14" s="81"/>
      <c r="AUN14" s="81"/>
      <c r="AUO14" s="81"/>
      <c r="AUP14" s="81"/>
      <c r="AUQ14" s="81"/>
      <c r="AUR14" s="81"/>
      <c r="AUS14" s="81"/>
      <c r="AUT14" s="81"/>
      <c r="AUU14" s="81"/>
      <c r="AUV14" s="81"/>
      <c r="AUW14" s="81"/>
      <c r="AUX14" s="81"/>
      <c r="AUY14" s="81"/>
      <c r="AUZ14" s="81"/>
      <c r="AVA14" s="81"/>
      <c r="AVB14" s="81"/>
      <c r="AVC14" s="81"/>
      <c r="AVD14" s="81"/>
      <c r="AVE14" s="81"/>
      <c r="AVF14" s="81"/>
      <c r="AVG14" s="81"/>
      <c r="AVH14" s="81"/>
      <c r="AVI14" s="81"/>
      <c r="AVJ14" s="81"/>
      <c r="AVK14" s="81"/>
      <c r="AVL14" s="81"/>
      <c r="AVM14" s="81"/>
      <c r="AVN14" s="81"/>
      <c r="AVO14" s="81"/>
      <c r="AVP14" s="81"/>
      <c r="AVQ14" s="81"/>
      <c r="AVR14" s="81"/>
      <c r="AVS14" s="81"/>
      <c r="AVT14" s="81"/>
      <c r="AVU14" s="81"/>
      <c r="AVV14" s="81"/>
      <c r="AVW14" s="81"/>
      <c r="AVX14" s="81"/>
      <c r="AVY14" s="81"/>
      <c r="AVZ14" s="81"/>
      <c r="AWA14" s="81"/>
      <c r="AWB14" s="81"/>
      <c r="AWC14" s="81"/>
      <c r="AWD14" s="81"/>
      <c r="AWE14" s="81"/>
      <c r="AWF14" s="81"/>
      <c r="AWG14" s="81"/>
      <c r="AWH14" s="81"/>
      <c r="AWI14" s="81"/>
      <c r="AWJ14" s="81"/>
      <c r="AWK14" s="81"/>
      <c r="AWL14" s="81"/>
      <c r="AWM14" s="81"/>
      <c r="AWN14" s="81"/>
      <c r="AWO14" s="81"/>
      <c r="AWP14" s="81"/>
      <c r="AWQ14" s="81"/>
      <c r="AWR14" s="81"/>
      <c r="AWS14" s="81"/>
      <c r="AWT14" s="81"/>
      <c r="AWU14" s="81"/>
      <c r="AWV14" s="81"/>
      <c r="AWW14" s="81"/>
      <c r="AWX14" s="81"/>
      <c r="AWY14" s="81"/>
      <c r="AWZ14" s="81"/>
      <c r="AXA14" s="81"/>
      <c r="AXB14" s="81"/>
      <c r="AXC14" s="81"/>
      <c r="AXD14" s="81"/>
      <c r="AXE14" s="81"/>
      <c r="AXF14" s="81"/>
      <c r="AXG14" s="81"/>
      <c r="AXH14" s="81"/>
      <c r="AXI14" s="81"/>
      <c r="AXJ14" s="81"/>
      <c r="AXK14" s="81"/>
      <c r="AXL14" s="81"/>
      <c r="AXM14" s="81"/>
      <c r="AXN14" s="81"/>
      <c r="AXO14" s="81"/>
      <c r="AXP14" s="81"/>
      <c r="AXQ14" s="81"/>
      <c r="AXR14" s="81"/>
      <c r="AXS14" s="81"/>
      <c r="AXT14" s="81"/>
      <c r="AXU14" s="81"/>
      <c r="AXV14" s="81"/>
      <c r="AXW14" s="81"/>
      <c r="AXX14" s="81"/>
      <c r="AXY14" s="81"/>
      <c r="AXZ14" s="81"/>
      <c r="AYA14" s="81"/>
      <c r="AYB14" s="81"/>
      <c r="AYC14" s="81"/>
      <c r="AYD14" s="81"/>
      <c r="AYE14" s="81"/>
      <c r="AYF14" s="81"/>
      <c r="AYG14" s="81"/>
      <c r="AYH14" s="81"/>
      <c r="AYI14" s="81"/>
      <c r="AYJ14" s="81"/>
      <c r="AYK14" s="81"/>
      <c r="AYL14" s="81"/>
      <c r="AYM14" s="81"/>
      <c r="AYN14" s="81"/>
      <c r="AYO14" s="81"/>
      <c r="AYP14" s="81"/>
      <c r="AYQ14" s="81"/>
      <c r="AYR14" s="81"/>
      <c r="AYS14" s="81"/>
      <c r="AYT14" s="81"/>
      <c r="AYU14" s="81"/>
      <c r="AYV14" s="81"/>
      <c r="AYW14" s="81"/>
      <c r="AYX14" s="81"/>
      <c r="AYY14" s="81"/>
      <c r="AYZ14" s="81"/>
      <c r="AZA14" s="81"/>
      <c r="AZB14" s="81"/>
      <c r="AZC14" s="81"/>
      <c r="AZD14" s="81"/>
      <c r="AZE14" s="81"/>
      <c r="AZF14" s="81"/>
      <c r="AZG14" s="81"/>
      <c r="AZH14" s="81"/>
      <c r="AZI14" s="81"/>
      <c r="AZJ14" s="81"/>
      <c r="AZK14" s="81"/>
      <c r="AZL14" s="81"/>
      <c r="AZM14" s="81"/>
      <c r="AZN14" s="81"/>
      <c r="AZO14" s="81"/>
      <c r="AZP14" s="81"/>
      <c r="AZQ14" s="81"/>
      <c r="AZR14" s="81"/>
      <c r="AZS14" s="81"/>
      <c r="AZT14" s="81"/>
      <c r="AZU14" s="81"/>
      <c r="AZV14" s="81"/>
      <c r="AZW14" s="81"/>
      <c r="AZX14" s="81"/>
      <c r="AZY14" s="81"/>
      <c r="AZZ14" s="81"/>
      <c r="BAA14" s="81"/>
      <c r="BAB14" s="81"/>
      <c r="BAC14" s="81"/>
      <c r="BAD14" s="81"/>
      <c r="BAE14" s="81"/>
      <c r="BAF14" s="81"/>
      <c r="BAG14" s="81"/>
      <c r="BAH14" s="81"/>
      <c r="BAI14" s="81"/>
      <c r="BAJ14" s="81"/>
      <c r="BAK14" s="81"/>
      <c r="BAL14" s="81"/>
      <c r="BAM14" s="81"/>
      <c r="BAN14" s="81"/>
      <c r="BAO14" s="81"/>
      <c r="BAP14" s="81"/>
      <c r="BAQ14" s="81"/>
      <c r="BAR14" s="81"/>
      <c r="BAS14" s="81"/>
      <c r="BAT14" s="81"/>
      <c r="BAU14" s="81"/>
      <c r="BAV14" s="81"/>
      <c r="BAW14" s="81"/>
      <c r="BAX14" s="81"/>
      <c r="BAY14" s="81"/>
      <c r="BAZ14" s="81"/>
      <c r="BBA14" s="81"/>
      <c r="BBB14" s="81"/>
      <c r="BBC14" s="81"/>
      <c r="BBD14" s="81"/>
      <c r="BBE14" s="81"/>
      <c r="BBF14" s="81"/>
      <c r="BBG14" s="81"/>
      <c r="BBH14" s="81"/>
      <c r="BBI14" s="81"/>
      <c r="BBJ14" s="81"/>
      <c r="BBK14" s="81"/>
      <c r="BBL14" s="81"/>
      <c r="BBM14" s="81"/>
      <c r="BBN14" s="81"/>
      <c r="BBO14" s="81"/>
      <c r="BBP14" s="81"/>
      <c r="BBQ14" s="81"/>
      <c r="BBR14" s="81"/>
      <c r="BBS14" s="81"/>
      <c r="BBT14" s="81"/>
      <c r="BBU14" s="81"/>
      <c r="BBV14" s="81"/>
      <c r="BBW14" s="81"/>
      <c r="BBX14" s="81"/>
      <c r="BBY14" s="81"/>
      <c r="BBZ14" s="81"/>
      <c r="BCA14" s="81"/>
      <c r="BCB14" s="81"/>
      <c r="BCC14" s="81"/>
      <c r="BCD14" s="81"/>
      <c r="BCE14" s="81"/>
      <c r="BCF14" s="81"/>
      <c r="BCG14" s="81"/>
      <c r="BCH14" s="81"/>
      <c r="BCI14" s="81"/>
      <c r="BCJ14" s="81"/>
      <c r="BCK14" s="81"/>
      <c r="BCL14" s="81"/>
      <c r="BCM14" s="81"/>
      <c r="BCN14" s="81"/>
      <c r="BCO14" s="81"/>
      <c r="BCP14" s="81"/>
      <c r="BCQ14" s="81"/>
      <c r="BCR14" s="81"/>
      <c r="BCS14" s="81"/>
      <c r="BCT14" s="81"/>
      <c r="BCU14" s="81"/>
      <c r="BCV14" s="81"/>
      <c r="BCW14" s="81"/>
      <c r="BCX14" s="81"/>
      <c r="BCY14" s="81"/>
      <c r="BCZ14" s="81"/>
      <c r="BDA14" s="81"/>
      <c r="BDB14" s="81"/>
      <c r="BDC14" s="81"/>
      <c r="BDD14" s="81"/>
      <c r="BDE14" s="81"/>
      <c r="BDF14" s="81"/>
      <c r="BDG14" s="81"/>
      <c r="BDH14" s="81"/>
      <c r="BDI14" s="81"/>
      <c r="BDJ14" s="81"/>
      <c r="BDK14" s="81"/>
      <c r="BDL14" s="81"/>
      <c r="BDM14" s="81"/>
      <c r="BDN14" s="81"/>
      <c r="BDO14" s="81"/>
      <c r="BDP14" s="81"/>
      <c r="BDQ14" s="81"/>
      <c r="BDR14" s="81"/>
      <c r="BDS14" s="81"/>
      <c r="BDT14" s="81"/>
      <c r="BDU14" s="81"/>
      <c r="BDV14" s="81"/>
      <c r="BDW14" s="81"/>
      <c r="BDX14" s="81"/>
      <c r="BDY14" s="81"/>
      <c r="BDZ14" s="81"/>
      <c r="BEA14" s="81"/>
      <c r="BEB14" s="81"/>
      <c r="BEC14" s="81"/>
      <c r="BED14" s="81"/>
      <c r="BEE14" s="81"/>
      <c r="BEF14" s="81"/>
      <c r="BEG14" s="81"/>
      <c r="BEH14" s="81"/>
      <c r="BEI14" s="81"/>
      <c r="BEJ14" s="81"/>
      <c r="BEK14" s="81"/>
      <c r="BEL14" s="81"/>
      <c r="BEM14" s="81"/>
      <c r="BEN14" s="81"/>
      <c r="BEO14" s="81"/>
      <c r="BEP14" s="81"/>
      <c r="BEQ14" s="81"/>
      <c r="BER14" s="81"/>
      <c r="BES14" s="81"/>
      <c r="BET14" s="81"/>
      <c r="BEU14" s="81"/>
      <c r="BEV14" s="81"/>
      <c r="BEW14" s="81"/>
      <c r="BEX14" s="81"/>
      <c r="BEY14" s="81"/>
      <c r="BEZ14" s="81"/>
      <c r="BFA14" s="81"/>
      <c r="BFB14" s="81"/>
      <c r="BFC14" s="81"/>
      <c r="BFD14" s="81"/>
      <c r="BFE14" s="81"/>
      <c r="BFF14" s="81"/>
      <c r="BFG14" s="81"/>
      <c r="BFH14" s="81"/>
      <c r="BFI14" s="81"/>
      <c r="BFJ14" s="81"/>
      <c r="BFK14" s="81"/>
      <c r="BFL14" s="81"/>
      <c r="BFM14" s="81"/>
      <c r="BFN14" s="81"/>
      <c r="BFO14" s="81"/>
      <c r="BFP14" s="81"/>
      <c r="BFQ14" s="81"/>
      <c r="BFR14" s="81"/>
      <c r="BFS14" s="81"/>
      <c r="BFT14" s="81"/>
      <c r="BFU14" s="81"/>
      <c r="BFV14" s="81"/>
      <c r="BFW14" s="81"/>
      <c r="BFX14" s="81"/>
      <c r="BFY14" s="81"/>
      <c r="BFZ14" s="81"/>
      <c r="BGA14" s="81"/>
      <c r="BGB14" s="81"/>
      <c r="BGC14" s="81"/>
      <c r="BGD14" s="81"/>
      <c r="BGE14" s="81"/>
      <c r="BGF14" s="81"/>
      <c r="BGG14" s="81"/>
      <c r="BGH14" s="81"/>
      <c r="BGI14" s="81"/>
      <c r="BGJ14" s="81"/>
      <c r="BGK14" s="81"/>
      <c r="BGL14" s="81"/>
      <c r="BGM14" s="81"/>
      <c r="BGN14" s="81"/>
      <c r="BGO14" s="81"/>
      <c r="BGP14" s="81"/>
      <c r="BGQ14" s="81"/>
      <c r="BGR14" s="81"/>
      <c r="BGS14" s="81"/>
      <c r="BGT14" s="81"/>
      <c r="BGU14" s="81"/>
      <c r="BGV14" s="81"/>
      <c r="BGW14" s="81"/>
      <c r="BGX14" s="81"/>
      <c r="BGY14" s="81"/>
      <c r="BGZ14" s="81"/>
      <c r="BHA14" s="81"/>
      <c r="BHB14" s="81"/>
      <c r="BHC14" s="81"/>
      <c r="BHD14" s="81"/>
      <c r="BHE14" s="81"/>
      <c r="BHF14" s="81"/>
      <c r="BHG14" s="81"/>
      <c r="BHH14" s="81"/>
      <c r="BHI14" s="81"/>
      <c r="BHJ14" s="81"/>
      <c r="BHK14" s="81"/>
      <c r="BHL14" s="81"/>
      <c r="BHM14" s="81"/>
      <c r="BHN14" s="81"/>
      <c r="BHO14" s="81"/>
      <c r="BHP14" s="81"/>
      <c r="BHQ14" s="81"/>
      <c r="BHR14" s="81"/>
      <c r="BHS14" s="81"/>
      <c r="BHT14" s="81"/>
      <c r="BHU14" s="81"/>
      <c r="BHV14" s="81"/>
      <c r="BHW14" s="81"/>
      <c r="BHX14" s="81"/>
      <c r="BHY14" s="81"/>
      <c r="BHZ14" s="81"/>
      <c r="BIA14" s="81"/>
      <c r="BIB14" s="81"/>
      <c r="BIC14" s="81"/>
      <c r="BID14" s="81"/>
      <c r="BIE14" s="81"/>
      <c r="BIF14" s="81"/>
      <c r="BIG14" s="81"/>
      <c r="BIH14" s="81"/>
      <c r="BII14" s="81"/>
      <c r="BIJ14" s="81"/>
      <c r="BIK14" s="81"/>
      <c r="BIL14" s="81"/>
      <c r="BIM14" s="81"/>
      <c r="BIN14" s="81"/>
      <c r="BIO14" s="81"/>
      <c r="BIP14" s="81"/>
      <c r="BIQ14" s="81"/>
      <c r="BIR14" s="81"/>
      <c r="BIS14" s="81"/>
      <c r="BIT14" s="81"/>
      <c r="BIU14" s="81"/>
      <c r="BIV14" s="81"/>
      <c r="BIW14" s="81"/>
      <c r="BIX14" s="81"/>
      <c r="BIY14" s="81"/>
      <c r="BIZ14" s="81"/>
      <c r="BJA14" s="81"/>
      <c r="BJB14" s="81"/>
      <c r="BJC14" s="81"/>
      <c r="BJD14" s="81"/>
      <c r="BJE14" s="81"/>
      <c r="BJF14" s="81"/>
      <c r="BJG14" s="81"/>
      <c r="BJH14" s="81"/>
      <c r="BJI14" s="81"/>
      <c r="BJJ14" s="81"/>
      <c r="BJK14" s="81"/>
      <c r="BJL14" s="81"/>
      <c r="BJM14" s="81"/>
      <c r="BJN14" s="81"/>
      <c r="BJO14" s="81"/>
      <c r="BJP14" s="81"/>
      <c r="BJQ14" s="81"/>
      <c r="BJR14" s="81"/>
      <c r="BJS14" s="81"/>
      <c r="BJT14" s="81"/>
      <c r="BJU14" s="81"/>
      <c r="BJV14" s="81"/>
      <c r="BJW14" s="81"/>
      <c r="BJX14" s="81"/>
      <c r="BJY14" s="81"/>
      <c r="BJZ14" s="81"/>
      <c r="BKA14" s="81"/>
      <c r="BKB14" s="81"/>
      <c r="BKC14" s="81"/>
      <c r="BKD14" s="81"/>
      <c r="BKE14" s="81"/>
      <c r="BKF14" s="81"/>
      <c r="BKG14" s="81"/>
      <c r="BKH14" s="81"/>
      <c r="BKI14" s="81"/>
      <c r="BKJ14" s="81"/>
      <c r="BKK14" s="81"/>
      <c r="BKL14" s="81"/>
      <c r="BKM14" s="81"/>
      <c r="BKN14" s="81"/>
      <c r="BKO14" s="81"/>
      <c r="BKP14" s="81"/>
      <c r="BKQ14" s="81"/>
      <c r="BKR14" s="81"/>
      <c r="BKS14" s="81"/>
      <c r="BKT14" s="81"/>
      <c r="BKU14" s="81"/>
      <c r="BKV14" s="81"/>
      <c r="BKW14" s="81"/>
      <c r="BKX14" s="81"/>
      <c r="BKY14" s="81"/>
      <c r="BKZ14" s="81"/>
      <c r="BLA14" s="81"/>
      <c r="BLB14" s="81"/>
      <c r="BLC14" s="81"/>
      <c r="BLD14" s="81"/>
      <c r="BLE14" s="81"/>
      <c r="BLF14" s="81"/>
      <c r="BLG14" s="81"/>
      <c r="BLH14" s="81"/>
      <c r="BLI14" s="81"/>
      <c r="BLJ14" s="81"/>
      <c r="BLK14" s="81"/>
      <c r="BLL14" s="81"/>
      <c r="BLM14" s="81"/>
      <c r="BLN14" s="81"/>
      <c r="BLO14" s="81"/>
      <c r="BLP14" s="81"/>
      <c r="BLQ14" s="81"/>
      <c r="BLR14" s="81"/>
      <c r="BLS14" s="81"/>
      <c r="BLT14" s="81"/>
      <c r="BLU14" s="81"/>
      <c r="BLV14" s="81"/>
      <c r="BLW14" s="81"/>
      <c r="BLX14" s="81"/>
      <c r="BLY14" s="81"/>
      <c r="BLZ14" s="81"/>
      <c r="BMA14" s="81"/>
      <c r="BMB14" s="81"/>
      <c r="BMC14" s="81"/>
      <c r="BMD14" s="81"/>
      <c r="BME14" s="81"/>
      <c r="BMF14" s="81"/>
      <c r="BMG14" s="81"/>
      <c r="BMH14" s="81"/>
      <c r="BMI14" s="81"/>
      <c r="BMJ14" s="81"/>
      <c r="BMK14" s="81"/>
      <c r="BML14" s="81"/>
      <c r="BMM14" s="81"/>
      <c r="BMN14" s="81"/>
      <c r="BMO14" s="81"/>
      <c r="BMP14" s="81"/>
      <c r="BMQ14" s="81"/>
      <c r="BMR14" s="81"/>
      <c r="BMS14" s="81"/>
      <c r="BMT14" s="81"/>
      <c r="BMU14" s="81"/>
      <c r="BMV14" s="81"/>
      <c r="BMW14" s="81"/>
      <c r="BMX14" s="81"/>
      <c r="BMY14" s="81"/>
      <c r="BMZ14" s="81"/>
      <c r="BNA14" s="81"/>
      <c r="BNB14" s="81"/>
      <c r="BNC14" s="81"/>
      <c r="BND14" s="81"/>
      <c r="BNE14" s="81"/>
      <c r="BNF14" s="81"/>
      <c r="BNG14" s="81"/>
      <c r="BNH14" s="81"/>
      <c r="BNI14" s="81"/>
      <c r="BNJ14" s="81"/>
      <c r="BNK14" s="81"/>
      <c r="BNL14" s="81"/>
      <c r="BNM14" s="81"/>
      <c r="BNN14" s="81"/>
      <c r="BNO14" s="81"/>
      <c r="BNP14" s="81"/>
      <c r="BNQ14" s="81"/>
      <c r="BNR14" s="81"/>
      <c r="BNS14" s="81"/>
      <c r="BNT14" s="81"/>
      <c r="BNU14" s="81"/>
      <c r="BNV14" s="81"/>
      <c r="BNW14" s="81"/>
      <c r="BNX14" s="81"/>
      <c r="BNY14" s="81"/>
      <c r="BNZ14" s="81"/>
      <c r="BOA14" s="81"/>
      <c r="BOB14" s="81"/>
      <c r="BOC14" s="81"/>
      <c r="BOD14" s="81"/>
      <c r="BOE14" s="81"/>
      <c r="BOF14" s="81"/>
      <c r="BOG14" s="81"/>
      <c r="BOH14" s="81"/>
      <c r="BOI14" s="81"/>
      <c r="BOJ14" s="81"/>
      <c r="BOK14" s="81"/>
      <c r="BOL14" s="81"/>
      <c r="BOM14" s="81"/>
      <c r="BON14" s="81"/>
      <c r="BOO14" s="81"/>
      <c r="BOP14" s="81"/>
      <c r="BOQ14" s="81"/>
      <c r="BOR14" s="81"/>
      <c r="BOS14" s="81"/>
      <c r="BOT14" s="81"/>
      <c r="BOU14" s="81"/>
      <c r="BOV14" s="81"/>
      <c r="BOW14" s="81"/>
      <c r="BOX14" s="81"/>
      <c r="BOY14" s="81"/>
      <c r="BOZ14" s="81"/>
      <c r="BPA14" s="81"/>
      <c r="BPB14" s="81"/>
      <c r="BPC14" s="81"/>
      <c r="BPD14" s="81"/>
      <c r="BPE14" s="81"/>
      <c r="BPF14" s="81"/>
      <c r="BPG14" s="81"/>
      <c r="BPH14" s="81"/>
      <c r="BPI14" s="81"/>
      <c r="BPJ14" s="81"/>
      <c r="BPK14" s="81"/>
      <c r="BPL14" s="81"/>
      <c r="BPM14" s="81"/>
      <c r="BPN14" s="81"/>
      <c r="BPO14" s="81"/>
      <c r="BPP14" s="81"/>
      <c r="BPQ14" s="81"/>
      <c r="BPR14" s="81"/>
      <c r="BPS14" s="81"/>
      <c r="BPT14" s="81"/>
      <c r="BPU14" s="81"/>
      <c r="BPV14" s="81"/>
      <c r="BPW14" s="81"/>
      <c r="BPX14" s="81"/>
      <c r="BPY14" s="81"/>
      <c r="BPZ14" s="81"/>
      <c r="BQA14" s="81"/>
      <c r="BQB14" s="81"/>
      <c r="BQC14" s="81"/>
      <c r="BQD14" s="81"/>
      <c r="BQE14" s="81"/>
      <c r="BQF14" s="81"/>
      <c r="BQG14" s="81"/>
      <c r="BQH14" s="81"/>
      <c r="BQI14" s="81"/>
      <c r="BQJ14" s="81"/>
      <c r="BQK14" s="81"/>
      <c r="BQL14" s="81"/>
      <c r="BQM14" s="81"/>
      <c r="BQN14" s="81"/>
      <c r="BQO14" s="81"/>
      <c r="BQP14" s="81"/>
      <c r="BQQ14" s="81"/>
      <c r="BQR14" s="81"/>
      <c r="BQS14" s="81"/>
      <c r="BQT14" s="81"/>
      <c r="BQU14" s="81"/>
      <c r="BQV14" s="81"/>
      <c r="BQW14" s="81"/>
      <c r="BQX14" s="81"/>
      <c r="BQY14" s="81"/>
      <c r="BQZ14" s="81"/>
      <c r="BRA14" s="81"/>
      <c r="BRB14" s="81"/>
      <c r="BRC14" s="81"/>
      <c r="BRD14" s="81"/>
      <c r="BRE14" s="81"/>
      <c r="BRF14" s="81"/>
      <c r="BRG14" s="81"/>
      <c r="BRH14" s="81"/>
      <c r="BRI14" s="81"/>
      <c r="BRJ14" s="81"/>
      <c r="BRK14" s="81"/>
      <c r="BRL14" s="81"/>
      <c r="BRM14" s="81"/>
      <c r="BRN14" s="81"/>
      <c r="BRO14" s="81"/>
      <c r="BRP14" s="81"/>
      <c r="BRQ14" s="81"/>
      <c r="BRR14" s="81"/>
      <c r="BRS14" s="81"/>
      <c r="BRT14" s="81"/>
      <c r="BRU14" s="81"/>
      <c r="BRV14" s="81"/>
      <c r="BRW14" s="81"/>
      <c r="BRX14" s="81"/>
      <c r="BRY14" s="81"/>
      <c r="BRZ14" s="81"/>
      <c r="BSA14" s="81"/>
      <c r="BSB14" s="81"/>
      <c r="BSC14" s="81"/>
      <c r="BSD14" s="81"/>
      <c r="BSE14" s="81"/>
      <c r="BSF14" s="81"/>
      <c r="BSG14" s="81"/>
      <c r="BSH14" s="81"/>
      <c r="BSI14" s="81"/>
      <c r="BSJ14" s="81"/>
      <c r="BSK14" s="81"/>
      <c r="BSL14" s="81"/>
      <c r="BSM14" s="81"/>
      <c r="BSN14" s="81"/>
      <c r="BSO14" s="81"/>
      <c r="BSP14" s="81"/>
      <c r="BSQ14" s="81"/>
      <c r="BSR14" s="81"/>
      <c r="BSS14" s="81"/>
      <c r="BST14" s="81"/>
      <c r="BSU14" s="81"/>
      <c r="BSV14" s="81"/>
      <c r="BSW14" s="81"/>
      <c r="BSX14" s="81"/>
      <c r="BSY14" s="81"/>
      <c r="BSZ14" s="81"/>
      <c r="BTA14" s="81"/>
      <c r="BTB14" s="81"/>
      <c r="BTC14" s="81"/>
      <c r="BTD14" s="81"/>
      <c r="BTE14" s="81"/>
      <c r="BTF14" s="81"/>
      <c r="BTG14" s="81"/>
      <c r="BTH14" s="81"/>
      <c r="BTI14" s="81"/>
      <c r="BTJ14" s="81"/>
      <c r="BTK14" s="81"/>
      <c r="BTL14" s="81"/>
      <c r="BTM14" s="81"/>
      <c r="BTN14" s="81"/>
      <c r="BTO14" s="81"/>
      <c r="BTP14" s="81"/>
      <c r="BTQ14" s="81"/>
      <c r="BTR14" s="81"/>
      <c r="BTS14" s="81"/>
      <c r="BTT14" s="81"/>
      <c r="BTU14" s="81"/>
      <c r="BTV14" s="81"/>
      <c r="BTW14" s="81"/>
      <c r="BTX14" s="81"/>
      <c r="BTY14" s="81"/>
      <c r="BTZ14" s="81"/>
      <c r="BUA14" s="81"/>
      <c r="BUB14" s="81"/>
      <c r="BUC14" s="81"/>
      <c r="BUD14" s="81"/>
      <c r="BUE14" s="81"/>
      <c r="BUF14" s="81"/>
      <c r="BUG14" s="81"/>
      <c r="BUH14" s="81"/>
      <c r="BUI14" s="81"/>
      <c r="BUJ14" s="81"/>
      <c r="BUK14" s="81"/>
      <c r="BUL14" s="81"/>
      <c r="BUM14" s="81"/>
      <c r="BUN14" s="81"/>
      <c r="BUO14" s="81"/>
      <c r="BUP14" s="81"/>
      <c r="BUQ14" s="81"/>
      <c r="BUR14" s="81"/>
      <c r="BUS14" s="81"/>
      <c r="BUT14" s="81"/>
      <c r="BUU14" s="81"/>
      <c r="BUV14" s="81"/>
      <c r="BUW14" s="81"/>
      <c r="BUX14" s="81"/>
      <c r="BUY14" s="81"/>
      <c r="BUZ14" s="81"/>
      <c r="BVA14" s="81"/>
      <c r="BVB14" s="81"/>
      <c r="BVC14" s="81"/>
      <c r="BVD14" s="81"/>
      <c r="BVE14" s="81"/>
      <c r="BVF14" s="81"/>
      <c r="BVG14" s="81"/>
      <c r="BVH14" s="81"/>
      <c r="BVI14" s="81"/>
      <c r="BVJ14" s="81"/>
      <c r="BVK14" s="81"/>
      <c r="BVL14" s="81"/>
      <c r="BVM14" s="81"/>
      <c r="BVN14" s="81"/>
      <c r="BVO14" s="81"/>
      <c r="BVP14" s="81"/>
      <c r="BVQ14" s="81"/>
      <c r="BVR14" s="81"/>
      <c r="BVS14" s="81"/>
      <c r="BVT14" s="81"/>
      <c r="BVU14" s="81"/>
      <c r="BVV14" s="81"/>
      <c r="BVW14" s="81"/>
      <c r="BVX14" s="81"/>
      <c r="BVY14" s="81"/>
      <c r="BVZ14" s="81"/>
      <c r="BWA14" s="81"/>
      <c r="BWB14" s="81"/>
      <c r="BWC14" s="81"/>
      <c r="BWD14" s="81"/>
      <c r="BWE14" s="81"/>
      <c r="BWF14" s="81"/>
      <c r="BWG14" s="81"/>
      <c r="BWH14" s="81"/>
      <c r="BWI14" s="81"/>
      <c r="BWJ14" s="81"/>
      <c r="BWK14" s="81"/>
      <c r="BWL14" s="81"/>
      <c r="BWM14" s="81"/>
      <c r="BWN14" s="81"/>
      <c r="BWO14" s="81"/>
      <c r="BWP14" s="81"/>
      <c r="BWQ14" s="81"/>
      <c r="BWR14" s="81"/>
      <c r="BWS14" s="81"/>
      <c r="BWT14" s="81"/>
      <c r="BWU14" s="81"/>
      <c r="BWV14" s="81"/>
      <c r="BWW14" s="81"/>
      <c r="BWX14" s="81"/>
      <c r="BWY14" s="81"/>
      <c r="BWZ14" s="81"/>
      <c r="BXA14" s="81"/>
      <c r="BXB14" s="81"/>
      <c r="BXC14" s="81"/>
      <c r="BXD14" s="81"/>
      <c r="BXE14" s="81"/>
      <c r="BXF14" s="81"/>
      <c r="BXG14" s="81"/>
      <c r="BXH14" s="81"/>
      <c r="BXI14" s="81"/>
      <c r="BXJ14" s="81"/>
      <c r="BXK14" s="81"/>
      <c r="BXL14" s="81"/>
      <c r="BXM14" s="81"/>
      <c r="BXN14" s="81"/>
      <c r="BXO14" s="81"/>
      <c r="BXP14" s="81"/>
      <c r="BXQ14" s="81"/>
      <c r="BXR14" s="81"/>
      <c r="BXS14" s="81"/>
      <c r="BXT14" s="81"/>
      <c r="BXU14" s="81"/>
      <c r="BXV14" s="81"/>
      <c r="BXW14" s="81"/>
      <c r="BXX14" s="81"/>
      <c r="BXY14" s="81"/>
      <c r="BXZ14" s="81"/>
      <c r="BYA14" s="81"/>
      <c r="BYB14" s="81"/>
      <c r="BYC14" s="81"/>
      <c r="BYD14" s="81"/>
      <c r="BYE14" s="81"/>
      <c r="BYF14" s="81"/>
      <c r="BYG14" s="81"/>
      <c r="BYH14" s="81"/>
      <c r="BYI14" s="81"/>
      <c r="BYJ14" s="81"/>
      <c r="BYK14" s="81"/>
      <c r="BYL14" s="81"/>
      <c r="BYM14" s="81"/>
      <c r="BYN14" s="81"/>
      <c r="BYO14" s="81"/>
      <c r="BYP14" s="81"/>
      <c r="BYQ14" s="81"/>
      <c r="BYR14" s="81"/>
      <c r="BYS14" s="81"/>
      <c r="BYT14" s="81"/>
      <c r="BYU14" s="81"/>
      <c r="BYV14" s="81"/>
      <c r="BYW14" s="81"/>
      <c r="BYX14" s="81"/>
      <c r="BYY14" s="81"/>
      <c r="BYZ14" s="81"/>
      <c r="BZA14" s="81"/>
      <c r="BZB14" s="81"/>
      <c r="BZC14" s="81"/>
      <c r="BZD14" s="81"/>
      <c r="BZE14" s="81"/>
      <c r="BZF14" s="81"/>
      <c r="BZG14" s="81"/>
      <c r="BZH14" s="81"/>
      <c r="BZI14" s="81"/>
      <c r="BZJ14" s="81"/>
      <c r="BZK14" s="81"/>
      <c r="BZL14" s="81"/>
      <c r="BZM14" s="81"/>
      <c r="BZN14" s="81"/>
      <c r="BZO14" s="81"/>
      <c r="BZP14" s="81"/>
      <c r="BZQ14" s="81"/>
      <c r="BZR14" s="81"/>
      <c r="BZS14" s="81"/>
      <c r="BZT14" s="81"/>
      <c r="BZU14" s="81"/>
      <c r="BZV14" s="81"/>
      <c r="BZW14" s="81"/>
      <c r="BZX14" s="81"/>
      <c r="BZY14" s="81"/>
      <c r="BZZ14" s="81"/>
      <c r="CAA14" s="81"/>
      <c r="CAB14" s="81"/>
      <c r="CAC14" s="81"/>
      <c r="CAD14" s="81"/>
      <c r="CAE14" s="81"/>
      <c r="CAF14" s="81"/>
      <c r="CAG14" s="81"/>
      <c r="CAH14" s="81"/>
      <c r="CAI14" s="81"/>
      <c r="CAJ14" s="81"/>
      <c r="CAK14" s="81"/>
      <c r="CAL14" s="81"/>
      <c r="CAM14" s="81"/>
      <c r="CAN14" s="81"/>
      <c r="CAO14" s="81"/>
      <c r="CAP14" s="81"/>
      <c r="CAQ14" s="81"/>
      <c r="CAR14" s="81"/>
      <c r="CAS14" s="81"/>
      <c r="CAT14" s="81"/>
      <c r="CAU14" s="81"/>
      <c r="CAV14" s="81"/>
      <c r="CAW14" s="81"/>
      <c r="CAX14" s="81"/>
      <c r="CAY14" s="81"/>
      <c r="CAZ14" s="81"/>
      <c r="CBA14" s="81"/>
      <c r="CBB14" s="81"/>
      <c r="CBC14" s="81"/>
      <c r="CBD14" s="81"/>
      <c r="CBE14" s="81"/>
      <c r="CBF14" s="81"/>
      <c r="CBG14" s="81"/>
      <c r="CBH14" s="81"/>
      <c r="CBI14" s="81"/>
      <c r="CBJ14" s="81"/>
      <c r="CBK14" s="81"/>
      <c r="CBL14" s="81"/>
      <c r="CBM14" s="81"/>
      <c r="CBN14" s="81"/>
      <c r="CBO14" s="81"/>
      <c r="CBP14" s="81"/>
      <c r="CBQ14" s="81"/>
      <c r="CBR14" s="81"/>
      <c r="CBS14" s="81"/>
      <c r="CBT14" s="81"/>
      <c r="CBU14" s="81"/>
      <c r="CBV14" s="81"/>
      <c r="CBW14" s="81"/>
      <c r="CBX14" s="81"/>
      <c r="CBY14" s="81"/>
      <c r="CBZ14" s="81"/>
      <c r="CCA14" s="81"/>
      <c r="CCB14" s="81"/>
      <c r="CCC14" s="81"/>
      <c r="CCD14" s="81"/>
      <c r="CCE14" s="81"/>
      <c r="CCF14" s="81"/>
      <c r="CCG14" s="81"/>
      <c r="CCH14" s="81"/>
      <c r="CCI14" s="81"/>
      <c r="CCJ14" s="81"/>
      <c r="CCK14" s="81"/>
      <c r="CCL14" s="81"/>
      <c r="CCM14" s="81"/>
      <c r="CCN14" s="81"/>
      <c r="CCO14" s="81"/>
      <c r="CCP14" s="81"/>
      <c r="CCQ14" s="81"/>
      <c r="CCR14" s="81"/>
      <c r="CCS14" s="81"/>
      <c r="CCT14" s="81"/>
      <c r="CCU14" s="81"/>
      <c r="CCV14" s="81"/>
      <c r="CCW14" s="81"/>
      <c r="CCX14" s="81"/>
      <c r="CCY14" s="81"/>
      <c r="CCZ14" s="81"/>
      <c r="CDA14" s="81"/>
      <c r="CDB14" s="81"/>
      <c r="CDC14" s="81"/>
      <c r="CDD14" s="81"/>
      <c r="CDE14" s="81"/>
      <c r="CDF14" s="81"/>
      <c r="CDG14" s="81"/>
      <c r="CDH14" s="81"/>
      <c r="CDI14" s="81"/>
      <c r="CDJ14" s="81"/>
      <c r="CDK14" s="81"/>
      <c r="CDL14" s="81"/>
      <c r="CDM14" s="81"/>
      <c r="CDN14" s="81"/>
      <c r="CDO14" s="81"/>
      <c r="CDP14" s="81"/>
      <c r="CDQ14" s="81"/>
      <c r="CDR14" s="81"/>
      <c r="CDS14" s="81"/>
      <c r="CDT14" s="81"/>
      <c r="CDU14" s="81"/>
      <c r="CDV14" s="81"/>
      <c r="CDW14" s="81"/>
      <c r="CDX14" s="81"/>
      <c r="CDY14" s="81"/>
      <c r="CDZ14" s="81"/>
      <c r="CEA14" s="81"/>
      <c r="CEB14" s="81"/>
      <c r="CEC14" s="81"/>
      <c r="CED14" s="81"/>
      <c r="CEE14" s="81"/>
      <c r="CEF14" s="81"/>
      <c r="CEG14" s="81"/>
      <c r="CEH14" s="81"/>
      <c r="CEI14" s="81"/>
      <c r="CEJ14" s="81"/>
      <c r="CEK14" s="81"/>
      <c r="CEL14" s="81"/>
      <c r="CEM14" s="81"/>
      <c r="CEN14" s="81"/>
      <c r="CEO14" s="81"/>
      <c r="CEP14" s="81"/>
      <c r="CEQ14" s="81"/>
      <c r="CER14" s="81"/>
      <c r="CES14" s="81"/>
      <c r="CET14" s="81"/>
      <c r="CEU14" s="81"/>
      <c r="CEV14" s="81"/>
      <c r="CEW14" s="81"/>
      <c r="CEX14" s="81"/>
      <c r="CEY14" s="81"/>
      <c r="CEZ14" s="81"/>
      <c r="CFA14" s="81"/>
      <c r="CFB14" s="81"/>
      <c r="CFC14" s="81"/>
      <c r="CFD14" s="81"/>
      <c r="CFE14" s="81"/>
      <c r="CFF14" s="81"/>
      <c r="CFG14" s="81"/>
      <c r="CFH14" s="81"/>
      <c r="CFI14" s="81"/>
      <c r="CFJ14" s="81"/>
      <c r="CFK14" s="81"/>
      <c r="CFL14" s="81"/>
      <c r="CFM14" s="81"/>
      <c r="CFN14" s="81"/>
      <c r="CFO14" s="81"/>
      <c r="CFP14" s="81"/>
      <c r="CFQ14" s="81"/>
      <c r="CFR14" s="81"/>
      <c r="CFS14" s="81"/>
      <c r="CFT14" s="81"/>
      <c r="CFU14" s="81"/>
      <c r="CFV14" s="81"/>
      <c r="CFW14" s="81"/>
      <c r="CFX14" s="81"/>
      <c r="CFY14" s="81"/>
      <c r="CFZ14" s="81"/>
      <c r="CGA14" s="81"/>
      <c r="CGB14" s="81"/>
      <c r="CGC14" s="81"/>
      <c r="CGD14" s="81"/>
      <c r="CGE14" s="81"/>
      <c r="CGF14" s="81"/>
      <c r="CGG14" s="81"/>
      <c r="CGH14" s="81"/>
      <c r="CGI14" s="81"/>
      <c r="CGJ14" s="81"/>
      <c r="CGK14" s="81"/>
      <c r="CGL14" s="81"/>
      <c r="CGM14" s="81"/>
      <c r="CGN14" s="81"/>
      <c r="CGO14" s="81"/>
      <c r="CGP14" s="81"/>
      <c r="CGQ14" s="81"/>
      <c r="CGR14" s="81"/>
      <c r="CGS14" s="81"/>
      <c r="CGT14" s="81"/>
      <c r="CGU14" s="81"/>
      <c r="CGV14" s="81"/>
      <c r="CGW14" s="81"/>
      <c r="CGX14" s="81"/>
      <c r="CGY14" s="81"/>
      <c r="CGZ14" s="81"/>
      <c r="CHA14" s="81"/>
      <c r="CHB14" s="81"/>
      <c r="CHC14" s="81"/>
      <c r="CHD14" s="81"/>
      <c r="CHE14" s="81"/>
      <c r="CHF14" s="81"/>
      <c r="CHG14" s="81"/>
      <c r="CHH14" s="81"/>
      <c r="CHI14" s="81"/>
      <c r="CHJ14" s="81"/>
      <c r="CHK14" s="81"/>
      <c r="CHL14" s="81"/>
      <c r="CHM14" s="81"/>
      <c r="CHN14" s="81"/>
      <c r="CHO14" s="81"/>
      <c r="CHP14" s="81"/>
      <c r="CHQ14" s="81"/>
      <c r="CHR14" s="81"/>
      <c r="CHS14" s="81"/>
      <c r="CHT14" s="81"/>
      <c r="CHU14" s="81"/>
      <c r="CHV14" s="81"/>
      <c r="CHW14" s="81"/>
      <c r="CHX14" s="81"/>
      <c r="CHY14" s="81"/>
      <c r="CHZ14" s="81"/>
      <c r="CIA14" s="81"/>
      <c r="CIB14" s="81"/>
      <c r="CIC14" s="81"/>
      <c r="CID14" s="81"/>
      <c r="CIE14" s="81"/>
      <c r="CIF14" s="81"/>
      <c r="CIG14" s="81"/>
      <c r="CIH14" s="81"/>
      <c r="CII14" s="81"/>
      <c r="CIJ14" s="81"/>
      <c r="CIK14" s="81"/>
      <c r="CIL14" s="81"/>
      <c r="CIM14" s="81"/>
      <c r="CIN14" s="81"/>
      <c r="CIO14" s="81"/>
      <c r="CIP14" s="81"/>
      <c r="CIQ14" s="81"/>
      <c r="CIR14" s="81"/>
      <c r="CIS14" s="81"/>
      <c r="CIT14" s="81"/>
      <c r="CIU14" s="81"/>
      <c r="CIV14" s="81"/>
      <c r="CIW14" s="81"/>
      <c r="CIX14" s="81"/>
      <c r="CIY14" s="81"/>
      <c r="CIZ14" s="81"/>
      <c r="CJA14" s="81"/>
      <c r="CJB14" s="81"/>
      <c r="CJC14" s="81"/>
      <c r="CJD14" s="81"/>
      <c r="CJE14" s="81"/>
      <c r="CJF14" s="81"/>
      <c r="CJG14" s="81"/>
      <c r="CJH14" s="81"/>
      <c r="CJI14" s="81"/>
      <c r="CJJ14" s="81"/>
      <c r="CJK14" s="81"/>
      <c r="CJL14" s="81"/>
      <c r="CJM14" s="81"/>
      <c r="CJN14" s="81"/>
      <c r="CJO14" s="81"/>
      <c r="CJP14" s="81"/>
      <c r="CJQ14" s="81"/>
      <c r="CJR14" s="81"/>
      <c r="CJS14" s="81"/>
      <c r="CJT14" s="81"/>
      <c r="CJU14" s="81"/>
      <c r="CJV14" s="81"/>
      <c r="CJW14" s="81"/>
      <c r="CJX14" s="81"/>
      <c r="CJY14" s="81"/>
      <c r="CJZ14" s="81"/>
      <c r="CKA14" s="81"/>
      <c r="CKB14" s="81"/>
      <c r="CKC14" s="81"/>
      <c r="CKD14" s="81"/>
      <c r="CKE14" s="81"/>
      <c r="CKF14" s="81"/>
      <c r="CKG14" s="81"/>
      <c r="CKH14" s="81"/>
      <c r="CKI14" s="81"/>
      <c r="CKJ14" s="81"/>
      <c r="CKK14" s="81"/>
      <c r="CKL14" s="81"/>
      <c r="CKM14" s="81"/>
      <c r="CKN14" s="81"/>
      <c r="CKO14" s="81"/>
      <c r="CKP14" s="81"/>
      <c r="CKQ14" s="81"/>
      <c r="CKR14" s="81"/>
      <c r="CKS14" s="81"/>
      <c r="CKT14" s="81"/>
      <c r="CKU14" s="81"/>
      <c r="CKV14" s="81"/>
      <c r="CKW14" s="81"/>
      <c r="CKX14" s="81"/>
      <c r="CKY14" s="81"/>
      <c r="CKZ14" s="81"/>
      <c r="CLA14" s="81"/>
      <c r="CLB14" s="81"/>
      <c r="CLC14" s="81"/>
      <c r="CLD14" s="81"/>
      <c r="CLE14" s="81"/>
      <c r="CLF14" s="81"/>
      <c r="CLG14" s="81"/>
      <c r="CLH14" s="81"/>
      <c r="CLI14" s="81"/>
      <c r="CLJ14" s="81"/>
      <c r="CLK14" s="81"/>
      <c r="CLL14" s="81"/>
      <c r="CLM14" s="81"/>
      <c r="CLN14" s="81"/>
      <c r="CLO14" s="81"/>
      <c r="CLP14" s="81"/>
      <c r="CLQ14" s="81"/>
      <c r="CLR14" s="81"/>
      <c r="CLS14" s="81"/>
      <c r="CLT14" s="81"/>
      <c r="CLU14" s="81"/>
      <c r="CLV14" s="81"/>
      <c r="CLW14" s="81"/>
      <c r="CLX14" s="81"/>
      <c r="CLY14" s="81"/>
      <c r="CLZ14" s="81"/>
      <c r="CMA14" s="81"/>
      <c r="CMB14" s="81"/>
      <c r="CMC14" s="81"/>
      <c r="CMD14" s="81"/>
      <c r="CME14" s="81"/>
      <c r="CMF14" s="81"/>
      <c r="CMG14" s="81"/>
      <c r="CMH14" s="81"/>
      <c r="CMI14" s="81"/>
      <c r="CMJ14" s="81"/>
      <c r="CMK14" s="81"/>
      <c r="CML14" s="81"/>
      <c r="CMM14" s="81"/>
      <c r="CMN14" s="81"/>
      <c r="CMO14" s="81"/>
      <c r="CMP14" s="81"/>
      <c r="CMQ14" s="81"/>
      <c r="CMR14" s="81"/>
      <c r="CMS14" s="81"/>
      <c r="CMT14" s="81"/>
      <c r="CMU14" s="81"/>
      <c r="CMV14" s="81"/>
      <c r="CMW14" s="81"/>
      <c r="CMX14" s="81"/>
      <c r="CMY14" s="81"/>
      <c r="CMZ14" s="81"/>
      <c r="CNA14" s="81"/>
      <c r="CNB14" s="81"/>
      <c r="CNC14" s="81"/>
      <c r="CND14" s="81"/>
      <c r="CNE14" s="81"/>
      <c r="CNF14" s="81"/>
      <c r="CNG14" s="81"/>
      <c r="CNH14" s="81"/>
      <c r="CNI14" s="81"/>
      <c r="CNJ14" s="81"/>
      <c r="CNK14" s="81"/>
      <c r="CNL14" s="81"/>
      <c r="CNM14" s="81"/>
      <c r="CNN14" s="81"/>
      <c r="CNO14" s="81"/>
      <c r="CNP14" s="81"/>
      <c r="CNQ14" s="81"/>
      <c r="CNR14" s="81"/>
      <c r="CNS14" s="81"/>
      <c r="CNT14" s="81"/>
      <c r="CNU14" s="81"/>
      <c r="CNV14" s="81"/>
      <c r="CNW14" s="81"/>
      <c r="CNX14" s="81"/>
      <c r="CNY14" s="81"/>
      <c r="CNZ14" s="81"/>
      <c r="COA14" s="81"/>
      <c r="COB14" s="81"/>
      <c r="COC14" s="81"/>
      <c r="COD14" s="81"/>
      <c r="COE14" s="81"/>
      <c r="COF14" s="81"/>
      <c r="COG14" s="81"/>
      <c r="COH14" s="81"/>
      <c r="COI14" s="81"/>
      <c r="COJ14" s="81"/>
      <c r="COK14" s="81"/>
      <c r="COL14" s="81"/>
      <c r="COM14" s="81"/>
      <c r="CON14" s="81"/>
      <c r="COO14" s="81"/>
      <c r="COP14" s="81"/>
      <c r="COQ14" s="81"/>
      <c r="COR14" s="81"/>
      <c r="COS14" s="81"/>
      <c r="COT14" s="81"/>
      <c r="COU14" s="81"/>
      <c r="COV14" s="81"/>
      <c r="COW14" s="81"/>
      <c r="COX14" s="81"/>
      <c r="COY14" s="81"/>
      <c r="COZ14" s="81"/>
      <c r="CPA14" s="81"/>
      <c r="CPB14" s="81"/>
      <c r="CPC14" s="81"/>
      <c r="CPD14" s="81"/>
      <c r="CPE14" s="81"/>
      <c r="CPF14" s="81"/>
      <c r="CPG14" s="81"/>
      <c r="CPH14" s="81"/>
      <c r="CPI14" s="81"/>
      <c r="CPJ14" s="81"/>
      <c r="CPK14" s="81"/>
      <c r="CPL14" s="81"/>
      <c r="CPM14" s="81"/>
      <c r="CPN14" s="81"/>
      <c r="CPO14" s="81"/>
      <c r="CPP14" s="81"/>
      <c r="CPQ14" s="81"/>
      <c r="CPR14" s="81"/>
      <c r="CPS14" s="81"/>
      <c r="CPT14" s="81"/>
      <c r="CPU14" s="81"/>
      <c r="CPV14" s="81"/>
      <c r="CPW14" s="81"/>
      <c r="CPX14" s="81"/>
      <c r="CPY14" s="81"/>
      <c r="CPZ14" s="81"/>
      <c r="CQA14" s="81"/>
      <c r="CQB14" s="81"/>
      <c r="CQC14" s="81"/>
      <c r="CQD14" s="81"/>
      <c r="CQE14" s="81"/>
      <c r="CQF14" s="81"/>
      <c r="CQG14" s="81"/>
      <c r="CQH14" s="81"/>
      <c r="CQI14" s="81"/>
      <c r="CQJ14" s="81"/>
      <c r="CQK14" s="81"/>
      <c r="CQL14" s="81"/>
      <c r="CQM14" s="81"/>
      <c r="CQN14" s="81"/>
      <c r="CQO14" s="81"/>
      <c r="CQP14" s="81"/>
      <c r="CQQ14" s="81"/>
      <c r="CQR14" s="81"/>
      <c r="CQS14" s="81"/>
      <c r="CQT14" s="81"/>
      <c r="CQU14" s="81"/>
      <c r="CQV14" s="81"/>
      <c r="CQW14" s="81"/>
      <c r="CQX14" s="81"/>
      <c r="CQY14" s="81"/>
      <c r="CQZ14" s="81"/>
      <c r="CRA14" s="81"/>
      <c r="CRB14" s="81"/>
      <c r="CRC14" s="81"/>
      <c r="CRD14" s="81"/>
      <c r="CRE14" s="81"/>
      <c r="CRF14" s="81"/>
      <c r="CRG14" s="81"/>
      <c r="CRH14" s="81"/>
      <c r="CRI14" s="81"/>
      <c r="CRJ14" s="81"/>
      <c r="CRK14" s="81"/>
      <c r="CRL14" s="81"/>
      <c r="CRM14" s="81"/>
      <c r="CRN14" s="81"/>
      <c r="CRO14" s="81"/>
      <c r="CRP14" s="81"/>
      <c r="CRQ14" s="81"/>
      <c r="CRR14" s="81"/>
      <c r="CRS14" s="81"/>
      <c r="CRT14" s="81"/>
      <c r="CRU14" s="81"/>
      <c r="CRV14" s="81"/>
      <c r="CRW14" s="81"/>
      <c r="CRX14" s="81"/>
      <c r="CRY14" s="81"/>
      <c r="CRZ14" s="81"/>
      <c r="CSA14" s="81"/>
      <c r="CSB14" s="81"/>
      <c r="CSC14" s="81"/>
      <c r="CSD14" s="81"/>
      <c r="CSE14" s="81"/>
      <c r="CSF14" s="81"/>
      <c r="CSG14" s="81"/>
      <c r="CSH14" s="81"/>
      <c r="CSI14" s="81"/>
      <c r="CSJ14" s="81"/>
      <c r="CSK14" s="81"/>
      <c r="CSL14" s="81"/>
      <c r="CSM14" s="81"/>
      <c r="CSN14" s="81"/>
      <c r="CSO14" s="81"/>
      <c r="CSP14" s="81"/>
      <c r="CSQ14" s="81"/>
      <c r="CSR14" s="81"/>
      <c r="CSS14" s="81"/>
      <c r="CST14" s="81"/>
      <c r="CSU14" s="81"/>
      <c r="CSV14" s="81"/>
      <c r="CSW14" s="81"/>
      <c r="CSX14" s="81"/>
      <c r="CSY14" s="81"/>
      <c r="CSZ14" s="81"/>
      <c r="CTA14" s="81"/>
      <c r="CTB14" s="81"/>
      <c r="CTC14" s="81"/>
      <c r="CTD14" s="81"/>
      <c r="CTE14" s="81"/>
      <c r="CTF14" s="81"/>
      <c r="CTG14" s="81"/>
      <c r="CTH14" s="81"/>
      <c r="CTI14" s="81"/>
      <c r="CTJ14" s="81"/>
      <c r="CTK14" s="81"/>
      <c r="CTL14" s="81"/>
      <c r="CTM14" s="81"/>
      <c r="CTN14" s="81"/>
      <c r="CTO14" s="81"/>
      <c r="CTP14" s="81"/>
      <c r="CTQ14" s="81"/>
      <c r="CTR14" s="81"/>
      <c r="CTS14" s="81"/>
      <c r="CTT14" s="81"/>
      <c r="CTU14" s="81"/>
      <c r="CTV14" s="81"/>
      <c r="CTW14" s="81"/>
      <c r="CTX14" s="81"/>
      <c r="CTY14" s="81"/>
      <c r="CTZ14" s="81"/>
      <c r="CUA14" s="81"/>
      <c r="CUB14" s="81"/>
      <c r="CUC14" s="81"/>
      <c r="CUD14" s="81"/>
      <c r="CUE14" s="81"/>
      <c r="CUF14" s="81"/>
      <c r="CUG14" s="81"/>
      <c r="CUH14" s="81"/>
      <c r="CUI14" s="81"/>
      <c r="CUJ14" s="81"/>
      <c r="CUK14" s="81"/>
      <c r="CUL14" s="81"/>
      <c r="CUM14" s="81"/>
      <c r="CUN14" s="81"/>
      <c r="CUO14" s="81"/>
      <c r="CUP14" s="81"/>
      <c r="CUQ14" s="81"/>
      <c r="CUR14" s="81"/>
      <c r="CUS14" s="81"/>
      <c r="CUT14" s="81"/>
      <c r="CUU14" s="81"/>
      <c r="CUV14" s="81"/>
      <c r="CUW14" s="81"/>
      <c r="CUX14" s="81"/>
      <c r="CUY14" s="81"/>
      <c r="CUZ14" s="81"/>
      <c r="CVA14" s="81"/>
      <c r="CVB14" s="81"/>
      <c r="CVC14" s="81"/>
      <c r="CVD14" s="81"/>
      <c r="CVE14" s="81"/>
      <c r="CVF14" s="81"/>
      <c r="CVG14" s="81"/>
      <c r="CVH14" s="81"/>
      <c r="CVI14" s="81"/>
      <c r="CVJ14" s="81"/>
      <c r="CVK14" s="81"/>
      <c r="CVL14" s="81"/>
      <c r="CVM14" s="81"/>
      <c r="CVN14" s="81"/>
      <c r="CVO14" s="81"/>
      <c r="CVP14" s="81"/>
      <c r="CVQ14" s="81"/>
      <c r="CVR14" s="81"/>
      <c r="CVS14" s="81"/>
      <c r="CVT14" s="81"/>
      <c r="CVU14" s="81"/>
      <c r="CVV14" s="81"/>
      <c r="CVW14" s="81"/>
      <c r="CVX14" s="81"/>
      <c r="CVY14" s="81"/>
      <c r="CVZ14" s="81"/>
      <c r="CWA14" s="81"/>
      <c r="CWB14" s="81"/>
      <c r="CWC14" s="81"/>
      <c r="CWD14" s="81"/>
      <c r="CWE14" s="81"/>
      <c r="CWF14" s="81"/>
      <c r="CWG14" s="81"/>
      <c r="CWH14" s="81"/>
      <c r="CWI14" s="81"/>
      <c r="CWJ14" s="81"/>
      <c r="CWK14" s="81"/>
      <c r="CWL14" s="81"/>
      <c r="CWM14" s="81"/>
      <c r="CWN14" s="81"/>
      <c r="CWO14" s="81"/>
      <c r="CWP14" s="81"/>
      <c r="CWQ14" s="81"/>
      <c r="CWR14" s="81"/>
      <c r="CWS14" s="81"/>
      <c r="CWT14" s="81"/>
      <c r="CWU14" s="81"/>
      <c r="CWV14" s="81"/>
      <c r="CWW14" s="81"/>
      <c r="CWX14" s="81"/>
      <c r="CWY14" s="81"/>
      <c r="CWZ14" s="81"/>
      <c r="CXA14" s="81"/>
      <c r="CXB14" s="81"/>
      <c r="CXC14" s="81"/>
      <c r="CXD14" s="81"/>
      <c r="CXE14" s="81"/>
      <c r="CXF14" s="81"/>
      <c r="CXG14" s="81"/>
      <c r="CXH14" s="81"/>
      <c r="CXI14" s="81"/>
      <c r="CXJ14" s="81"/>
      <c r="CXK14" s="81"/>
      <c r="CXL14" s="81"/>
      <c r="CXM14" s="81"/>
      <c r="CXN14" s="81"/>
      <c r="CXO14" s="81"/>
      <c r="CXP14" s="81"/>
      <c r="CXQ14" s="81"/>
      <c r="CXR14" s="81"/>
      <c r="CXS14" s="81"/>
      <c r="CXT14" s="81"/>
      <c r="CXU14" s="81"/>
      <c r="CXV14" s="81"/>
      <c r="CXW14" s="81"/>
      <c r="CXX14" s="81"/>
      <c r="CXY14" s="81"/>
      <c r="CXZ14" s="81"/>
      <c r="CYA14" s="81"/>
      <c r="CYB14" s="81"/>
      <c r="CYC14" s="81"/>
      <c r="CYD14" s="81"/>
      <c r="CYE14" s="81"/>
      <c r="CYF14" s="81"/>
      <c r="CYG14" s="81"/>
      <c r="CYH14" s="81"/>
      <c r="CYI14" s="81"/>
      <c r="CYJ14" s="81"/>
      <c r="CYK14" s="81"/>
      <c r="CYL14" s="81"/>
      <c r="CYM14" s="81"/>
      <c r="CYN14" s="81"/>
      <c r="CYO14" s="81"/>
      <c r="CYP14" s="81"/>
      <c r="CYQ14" s="81"/>
      <c r="CYR14" s="81"/>
      <c r="CYS14" s="81"/>
      <c r="CYT14" s="81"/>
      <c r="CYU14" s="81"/>
      <c r="CYV14" s="81"/>
      <c r="CYW14" s="81"/>
      <c r="CYX14" s="81"/>
      <c r="CYY14" s="81"/>
      <c r="CYZ14" s="81"/>
      <c r="CZA14" s="81"/>
      <c r="CZB14" s="81"/>
      <c r="CZC14" s="81"/>
      <c r="CZD14" s="81"/>
      <c r="CZE14" s="81"/>
      <c r="CZF14" s="81"/>
      <c r="CZG14" s="81"/>
      <c r="CZH14" s="81"/>
      <c r="CZI14" s="81"/>
      <c r="CZJ14" s="81"/>
      <c r="CZK14" s="81"/>
      <c r="CZL14" s="81"/>
      <c r="CZM14" s="81"/>
      <c r="CZN14" s="81"/>
      <c r="CZO14" s="81"/>
      <c r="CZP14" s="81"/>
      <c r="CZQ14" s="81"/>
      <c r="CZR14" s="81"/>
      <c r="CZS14" s="81"/>
      <c r="CZT14" s="81"/>
      <c r="CZU14" s="81"/>
      <c r="CZV14" s="81"/>
      <c r="CZW14" s="81"/>
      <c r="CZX14" s="81"/>
      <c r="CZY14" s="81"/>
      <c r="CZZ14" s="81"/>
      <c r="DAA14" s="81"/>
      <c r="DAB14" s="81"/>
      <c r="DAC14" s="81"/>
      <c r="DAD14" s="81"/>
      <c r="DAE14" s="81"/>
      <c r="DAF14" s="81"/>
      <c r="DAG14" s="81"/>
      <c r="DAH14" s="81"/>
      <c r="DAI14" s="81"/>
      <c r="DAJ14" s="81"/>
      <c r="DAK14" s="81"/>
      <c r="DAL14" s="81"/>
      <c r="DAM14" s="81"/>
      <c r="DAN14" s="81"/>
      <c r="DAO14" s="81"/>
      <c r="DAP14" s="81"/>
      <c r="DAQ14" s="81"/>
      <c r="DAR14" s="81"/>
      <c r="DAS14" s="81"/>
      <c r="DAT14" s="81"/>
      <c r="DAU14" s="81"/>
      <c r="DAV14" s="81"/>
      <c r="DAW14" s="81"/>
      <c r="DAX14" s="81"/>
      <c r="DAY14" s="81"/>
      <c r="DAZ14" s="81"/>
      <c r="DBA14" s="81"/>
      <c r="DBB14" s="81"/>
      <c r="DBC14" s="81"/>
      <c r="DBD14" s="81"/>
      <c r="DBE14" s="81"/>
      <c r="DBF14" s="81"/>
      <c r="DBG14" s="81"/>
      <c r="DBH14" s="81"/>
      <c r="DBI14" s="81"/>
      <c r="DBJ14" s="81"/>
      <c r="DBK14" s="81"/>
      <c r="DBL14" s="81"/>
      <c r="DBM14" s="81"/>
      <c r="DBN14" s="81"/>
      <c r="DBO14" s="81"/>
      <c r="DBP14" s="81"/>
      <c r="DBQ14" s="81"/>
      <c r="DBR14" s="81"/>
      <c r="DBS14" s="81"/>
      <c r="DBT14" s="81"/>
      <c r="DBU14" s="81"/>
      <c r="DBV14" s="81"/>
      <c r="DBW14" s="81"/>
      <c r="DBX14" s="81"/>
      <c r="DBY14" s="81"/>
      <c r="DBZ14" s="81"/>
      <c r="DCA14" s="81"/>
      <c r="DCB14" s="81"/>
      <c r="DCC14" s="81"/>
      <c r="DCD14" s="81"/>
      <c r="DCE14" s="81"/>
      <c r="DCF14" s="81"/>
      <c r="DCG14" s="81"/>
      <c r="DCH14" s="81"/>
      <c r="DCI14" s="81"/>
      <c r="DCJ14" s="81"/>
      <c r="DCK14" s="81"/>
      <c r="DCL14" s="81"/>
      <c r="DCM14" s="81"/>
      <c r="DCN14" s="81"/>
      <c r="DCO14" s="81"/>
      <c r="DCP14" s="81"/>
      <c r="DCQ14" s="81"/>
      <c r="DCR14" s="81"/>
      <c r="DCS14" s="81"/>
      <c r="DCT14" s="81"/>
      <c r="DCU14" s="81"/>
      <c r="DCV14" s="81"/>
      <c r="DCW14" s="81"/>
      <c r="DCX14" s="81"/>
      <c r="DCY14" s="81"/>
      <c r="DCZ14" s="81"/>
      <c r="DDA14" s="81"/>
      <c r="DDB14" s="81"/>
      <c r="DDC14" s="81"/>
      <c r="DDD14" s="81"/>
      <c r="DDE14" s="81"/>
      <c r="DDF14" s="81"/>
      <c r="DDG14" s="81"/>
      <c r="DDH14" s="81"/>
      <c r="DDI14" s="81"/>
      <c r="DDJ14" s="81"/>
      <c r="DDK14" s="81"/>
      <c r="DDL14" s="81"/>
      <c r="DDM14" s="81"/>
      <c r="DDN14" s="81"/>
      <c r="DDO14" s="81"/>
      <c r="DDP14" s="81"/>
      <c r="DDQ14" s="81"/>
      <c r="DDR14" s="81"/>
      <c r="DDS14" s="81"/>
      <c r="DDT14" s="81"/>
      <c r="DDU14" s="81"/>
      <c r="DDV14" s="81"/>
      <c r="DDW14" s="81"/>
      <c r="DDX14" s="81"/>
      <c r="DDY14" s="81"/>
      <c r="DDZ14" s="81"/>
      <c r="DEA14" s="81"/>
      <c r="DEB14" s="81"/>
      <c r="DEC14" s="81"/>
      <c r="DED14" s="81"/>
      <c r="DEE14" s="81"/>
      <c r="DEF14" s="81"/>
      <c r="DEG14" s="81"/>
      <c r="DEH14" s="81"/>
      <c r="DEI14" s="81"/>
      <c r="DEJ14" s="81"/>
      <c r="DEK14" s="81"/>
      <c r="DEL14" s="81"/>
      <c r="DEM14" s="81"/>
      <c r="DEN14" s="81"/>
      <c r="DEO14" s="81"/>
      <c r="DEP14" s="81"/>
      <c r="DEQ14" s="81"/>
      <c r="DER14" s="81"/>
      <c r="DES14" s="81"/>
      <c r="DET14" s="81"/>
      <c r="DEU14" s="81"/>
      <c r="DEV14" s="81"/>
      <c r="DEW14" s="81"/>
      <c r="DEX14" s="81"/>
      <c r="DEY14" s="81"/>
      <c r="DEZ14" s="81"/>
      <c r="DFA14" s="81"/>
      <c r="DFB14" s="81"/>
      <c r="DFC14" s="81"/>
      <c r="DFD14" s="81"/>
      <c r="DFE14" s="81"/>
      <c r="DFF14" s="81"/>
      <c r="DFG14" s="81"/>
      <c r="DFH14" s="81"/>
      <c r="DFI14" s="81"/>
      <c r="DFJ14" s="81"/>
      <c r="DFK14" s="81"/>
      <c r="DFL14" s="81"/>
      <c r="DFM14" s="81"/>
      <c r="DFN14" s="81"/>
      <c r="DFO14" s="81"/>
      <c r="DFP14" s="81"/>
      <c r="DFQ14" s="81"/>
      <c r="DFR14" s="81"/>
      <c r="DFS14" s="81"/>
      <c r="DFT14" s="81"/>
      <c r="DFU14" s="81"/>
      <c r="DFV14" s="81"/>
      <c r="DFW14" s="81"/>
      <c r="DFX14" s="81"/>
      <c r="DFY14" s="81"/>
      <c r="DFZ14" s="81"/>
      <c r="DGA14" s="81"/>
      <c r="DGB14" s="81"/>
      <c r="DGC14" s="81"/>
      <c r="DGD14" s="81"/>
      <c r="DGE14" s="81"/>
      <c r="DGF14" s="81"/>
      <c r="DGG14" s="81"/>
      <c r="DGH14" s="81"/>
      <c r="DGI14" s="81"/>
      <c r="DGJ14" s="81"/>
      <c r="DGK14" s="81"/>
      <c r="DGL14" s="81"/>
      <c r="DGM14" s="81"/>
      <c r="DGN14" s="81"/>
      <c r="DGO14" s="81"/>
      <c r="DGP14" s="81"/>
      <c r="DGQ14" s="81"/>
      <c r="DGR14" s="81"/>
      <c r="DGS14" s="81"/>
      <c r="DGT14" s="81"/>
      <c r="DGU14" s="81"/>
      <c r="DGV14" s="81"/>
      <c r="DGW14" s="81"/>
      <c r="DGX14" s="81"/>
      <c r="DGY14" s="81"/>
      <c r="DGZ14" s="81"/>
      <c r="DHA14" s="81"/>
      <c r="DHB14" s="81"/>
      <c r="DHC14" s="81"/>
      <c r="DHD14" s="81"/>
      <c r="DHE14" s="81"/>
      <c r="DHF14" s="81"/>
      <c r="DHG14" s="81"/>
      <c r="DHH14" s="81"/>
      <c r="DHI14" s="81"/>
      <c r="DHJ14" s="81"/>
      <c r="DHK14" s="81"/>
      <c r="DHL14" s="81"/>
      <c r="DHM14" s="81"/>
      <c r="DHN14" s="81"/>
      <c r="DHO14" s="81"/>
      <c r="DHP14" s="81"/>
      <c r="DHQ14" s="81"/>
      <c r="DHR14" s="81"/>
      <c r="DHS14" s="81"/>
      <c r="DHT14" s="81"/>
      <c r="DHU14" s="81"/>
      <c r="DHV14" s="81"/>
      <c r="DHW14" s="81"/>
      <c r="DHX14" s="81"/>
      <c r="DHY14" s="81"/>
      <c r="DHZ14" s="81"/>
      <c r="DIA14" s="81"/>
      <c r="DIB14" s="81"/>
      <c r="DIC14" s="81"/>
      <c r="DID14" s="81"/>
      <c r="DIE14" s="81"/>
      <c r="DIF14" s="81"/>
      <c r="DIG14" s="81"/>
      <c r="DIH14" s="81"/>
      <c r="DII14" s="81"/>
      <c r="DIJ14" s="81"/>
      <c r="DIK14" s="81"/>
      <c r="DIL14" s="81"/>
      <c r="DIM14" s="81"/>
      <c r="DIN14" s="81"/>
      <c r="DIO14" s="81"/>
      <c r="DIP14" s="81"/>
      <c r="DIQ14" s="81"/>
      <c r="DIR14" s="81"/>
      <c r="DIS14" s="81"/>
      <c r="DIT14" s="81"/>
      <c r="DIU14" s="81"/>
      <c r="DIV14" s="81"/>
      <c r="DIW14" s="81"/>
      <c r="DIX14" s="81"/>
      <c r="DIY14" s="81"/>
      <c r="DIZ14" s="81"/>
      <c r="DJA14" s="81"/>
      <c r="DJB14" s="81"/>
      <c r="DJC14" s="81"/>
      <c r="DJD14" s="81"/>
      <c r="DJE14" s="81"/>
      <c r="DJF14" s="81"/>
      <c r="DJG14" s="81"/>
      <c r="DJH14" s="81"/>
      <c r="DJI14" s="81"/>
      <c r="DJJ14" s="81"/>
      <c r="DJK14" s="81"/>
      <c r="DJL14" s="81"/>
      <c r="DJM14" s="81"/>
      <c r="DJN14" s="81"/>
      <c r="DJO14" s="81"/>
      <c r="DJP14" s="81"/>
      <c r="DJQ14" s="81"/>
      <c r="DJR14" s="81"/>
      <c r="DJS14" s="81"/>
      <c r="DJT14" s="81"/>
      <c r="DJU14" s="81"/>
      <c r="DJV14" s="81"/>
      <c r="DJW14" s="81"/>
      <c r="DJX14" s="81"/>
      <c r="DJY14" s="81"/>
      <c r="DJZ14" s="81"/>
      <c r="DKA14" s="81"/>
      <c r="DKB14" s="81"/>
      <c r="DKC14" s="81"/>
      <c r="DKD14" s="81"/>
      <c r="DKE14" s="81"/>
      <c r="DKF14" s="81"/>
      <c r="DKG14" s="81"/>
      <c r="DKH14" s="81"/>
      <c r="DKI14" s="81"/>
      <c r="DKJ14" s="81"/>
      <c r="DKK14" s="81"/>
      <c r="DKL14" s="81"/>
      <c r="DKM14" s="81"/>
      <c r="DKN14" s="81"/>
      <c r="DKO14" s="81"/>
      <c r="DKP14" s="81"/>
      <c r="DKQ14" s="81"/>
      <c r="DKR14" s="81"/>
      <c r="DKS14" s="81"/>
      <c r="DKT14" s="81"/>
      <c r="DKU14" s="81"/>
      <c r="DKV14" s="81"/>
      <c r="DKW14" s="81"/>
      <c r="DKX14" s="81"/>
      <c r="DKY14" s="81"/>
      <c r="DKZ14" s="81"/>
      <c r="DLA14" s="81"/>
      <c r="DLB14" s="81"/>
      <c r="DLC14" s="81"/>
      <c r="DLD14" s="81"/>
      <c r="DLE14" s="81"/>
      <c r="DLF14" s="81"/>
      <c r="DLG14" s="81"/>
      <c r="DLH14" s="81"/>
      <c r="DLI14" s="81"/>
      <c r="DLJ14" s="81"/>
      <c r="DLK14" s="81"/>
      <c r="DLL14" s="81"/>
      <c r="DLM14" s="81"/>
      <c r="DLN14" s="81"/>
      <c r="DLO14" s="81"/>
      <c r="DLP14" s="81"/>
      <c r="DLQ14" s="81"/>
      <c r="DLR14" s="81"/>
      <c r="DLS14" s="81"/>
      <c r="DLT14" s="81"/>
      <c r="DLU14" s="81"/>
      <c r="DLV14" s="81"/>
      <c r="DLW14" s="81"/>
      <c r="DLX14" s="81"/>
      <c r="DLY14" s="81"/>
      <c r="DLZ14" s="81"/>
      <c r="DMA14" s="81"/>
      <c r="DMB14" s="81"/>
      <c r="DMC14" s="81"/>
      <c r="DMD14" s="81"/>
      <c r="DME14" s="81"/>
      <c r="DMF14" s="81"/>
      <c r="DMG14" s="81"/>
      <c r="DMH14" s="81"/>
      <c r="DMI14" s="81"/>
      <c r="DMJ14" s="81"/>
      <c r="DMK14" s="81"/>
      <c r="DML14" s="81"/>
      <c r="DMM14" s="81"/>
      <c r="DMN14" s="81"/>
      <c r="DMO14" s="81"/>
      <c r="DMP14" s="81"/>
      <c r="DMQ14" s="81"/>
      <c r="DMR14" s="81"/>
      <c r="DMS14" s="81"/>
      <c r="DMT14" s="81"/>
      <c r="DMU14" s="81"/>
      <c r="DMV14" s="81"/>
      <c r="DMW14" s="81"/>
      <c r="DMX14" s="81"/>
      <c r="DMY14" s="81"/>
      <c r="DMZ14" s="81"/>
      <c r="DNA14" s="81"/>
      <c r="DNB14" s="81"/>
      <c r="DNC14" s="81"/>
      <c r="DND14" s="81"/>
      <c r="DNE14" s="81"/>
      <c r="DNF14" s="81"/>
      <c r="DNG14" s="81"/>
      <c r="DNH14" s="81"/>
      <c r="DNI14" s="81"/>
      <c r="DNJ14" s="81"/>
      <c r="DNK14" s="81"/>
      <c r="DNL14" s="81"/>
      <c r="DNM14" s="81"/>
      <c r="DNN14" s="81"/>
      <c r="DNO14" s="81"/>
      <c r="DNP14" s="81"/>
      <c r="DNQ14" s="81"/>
      <c r="DNR14" s="81"/>
      <c r="DNS14" s="81"/>
      <c r="DNT14" s="81"/>
      <c r="DNU14" s="81"/>
      <c r="DNV14" s="81"/>
      <c r="DNW14" s="81"/>
      <c r="DNX14" s="81"/>
      <c r="DNY14" s="81"/>
      <c r="DNZ14" s="81"/>
      <c r="DOA14" s="81"/>
      <c r="DOB14" s="81"/>
      <c r="DOC14" s="81"/>
      <c r="DOD14" s="81"/>
      <c r="DOE14" s="81"/>
      <c r="DOF14" s="81"/>
      <c r="DOG14" s="81"/>
      <c r="DOH14" s="81"/>
      <c r="DOI14" s="81"/>
      <c r="DOJ14" s="81"/>
      <c r="DOK14" s="81"/>
      <c r="DOL14" s="81"/>
      <c r="DOM14" s="81"/>
      <c r="DON14" s="81"/>
      <c r="DOO14" s="81"/>
      <c r="DOP14" s="81"/>
      <c r="DOQ14" s="81"/>
      <c r="DOR14" s="81"/>
      <c r="DOS14" s="81"/>
      <c r="DOT14" s="81"/>
      <c r="DOU14" s="81"/>
      <c r="DOV14" s="81"/>
      <c r="DOW14" s="81"/>
      <c r="DOX14" s="81"/>
      <c r="DOY14" s="81"/>
      <c r="DOZ14" s="81"/>
      <c r="DPA14" s="81"/>
      <c r="DPB14" s="81"/>
      <c r="DPC14" s="81"/>
      <c r="DPD14" s="81"/>
      <c r="DPE14" s="81"/>
      <c r="DPF14" s="81"/>
      <c r="DPG14" s="81"/>
      <c r="DPH14" s="81"/>
      <c r="DPI14" s="81"/>
      <c r="DPJ14" s="81"/>
      <c r="DPK14" s="81"/>
      <c r="DPL14" s="81"/>
      <c r="DPM14" s="81"/>
      <c r="DPN14" s="81"/>
      <c r="DPO14" s="81"/>
      <c r="DPP14" s="81"/>
      <c r="DPQ14" s="81"/>
      <c r="DPR14" s="81"/>
      <c r="DPS14" s="81"/>
      <c r="DPT14" s="81"/>
      <c r="DPU14" s="81"/>
      <c r="DPV14" s="81"/>
      <c r="DPW14" s="81"/>
      <c r="DPX14" s="81"/>
      <c r="DPY14" s="81"/>
      <c r="DPZ14" s="81"/>
      <c r="DQA14" s="81"/>
      <c r="DQB14" s="81"/>
      <c r="DQC14" s="81"/>
      <c r="DQD14" s="81"/>
      <c r="DQE14" s="81"/>
      <c r="DQF14" s="81"/>
      <c r="DQG14" s="81"/>
      <c r="DQH14" s="81"/>
      <c r="DQI14" s="81"/>
      <c r="DQJ14" s="81"/>
      <c r="DQK14" s="81"/>
      <c r="DQL14" s="81"/>
      <c r="DQM14" s="81"/>
      <c r="DQN14" s="81"/>
      <c r="DQO14" s="81"/>
      <c r="DQP14" s="81"/>
      <c r="DQQ14" s="81"/>
      <c r="DQR14" s="81"/>
      <c r="DQS14" s="81"/>
      <c r="DQT14" s="81"/>
      <c r="DQU14" s="81"/>
      <c r="DQV14" s="81"/>
      <c r="DQW14" s="81"/>
      <c r="DQX14" s="81"/>
      <c r="DQY14" s="81"/>
      <c r="DQZ14" s="81"/>
      <c r="DRA14" s="81"/>
      <c r="DRB14" s="81"/>
      <c r="DRC14" s="81"/>
      <c r="DRD14" s="81"/>
      <c r="DRE14" s="81"/>
      <c r="DRF14" s="81"/>
      <c r="DRG14" s="81"/>
      <c r="DRH14" s="81"/>
      <c r="DRI14" s="81"/>
      <c r="DRJ14" s="81"/>
      <c r="DRK14" s="81"/>
      <c r="DRL14" s="81"/>
      <c r="DRM14" s="81"/>
      <c r="DRN14" s="81"/>
      <c r="DRO14" s="81"/>
      <c r="DRP14" s="81"/>
      <c r="DRQ14" s="81"/>
      <c r="DRR14" s="81"/>
      <c r="DRS14" s="81"/>
      <c r="DRT14" s="81"/>
      <c r="DRU14" s="81"/>
      <c r="DRV14" s="81"/>
      <c r="DRW14" s="81"/>
      <c r="DRX14" s="81"/>
      <c r="DRY14" s="81"/>
      <c r="DRZ14" s="81"/>
      <c r="DSA14" s="81"/>
      <c r="DSB14" s="81"/>
      <c r="DSC14" s="81"/>
      <c r="DSD14" s="81"/>
      <c r="DSE14" s="81"/>
      <c r="DSF14" s="81"/>
      <c r="DSG14" s="81"/>
      <c r="DSH14" s="81"/>
      <c r="DSI14" s="81"/>
      <c r="DSJ14" s="81"/>
      <c r="DSK14" s="81"/>
      <c r="DSL14" s="81"/>
      <c r="DSM14" s="81"/>
      <c r="DSN14" s="81"/>
      <c r="DSO14" s="81"/>
      <c r="DSP14" s="81"/>
      <c r="DSQ14" s="81"/>
      <c r="DSR14" s="81"/>
      <c r="DSS14" s="81"/>
      <c r="DST14" s="81"/>
      <c r="DSU14" s="81"/>
      <c r="DSV14" s="81"/>
      <c r="DSW14" s="81"/>
      <c r="DSX14" s="81"/>
      <c r="DSY14" s="81"/>
      <c r="DSZ14" s="81"/>
      <c r="DTA14" s="81"/>
      <c r="DTB14" s="81"/>
      <c r="DTC14" s="81"/>
      <c r="DTD14" s="81"/>
      <c r="DTE14" s="81"/>
      <c r="DTF14" s="81"/>
      <c r="DTG14" s="81"/>
      <c r="DTH14" s="81"/>
      <c r="DTI14" s="81"/>
      <c r="DTJ14" s="81"/>
      <c r="DTK14" s="81"/>
      <c r="DTL14" s="81"/>
      <c r="DTM14" s="81"/>
      <c r="DTN14" s="81"/>
      <c r="DTO14" s="81"/>
      <c r="DTP14" s="81"/>
      <c r="DTQ14" s="81"/>
      <c r="DTR14" s="81"/>
      <c r="DTS14" s="81"/>
      <c r="DTT14" s="81"/>
      <c r="DTU14" s="81"/>
      <c r="DTV14" s="81"/>
      <c r="DTW14" s="81"/>
      <c r="DTX14" s="81"/>
      <c r="DTY14" s="81"/>
      <c r="DTZ14" s="81"/>
      <c r="DUA14" s="81"/>
      <c r="DUB14" s="81"/>
      <c r="DUC14" s="81"/>
      <c r="DUD14" s="81"/>
      <c r="DUE14" s="81"/>
      <c r="DUF14" s="81"/>
      <c r="DUG14" s="81"/>
      <c r="DUH14" s="81"/>
      <c r="DUI14" s="81"/>
      <c r="DUJ14" s="81"/>
      <c r="DUK14" s="81"/>
      <c r="DUL14" s="81"/>
      <c r="DUM14" s="81"/>
      <c r="DUN14" s="81"/>
      <c r="DUO14" s="81"/>
      <c r="DUP14" s="81"/>
      <c r="DUQ14" s="81"/>
      <c r="DUR14" s="81"/>
      <c r="DUS14" s="81"/>
      <c r="DUT14" s="81"/>
      <c r="DUU14" s="81"/>
      <c r="DUV14" s="81"/>
      <c r="DUW14" s="81"/>
      <c r="DUX14" s="81"/>
      <c r="DUY14" s="81"/>
      <c r="DUZ14" s="81"/>
      <c r="DVA14" s="81"/>
      <c r="DVB14" s="81"/>
      <c r="DVC14" s="81"/>
      <c r="DVD14" s="81"/>
      <c r="DVE14" s="81"/>
      <c r="DVF14" s="81"/>
      <c r="DVG14" s="81"/>
      <c r="DVH14" s="81"/>
      <c r="DVI14" s="81"/>
      <c r="DVJ14" s="81"/>
      <c r="DVK14" s="81"/>
      <c r="DVL14" s="81"/>
      <c r="DVM14" s="81"/>
      <c r="DVN14" s="81"/>
      <c r="DVO14" s="81"/>
      <c r="DVP14" s="81"/>
      <c r="DVQ14" s="81"/>
      <c r="DVR14" s="81"/>
      <c r="DVS14" s="81"/>
      <c r="DVT14" s="81"/>
      <c r="DVU14" s="81"/>
      <c r="DVV14" s="81"/>
      <c r="DVW14" s="81"/>
      <c r="DVX14" s="81"/>
      <c r="DVY14" s="81"/>
      <c r="DVZ14" s="81"/>
      <c r="DWA14" s="81"/>
      <c r="DWB14" s="81"/>
      <c r="DWC14" s="81"/>
      <c r="DWD14" s="81"/>
      <c r="DWE14" s="81"/>
      <c r="DWF14" s="81"/>
      <c r="DWG14" s="81"/>
      <c r="DWH14" s="81"/>
      <c r="DWI14" s="81"/>
      <c r="DWJ14" s="81"/>
      <c r="DWK14" s="81"/>
      <c r="DWL14" s="81"/>
      <c r="DWM14" s="81"/>
      <c r="DWN14" s="81"/>
      <c r="DWO14" s="81"/>
      <c r="DWP14" s="81"/>
      <c r="DWQ14" s="81"/>
      <c r="DWR14" s="81"/>
      <c r="DWS14" s="81"/>
      <c r="DWT14" s="81"/>
      <c r="DWU14" s="81"/>
      <c r="DWV14" s="81"/>
      <c r="DWW14" s="81"/>
      <c r="DWX14" s="81"/>
      <c r="DWY14" s="81"/>
      <c r="DWZ14" s="81"/>
      <c r="DXA14" s="81"/>
      <c r="DXB14" s="81"/>
      <c r="DXC14" s="81"/>
      <c r="DXD14" s="81"/>
      <c r="DXE14" s="81"/>
      <c r="DXF14" s="81"/>
      <c r="DXG14" s="81"/>
      <c r="DXH14" s="81"/>
      <c r="DXI14" s="81"/>
      <c r="DXJ14" s="81"/>
      <c r="DXK14" s="81"/>
      <c r="DXL14" s="81"/>
      <c r="DXM14" s="81"/>
      <c r="DXN14" s="81"/>
      <c r="DXO14" s="81"/>
      <c r="DXP14" s="81"/>
      <c r="DXQ14" s="81"/>
      <c r="DXR14" s="81"/>
      <c r="DXS14" s="81"/>
      <c r="DXT14" s="81"/>
      <c r="DXU14" s="81"/>
      <c r="DXV14" s="81"/>
      <c r="DXW14" s="81"/>
      <c r="DXX14" s="81"/>
      <c r="DXY14" s="81"/>
      <c r="DXZ14" s="81"/>
      <c r="DYA14" s="81"/>
      <c r="DYB14" s="81"/>
      <c r="DYC14" s="81"/>
      <c r="DYD14" s="81"/>
      <c r="DYE14" s="81"/>
      <c r="DYF14" s="81"/>
      <c r="DYG14" s="81"/>
      <c r="DYH14" s="81"/>
      <c r="DYI14" s="81"/>
      <c r="DYJ14" s="81"/>
      <c r="DYK14" s="81"/>
      <c r="DYL14" s="81"/>
      <c r="DYM14" s="81"/>
      <c r="DYN14" s="81"/>
      <c r="DYO14" s="81"/>
      <c r="DYP14" s="81"/>
      <c r="DYQ14" s="81"/>
      <c r="DYR14" s="81"/>
      <c r="DYS14" s="81"/>
      <c r="DYT14" s="81"/>
      <c r="DYU14" s="81"/>
      <c r="DYV14" s="81"/>
      <c r="DYW14" s="81"/>
      <c r="DYX14" s="81"/>
      <c r="DYY14" s="81"/>
      <c r="DYZ14" s="81"/>
      <c r="DZA14" s="81"/>
      <c r="DZB14" s="81"/>
      <c r="DZC14" s="81"/>
      <c r="DZD14" s="81"/>
      <c r="DZE14" s="81"/>
      <c r="DZF14" s="81"/>
      <c r="DZG14" s="81"/>
      <c r="DZH14" s="81"/>
      <c r="DZI14" s="81"/>
      <c r="DZJ14" s="81"/>
      <c r="DZK14" s="81"/>
      <c r="DZL14" s="81"/>
      <c r="DZM14" s="81"/>
      <c r="DZN14" s="81"/>
      <c r="DZO14" s="81"/>
      <c r="DZP14" s="81"/>
      <c r="DZQ14" s="81"/>
      <c r="DZR14" s="81"/>
      <c r="DZS14" s="81"/>
      <c r="DZT14" s="81"/>
      <c r="DZU14" s="81"/>
      <c r="DZV14" s="81"/>
      <c r="DZW14" s="81"/>
      <c r="DZX14" s="81"/>
      <c r="DZY14" s="81"/>
      <c r="DZZ14" s="81"/>
      <c r="EAA14" s="81"/>
      <c r="EAB14" s="81"/>
      <c r="EAC14" s="81"/>
      <c r="EAD14" s="81"/>
      <c r="EAE14" s="81"/>
      <c r="EAF14" s="81"/>
      <c r="EAG14" s="81"/>
      <c r="EAH14" s="81"/>
      <c r="EAI14" s="81"/>
      <c r="EAJ14" s="81"/>
      <c r="EAK14" s="81"/>
      <c r="EAL14" s="81"/>
      <c r="EAM14" s="81"/>
      <c r="EAN14" s="81"/>
      <c r="EAO14" s="81"/>
      <c r="EAP14" s="81"/>
      <c r="EAQ14" s="81"/>
      <c r="EAR14" s="81"/>
      <c r="EAS14" s="81"/>
      <c r="EAT14" s="81"/>
      <c r="EAU14" s="81"/>
      <c r="EAV14" s="81"/>
      <c r="EAW14" s="81"/>
      <c r="EAX14" s="81"/>
      <c r="EAY14" s="81"/>
      <c r="EAZ14" s="81"/>
      <c r="EBA14" s="81"/>
      <c r="EBB14" s="81"/>
      <c r="EBC14" s="81"/>
      <c r="EBD14" s="81"/>
      <c r="EBE14" s="81"/>
      <c r="EBF14" s="81"/>
      <c r="EBG14" s="81"/>
      <c r="EBH14" s="81"/>
      <c r="EBI14" s="81"/>
      <c r="EBJ14" s="81"/>
      <c r="EBK14" s="81"/>
      <c r="EBL14" s="81"/>
      <c r="EBM14" s="81"/>
      <c r="EBN14" s="81"/>
      <c r="EBO14" s="81"/>
      <c r="EBP14" s="81"/>
      <c r="EBQ14" s="81"/>
      <c r="EBR14" s="81"/>
      <c r="EBS14" s="81"/>
      <c r="EBT14" s="81"/>
      <c r="EBU14" s="81"/>
      <c r="EBV14" s="81"/>
      <c r="EBW14" s="81"/>
      <c r="EBX14" s="81"/>
      <c r="EBY14" s="81"/>
      <c r="EBZ14" s="81"/>
      <c r="ECA14" s="81"/>
      <c r="ECB14" s="81"/>
      <c r="ECC14" s="81"/>
      <c r="ECD14" s="81"/>
      <c r="ECE14" s="81"/>
      <c r="ECF14" s="81"/>
      <c r="ECG14" s="81"/>
      <c r="ECH14" s="81"/>
      <c r="ECI14" s="81"/>
      <c r="ECJ14" s="81"/>
      <c r="ECK14" s="81"/>
      <c r="ECL14" s="81"/>
      <c r="ECM14" s="81"/>
      <c r="ECN14" s="81"/>
      <c r="ECO14" s="81"/>
      <c r="ECP14" s="81"/>
      <c r="ECQ14" s="81"/>
      <c r="ECR14" s="81"/>
      <c r="ECS14" s="81"/>
      <c r="ECT14" s="81"/>
      <c r="ECU14" s="81"/>
      <c r="ECV14" s="81"/>
      <c r="ECW14" s="81"/>
      <c r="ECX14" s="81"/>
      <c r="ECY14" s="81"/>
      <c r="ECZ14" s="81"/>
      <c r="EDA14" s="81"/>
      <c r="EDB14" s="81"/>
      <c r="EDC14" s="81"/>
      <c r="EDD14" s="81"/>
      <c r="EDE14" s="81"/>
      <c r="EDF14" s="81"/>
      <c r="EDG14" s="81"/>
      <c r="EDH14" s="81"/>
      <c r="EDI14" s="81"/>
      <c r="EDJ14" s="81"/>
      <c r="EDK14" s="81"/>
      <c r="EDL14" s="81"/>
      <c r="EDM14" s="81"/>
      <c r="EDN14" s="81"/>
      <c r="EDO14" s="81"/>
      <c r="EDP14" s="81"/>
      <c r="EDQ14" s="81"/>
      <c r="EDR14" s="81"/>
      <c r="EDS14" s="81"/>
      <c r="EDT14" s="81"/>
      <c r="EDU14" s="81"/>
      <c r="EDV14" s="81"/>
      <c r="EDW14" s="81"/>
      <c r="EDX14" s="81"/>
      <c r="EDY14" s="81"/>
      <c r="EDZ14" s="81"/>
      <c r="EEA14" s="81"/>
      <c r="EEB14" s="81"/>
      <c r="EEC14" s="81"/>
      <c r="EED14" s="81"/>
      <c r="EEE14" s="81"/>
      <c r="EEF14" s="81"/>
      <c r="EEG14" s="81"/>
      <c r="EEH14" s="81"/>
      <c r="EEI14" s="81"/>
      <c r="EEJ14" s="81"/>
      <c r="EEK14" s="81"/>
      <c r="EEL14" s="81"/>
      <c r="EEM14" s="81"/>
      <c r="EEN14" s="81"/>
      <c r="EEO14" s="81"/>
      <c r="EEP14" s="81"/>
      <c r="EEQ14" s="81"/>
      <c r="EER14" s="81"/>
      <c r="EES14" s="81"/>
      <c r="EET14" s="81"/>
      <c r="EEU14" s="81"/>
      <c r="EEV14" s="81"/>
      <c r="EEW14" s="81"/>
      <c r="EEX14" s="81"/>
      <c r="EEY14" s="81"/>
      <c r="EEZ14" s="81"/>
      <c r="EFA14" s="81"/>
      <c r="EFB14" s="81"/>
      <c r="EFC14" s="81"/>
      <c r="EFD14" s="81"/>
      <c r="EFE14" s="81"/>
      <c r="EFF14" s="81"/>
      <c r="EFG14" s="81"/>
      <c r="EFH14" s="81"/>
      <c r="EFI14" s="81"/>
      <c r="EFJ14" s="81"/>
      <c r="EFK14" s="81"/>
      <c r="EFL14" s="81"/>
      <c r="EFM14" s="81"/>
      <c r="EFN14" s="81"/>
      <c r="EFO14" s="81"/>
      <c r="EFP14" s="81"/>
      <c r="EFQ14" s="81"/>
      <c r="EFR14" s="81"/>
      <c r="EFS14" s="81"/>
      <c r="EFT14" s="81"/>
      <c r="EFU14" s="81"/>
      <c r="EFV14" s="81"/>
      <c r="EFW14" s="81"/>
      <c r="EFX14" s="81"/>
      <c r="EFY14" s="81"/>
      <c r="EFZ14" s="81"/>
      <c r="EGA14" s="81"/>
      <c r="EGB14" s="81"/>
      <c r="EGC14" s="81"/>
      <c r="EGD14" s="81"/>
      <c r="EGE14" s="81"/>
      <c r="EGF14" s="81"/>
      <c r="EGG14" s="81"/>
      <c r="EGH14" s="81"/>
      <c r="EGI14" s="81"/>
      <c r="EGJ14" s="81"/>
      <c r="EGK14" s="81"/>
      <c r="EGL14" s="81"/>
      <c r="EGM14" s="81"/>
      <c r="EGN14" s="81"/>
      <c r="EGO14" s="81"/>
      <c r="EGP14" s="81"/>
      <c r="EGQ14" s="81"/>
      <c r="EGR14" s="81"/>
      <c r="EGS14" s="81"/>
      <c r="EGT14" s="81"/>
      <c r="EGU14" s="81"/>
      <c r="EGV14" s="81"/>
      <c r="EGW14" s="81"/>
      <c r="EGX14" s="81"/>
      <c r="EGY14" s="81"/>
      <c r="EGZ14" s="81"/>
      <c r="EHA14" s="81"/>
      <c r="EHB14" s="81"/>
      <c r="EHC14" s="81"/>
      <c r="EHD14" s="81"/>
      <c r="EHE14" s="81"/>
      <c r="EHF14" s="81"/>
      <c r="EHG14" s="81"/>
      <c r="EHH14" s="81"/>
      <c r="EHI14" s="81"/>
      <c r="EHJ14" s="81"/>
      <c r="EHK14" s="81"/>
      <c r="EHL14" s="81"/>
      <c r="EHM14" s="81"/>
      <c r="EHN14" s="81"/>
      <c r="EHO14" s="81"/>
      <c r="EHP14" s="81"/>
      <c r="EHQ14" s="81"/>
      <c r="EHR14" s="81"/>
      <c r="EHS14" s="81"/>
      <c r="EHT14" s="81"/>
      <c r="EHU14" s="81"/>
      <c r="EHV14" s="81"/>
      <c r="EHW14" s="81"/>
      <c r="EHX14" s="81"/>
      <c r="EHY14" s="81"/>
      <c r="EHZ14" s="81"/>
      <c r="EIA14" s="81"/>
      <c r="EIB14" s="81"/>
      <c r="EIC14" s="81"/>
      <c r="EID14" s="81"/>
      <c r="EIE14" s="81"/>
      <c r="EIF14" s="81"/>
      <c r="EIG14" s="81"/>
      <c r="EIH14" s="81"/>
      <c r="EII14" s="81"/>
      <c r="EIJ14" s="81"/>
      <c r="EIK14" s="81"/>
      <c r="EIL14" s="81"/>
      <c r="EIM14" s="81"/>
      <c r="EIN14" s="81"/>
      <c r="EIO14" s="81"/>
      <c r="EIP14" s="81"/>
      <c r="EIQ14" s="81"/>
      <c r="EIR14" s="81"/>
      <c r="EIS14" s="81"/>
      <c r="EIT14" s="81"/>
      <c r="EIU14" s="81"/>
      <c r="EIV14" s="81"/>
      <c r="EIW14" s="81"/>
      <c r="EIX14" s="81"/>
      <c r="EIY14" s="81"/>
      <c r="EIZ14" s="81"/>
      <c r="EJA14" s="81"/>
      <c r="EJB14" s="81"/>
      <c r="EJC14" s="81"/>
      <c r="EJD14" s="81"/>
      <c r="EJE14" s="81"/>
      <c r="EJF14" s="81"/>
      <c r="EJG14" s="81"/>
      <c r="EJH14" s="81"/>
      <c r="EJI14" s="81"/>
      <c r="EJJ14" s="81"/>
      <c r="EJK14" s="81"/>
      <c r="EJL14" s="81"/>
      <c r="EJM14" s="81"/>
      <c r="EJN14" s="81"/>
      <c r="EJO14" s="81"/>
      <c r="EJP14" s="81"/>
      <c r="EJQ14" s="81"/>
      <c r="EJR14" s="81"/>
      <c r="EJS14" s="81"/>
      <c r="EJT14" s="81"/>
      <c r="EJU14" s="81"/>
      <c r="EJV14" s="81"/>
      <c r="EJW14" s="81"/>
      <c r="EJX14" s="81"/>
      <c r="EJY14" s="81"/>
      <c r="EJZ14" s="81"/>
      <c r="EKA14" s="81"/>
      <c r="EKB14" s="81"/>
      <c r="EKC14" s="81"/>
      <c r="EKD14" s="81"/>
      <c r="EKE14" s="81"/>
      <c r="EKF14" s="81"/>
      <c r="EKG14" s="81"/>
      <c r="EKH14" s="81"/>
      <c r="EKI14" s="81"/>
      <c r="EKJ14" s="81"/>
      <c r="EKK14" s="81"/>
      <c r="EKL14" s="81"/>
      <c r="EKM14" s="81"/>
      <c r="EKN14" s="81"/>
      <c r="EKO14" s="81"/>
      <c r="EKP14" s="81"/>
      <c r="EKQ14" s="81"/>
      <c r="EKR14" s="81"/>
      <c r="EKS14" s="81"/>
      <c r="EKT14" s="81"/>
      <c r="EKU14" s="81"/>
      <c r="EKV14" s="81"/>
      <c r="EKW14" s="81"/>
      <c r="EKX14" s="81"/>
      <c r="EKY14" s="81"/>
      <c r="EKZ14" s="81"/>
      <c r="ELA14" s="81"/>
      <c r="ELB14" s="81"/>
      <c r="ELC14" s="81"/>
      <c r="ELD14" s="81"/>
      <c r="ELE14" s="81"/>
      <c r="ELF14" s="81"/>
      <c r="ELG14" s="81"/>
      <c r="ELH14" s="81"/>
      <c r="ELI14" s="81"/>
      <c r="ELJ14" s="81"/>
      <c r="ELK14" s="81"/>
      <c r="ELL14" s="81"/>
      <c r="ELM14" s="81"/>
      <c r="ELN14" s="81"/>
      <c r="ELO14" s="81"/>
      <c r="ELP14" s="81"/>
      <c r="ELQ14" s="81"/>
      <c r="ELR14" s="81"/>
      <c r="ELS14" s="81"/>
      <c r="ELT14" s="81"/>
      <c r="ELU14" s="81"/>
      <c r="ELV14" s="81"/>
      <c r="ELW14" s="81"/>
      <c r="ELX14" s="81"/>
      <c r="ELY14" s="81"/>
      <c r="ELZ14" s="81"/>
      <c r="EMA14" s="81"/>
      <c r="EMB14" s="81"/>
      <c r="EMC14" s="81"/>
      <c r="EMD14" s="81"/>
      <c r="EME14" s="81"/>
      <c r="EMF14" s="81"/>
      <c r="EMG14" s="81"/>
      <c r="EMH14" s="81"/>
      <c r="EMI14" s="81"/>
      <c r="EMJ14" s="81"/>
      <c r="EMK14" s="81"/>
      <c r="EML14" s="81"/>
      <c r="EMM14" s="81"/>
      <c r="EMN14" s="81"/>
      <c r="EMO14" s="81"/>
      <c r="EMP14" s="81"/>
      <c r="EMQ14" s="81"/>
      <c r="EMR14" s="81"/>
      <c r="EMS14" s="81"/>
      <c r="EMT14" s="81"/>
      <c r="EMU14" s="81"/>
      <c r="EMV14" s="81"/>
      <c r="EMW14" s="81"/>
      <c r="EMX14" s="81"/>
      <c r="EMY14" s="81"/>
      <c r="EMZ14" s="81"/>
      <c r="ENA14" s="81"/>
      <c r="ENB14" s="81"/>
      <c r="ENC14" s="81"/>
      <c r="END14" s="81"/>
      <c r="ENE14" s="81"/>
      <c r="ENF14" s="81"/>
      <c r="ENG14" s="81"/>
      <c r="ENH14" s="81"/>
      <c r="ENI14" s="81"/>
      <c r="ENJ14" s="81"/>
      <c r="ENK14" s="81"/>
      <c r="ENL14" s="81"/>
      <c r="ENM14" s="81"/>
      <c r="ENN14" s="81"/>
      <c r="ENO14" s="81"/>
      <c r="ENP14" s="81"/>
      <c r="ENQ14" s="81"/>
      <c r="ENR14" s="81"/>
      <c r="ENS14" s="81"/>
      <c r="ENT14" s="81"/>
      <c r="ENU14" s="81"/>
      <c r="ENV14" s="81"/>
      <c r="ENW14" s="81"/>
      <c r="ENX14" s="81"/>
      <c r="ENY14" s="81"/>
      <c r="ENZ14" s="81"/>
      <c r="EOA14" s="81"/>
      <c r="EOB14" s="81"/>
      <c r="EOC14" s="81"/>
      <c r="EOD14" s="81"/>
      <c r="EOE14" s="81"/>
      <c r="EOF14" s="81"/>
      <c r="EOG14" s="81"/>
      <c r="EOH14" s="81"/>
      <c r="EOI14" s="81"/>
      <c r="EOJ14" s="81"/>
      <c r="EOK14" s="81"/>
      <c r="EOL14" s="81"/>
      <c r="EOM14" s="81"/>
      <c r="EON14" s="81"/>
      <c r="EOO14" s="81"/>
      <c r="EOP14" s="81"/>
      <c r="EOQ14" s="81"/>
      <c r="EOR14" s="81"/>
      <c r="EOS14" s="81"/>
      <c r="EOT14" s="81"/>
      <c r="EOU14" s="81"/>
      <c r="EOV14" s="81"/>
      <c r="EOW14" s="81"/>
      <c r="EOX14" s="81"/>
      <c r="EOY14" s="81"/>
      <c r="EOZ14" s="81"/>
      <c r="EPA14" s="81"/>
      <c r="EPB14" s="81"/>
      <c r="EPC14" s="81"/>
      <c r="EPD14" s="81"/>
      <c r="EPE14" s="81"/>
      <c r="EPF14" s="81"/>
      <c r="EPG14" s="81"/>
      <c r="EPH14" s="81"/>
      <c r="EPI14" s="81"/>
      <c r="EPJ14" s="81"/>
      <c r="EPK14" s="81"/>
      <c r="EPL14" s="81"/>
      <c r="EPM14" s="81"/>
      <c r="EPN14" s="81"/>
      <c r="EPO14" s="81"/>
      <c r="EPP14" s="81"/>
      <c r="EPQ14" s="81"/>
      <c r="EPR14" s="81"/>
      <c r="EPS14" s="81"/>
      <c r="EPT14" s="81"/>
      <c r="EPU14" s="81"/>
      <c r="EPV14" s="81"/>
      <c r="EPW14" s="81"/>
      <c r="EPX14" s="81"/>
      <c r="EPY14" s="81"/>
      <c r="EPZ14" s="81"/>
      <c r="EQA14" s="81"/>
      <c r="EQB14" s="81"/>
      <c r="EQC14" s="81"/>
      <c r="EQD14" s="81"/>
      <c r="EQE14" s="81"/>
      <c r="EQF14" s="81"/>
      <c r="EQG14" s="81"/>
      <c r="EQH14" s="81"/>
      <c r="EQI14" s="81"/>
      <c r="EQJ14" s="81"/>
      <c r="EQK14" s="81"/>
      <c r="EQL14" s="81"/>
      <c r="EQM14" s="81"/>
      <c r="EQN14" s="81"/>
      <c r="EQO14" s="81"/>
      <c r="EQP14" s="81"/>
      <c r="EQQ14" s="81"/>
      <c r="EQR14" s="81"/>
      <c r="EQS14" s="81"/>
      <c r="EQT14" s="81"/>
      <c r="EQU14" s="81"/>
      <c r="EQV14" s="81"/>
      <c r="EQW14" s="81"/>
      <c r="EQX14" s="81"/>
      <c r="EQY14" s="81"/>
      <c r="EQZ14" s="81"/>
      <c r="ERA14" s="81"/>
      <c r="ERB14" s="81"/>
      <c r="ERC14" s="81"/>
      <c r="ERD14" s="81"/>
      <c r="ERE14" s="81"/>
      <c r="ERF14" s="81"/>
      <c r="ERG14" s="81"/>
      <c r="ERH14" s="81"/>
      <c r="ERI14" s="81"/>
      <c r="ERJ14" s="81"/>
      <c r="ERK14" s="81"/>
      <c r="ERL14" s="81"/>
      <c r="ERM14" s="81"/>
      <c r="ERN14" s="81"/>
      <c r="ERO14" s="81"/>
      <c r="ERP14" s="81"/>
      <c r="ERQ14" s="81"/>
      <c r="ERR14" s="81"/>
      <c r="ERS14" s="81"/>
      <c r="ERT14" s="81"/>
      <c r="ERU14" s="81"/>
      <c r="ERV14" s="81"/>
      <c r="ERW14" s="81"/>
      <c r="ERX14" s="81"/>
      <c r="ERY14" s="81"/>
      <c r="ERZ14" s="81"/>
      <c r="ESA14" s="81"/>
      <c r="ESB14" s="81"/>
      <c r="ESC14" s="81"/>
      <c r="ESD14" s="81"/>
      <c r="ESE14" s="81"/>
      <c r="ESF14" s="81"/>
      <c r="ESG14" s="81"/>
      <c r="ESH14" s="81"/>
      <c r="ESI14" s="81"/>
      <c r="ESJ14" s="81"/>
      <c r="ESK14" s="81"/>
      <c r="ESL14" s="81"/>
      <c r="ESM14" s="81"/>
      <c r="ESN14" s="81"/>
      <c r="ESO14" s="81"/>
      <c r="ESP14" s="81"/>
      <c r="ESQ14" s="81"/>
      <c r="ESR14" s="81"/>
      <c r="ESS14" s="81"/>
      <c r="EST14" s="81"/>
      <c r="ESU14" s="81"/>
      <c r="ESV14" s="81"/>
      <c r="ESW14" s="81"/>
      <c r="ESX14" s="81"/>
      <c r="ESY14" s="81"/>
      <c r="ESZ14" s="81"/>
      <c r="ETA14" s="81"/>
      <c r="ETB14" s="81"/>
      <c r="ETC14" s="81"/>
      <c r="ETD14" s="81"/>
      <c r="ETE14" s="81"/>
      <c r="ETF14" s="81"/>
      <c r="ETG14" s="81"/>
      <c r="ETH14" s="81"/>
      <c r="ETI14" s="81"/>
      <c r="ETJ14" s="81"/>
      <c r="ETK14" s="81"/>
      <c r="ETL14" s="81"/>
      <c r="ETM14" s="81"/>
      <c r="ETN14" s="81"/>
      <c r="ETO14" s="81"/>
      <c r="ETP14" s="81"/>
      <c r="ETQ14" s="81"/>
      <c r="ETR14" s="81"/>
      <c r="ETS14" s="81"/>
      <c r="ETT14" s="81"/>
      <c r="ETU14" s="81"/>
      <c r="ETV14" s="81"/>
      <c r="ETW14" s="81"/>
      <c r="ETX14" s="81"/>
      <c r="ETY14" s="81"/>
      <c r="ETZ14" s="81"/>
      <c r="EUA14" s="81"/>
      <c r="EUB14" s="81"/>
      <c r="EUC14" s="81"/>
      <c r="EUD14" s="81"/>
      <c r="EUE14" s="81"/>
      <c r="EUF14" s="81"/>
      <c r="EUG14" s="81"/>
      <c r="EUH14" s="81"/>
      <c r="EUI14" s="81"/>
      <c r="EUJ14" s="81"/>
      <c r="EUK14" s="81"/>
      <c r="EUL14" s="81"/>
      <c r="EUM14" s="81"/>
      <c r="EUN14" s="81"/>
      <c r="EUO14" s="81"/>
      <c r="EUP14" s="81"/>
      <c r="EUQ14" s="81"/>
      <c r="EUR14" s="81"/>
      <c r="EUS14" s="81"/>
      <c r="EUT14" s="81"/>
      <c r="EUU14" s="81"/>
      <c r="EUV14" s="81"/>
      <c r="EUW14" s="81"/>
      <c r="EUX14" s="81"/>
      <c r="EUY14" s="81"/>
      <c r="EUZ14" s="81"/>
      <c r="EVA14" s="81"/>
      <c r="EVB14" s="81"/>
      <c r="EVC14" s="81"/>
      <c r="EVD14" s="81"/>
      <c r="EVE14" s="81"/>
      <c r="EVF14" s="81"/>
      <c r="EVG14" s="81"/>
      <c r="EVH14" s="81"/>
      <c r="EVI14" s="81"/>
      <c r="EVJ14" s="81"/>
      <c r="EVK14" s="81"/>
      <c r="EVL14" s="81"/>
      <c r="EVM14" s="81"/>
      <c r="EVN14" s="81"/>
      <c r="EVO14" s="81"/>
      <c r="EVP14" s="81"/>
      <c r="EVQ14" s="81"/>
      <c r="EVR14" s="81"/>
      <c r="EVS14" s="81"/>
      <c r="EVT14" s="81"/>
      <c r="EVU14" s="81"/>
      <c r="EVV14" s="81"/>
      <c r="EVW14" s="81"/>
      <c r="EVX14" s="81"/>
      <c r="EVY14" s="81"/>
      <c r="EVZ14" s="81"/>
      <c r="EWA14" s="81"/>
      <c r="EWB14" s="81"/>
      <c r="EWC14" s="81"/>
      <c r="EWD14" s="81"/>
      <c r="EWE14" s="81"/>
      <c r="EWF14" s="81"/>
      <c r="EWG14" s="81"/>
      <c r="EWH14" s="81"/>
      <c r="EWI14" s="81"/>
      <c r="EWJ14" s="81"/>
      <c r="EWK14" s="81"/>
      <c r="EWL14" s="81"/>
      <c r="EWM14" s="81"/>
      <c r="EWN14" s="81"/>
      <c r="EWO14" s="81"/>
      <c r="EWP14" s="81"/>
      <c r="EWQ14" s="81"/>
      <c r="EWR14" s="81"/>
      <c r="EWS14" s="81"/>
      <c r="EWT14" s="81"/>
      <c r="EWU14" s="81"/>
      <c r="EWV14" s="81"/>
      <c r="EWW14" s="81"/>
      <c r="EWX14" s="81"/>
      <c r="EWY14" s="81"/>
      <c r="EWZ14" s="81"/>
      <c r="EXA14" s="81"/>
      <c r="EXB14" s="81"/>
      <c r="EXC14" s="81"/>
      <c r="EXD14" s="81"/>
      <c r="EXE14" s="81"/>
      <c r="EXF14" s="81"/>
      <c r="EXG14" s="81"/>
      <c r="EXH14" s="81"/>
      <c r="EXI14" s="81"/>
      <c r="EXJ14" s="81"/>
      <c r="EXK14" s="81"/>
      <c r="EXL14" s="81"/>
      <c r="EXM14" s="81"/>
      <c r="EXN14" s="81"/>
      <c r="EXO14" s="81"/>
      <c r="EXP14" s="81"/>
      <c r="EXQ14" s="81"/>
      <c r="EXR14" s="81"/>
      <c r="EXS14" s="81"/>
      <c r="EXT14" s="81"/>
      <c r="EXU14" s="81"/>
      <c r="EXV14" s="81"/>
      <c r="EXW14" s="81"/>
      <c r="EXX14" s="81"/>
      <c r="EXY14" s="81"/>
      <c r="EXZ14" s="81"/>
      <c r="EYA14" s="81"/>
      <c r="EYB14" s="81"/>
      <c r="EYC14" s="81"/>
      <c r="EYD14" s="81"/>
      <c r="EYE14" s="81"/>
      <c r="EYF14" s="81"/>
      <c r="EYG14" s="81"/>
      <c r="EYH14" s="81"/>
      <c r="EYI14" s="81"/>
      <c r="EYJ14" s="81"/>
      <c r="EYK14" s="81"/>
      <c r="EYL14" s="81"/>
      <c r="EYM14" s="81"/>
      <c r="EYN14" s="81"/>
      <c r="EYO14" s="81"/>
      <c r="EYP14" s="81"/>
      <c r="EYQ14" s="81"/>
      <c r="EYR14" s="81"/>
      <c r="EYS14" s="81"/>
      <c r="EYT14" s="81"/>
      <c r="EYU14" s="81"/>
      <c r="EYV14" s="81"/>
      <c r="EYW14" s="81"/>
      <c r="EYX14" s="81"/>
      <c r="EYY14" s="81"/>
      <c r="EYZ14" s="81"/>
      <c r="EZA14" s="81"/>
      <c r="EZB14" s="81"/>
      <c r="EZC14" s="81"/>
      <c r="EZD14" s="81"/>
      <c r="EZE14" s="81"/>
      <c r="EZF14" s="81"/>
      <c r="EZG14" s="81"/>
      <c r="EZH14" s="81"/>
      <c r="EZI14" s="81"/>
      <c r="EZJ14" s="81"/>
      <c r="EZK14" s="81"/>
      <c r="EZL14" s="81"/>
      <c r="EZM14" s="81"/>
      <c r="EZN14" s="81"/>
      <c r="EZO14" s="81"/>
      <c r="EZP14" s="81"/>
      <c r="EZQ14" s="81"/>
      <c r="EZR14" s="81"/>
      <c r="EZS14" s="81"/>
      <c r="EZT14" s="81"/>
      <c r="EZU14" s="81"/>
      <c r="EZV14" s="81"/>
      <c r="EZW14" s="81"/>
      <c r="EZX14" s="81"/>
      <c r="EZY14" s="81"/>
      <c r="EZZ14" s="81"/>
      <c r="FAA14" s="81"/>
      <c r="FAB14" s="81"/>
      <c r="FAC14" s="81"/>
      <c r="FAD14" s="81"/>
      <c r="FAE14" s="81"/>
      <c r="FAF14" s="81"/>
      <c r="FAG14" s="81"/>
      <c r="FAH14" s="81"/>
      <c r="FAI14" s="81"/>
      <c r="FAJ14" s="81"/>
      <c r="FAK14" s="81"/>
      <c r="FAL14" s="81"/>
      <c r="FAM14" s="81"/>
      <c r="FAN14" s="81"/>
      <c r="FAO14" s="81"/>
      <c r="FAP14" s="81"/>
      <c r="FAQ14" s="81"/>
      <c r="FAR14" s="81"/>
      <c r="FAS14" s="81"/>
      <c r="FAT14" s="81"/>
      <c r="FAU14" s="81"/>
      <c r="FAV14" s="81"/>
      <c r="FAW14" s="81"/>
      <c r="FAX14" s="81"/>
      <c r="FAY14" s="81"/>
      <c r="FAZ14" s="81"/>
      <c r="FBA14" s="81"/>
      <c r="FBB14" s="81"/>
      <c r="FBC14" s="81"/>
      <c r="FBD14" s="81"/>
      <c r="FBE14" s="81"/>
      <c r="FBF14" s="81"/>
      <c r="FBG14" s="81"/>
      <c r="FBH14" s="81"/>
      <c r="FBI14" s="81"/>
      <c r="FBJ14" s="81"/>
      <c r="FBK14" s="81"/>
      <c r="FBL14" s="81"/>
      <c r="FBM14" s="81"/>
      <c r="FBN14" s="81"/>
      <c r="FBO14" s="81"/>
      <c r="FBP14" s="81"/>
      <c r="FBQ14" s="81"/>
      <c r="FBR14" s="81"/>
      <c r="FBS14" s="81"/>
      <c r="FBT14" s="81"/>
      <c r="FBU14" s="81"/>
      <c r="FBV14" s="81"/>
      <c r="FBW14" s="81"/>
      <c r="FBX14" s="81"/>
      <c r="FBY14" s="81"/>
      <c r="FBZ14" s="81"/>
      <c r="FCA14" s="81"/>
      <c r="FCB14" s="81"/>
      <c r="FCC14" s="81"/>
      <c r="FCD14" s="81"/>
      <c r="FCE14" s="81"/>
      <c r="FCF14" s="81"/>
      <c r="FCG14" s="81"/>
      <c r="FCH14" s="81"/>
      <c r="FCI14" s="81"/>
      <c r="FCJ14" s="81"/>
      <c r="FCK14" s="81"/>
      <c r="FCL14" s="81"/>
      <c r="FCM14" s="81"/>
      <c r="FCN14" s="81"/>
      <c r="FCO14" s="81"/>
      <c r="FCP14" s="81"/>
      <c r="FCQ14" s="81"/>
      <c r="FCR14" s="81"/>
      <c r="FCS14" s="81"/>
      <c r="FCT14" s="81"/>
      <c r="FCU14" s="81"/>
      <c r="FCV14" s="81"/>
      <c r="FCW14" s="81"/>
      <c r="FCX14" s="81"/>
      <c r="FCY14" s="81"/>
      <c r="FCZ14" s="81"/>
      <c r="FDA14" s="81"/>
      <c r="FDB14" s="81"/>
      <c r="FDC14" s="81"/>
      <c r="FDD14" s="81"/>
      <c r="FDE14" s="81"/>
      <c r="FDF14" s="81"/>
      <c r="FDG14" s="81"/>
      <c r="FDH14" s="81"/>
      <c r="FDI14" s="81"/>
      <c r="FDJ14" s="81"/>
      <c r="FDK14" s="81"/>
      <c r="FDL14" s="81"/>
      <c r="FDM14" s="81"/>
      <c r="FDN14" s="81"/>
      <c r="FDO14" s="81"/>
      <c r="FDP14" s="81"/>
      <c r="FDQ14" s="81"/>
      <c r="FDR14" s="81"/>
      <c r="FDS14" s="81"/>
      <c r="FDT14" s="81"/>
      <c r="FDU14" s="81"/>
      <c r="FDV14" s="81"/>
      <c r="FDW14" s="81"/>
      <c r="FDX14" s="81"/>
      <c r="FDY14" s="81"/>
      <c r="FDZ14" s="81"/>
      <c r="FEA14" s="81"/>
      <c r="FEB14" s="81"/>
      <c r="FEC14" s="81"/>
      <c r="FED14" s="81"/>
      <c r="FEE14" s="81"/>
      <c r="FEF14" s="81"/>
      <c r="FEG14" s="81"/>
      <c r="FEH14" s="81"/>
      <c r="FEI14" s="81"/>
      <c r="FEJ14" s="81"/>
      <c r="FEK14" s="81"/>
      <c r="FEL14" s="81"/>
      <c r="FEM14" s="81"/>
      <c r="FEN14" s="81"/>
      <c r="FEO14" s="81"/>
      <c r="FEP14" s="81"/>
      <c r="FEQ14" s="81"/>
      <c r="FER14" s="81"/>
      <c r="FES14" s="81"/>
      <c r="FET14" s="81"/>
      <c r="FEU14" s="81"/>
      <c r="FEV14" s="81"/>
      <c r="FEW14" s="81"/>
      <c r="FEX14" s="81"/>
      <c r="FEY14" s="81"/>
      <c r="FEZ14" s="81"/>
      <c r="FFA14" s="81"/>
      <c r="FFB14" s="81"/>
      <c r="FFC14" s="81"/>
      <c r="FFD14" s="81"/>
      <c r="FFE14" s="81"/>
      <c r="FFF14" s="81"/>
      <c r="FFG14" s="81"/>
      <c r="FFH14" s="81"/>
      <c r="FFI14" s="81"/>
      <c r="FFJ14" s="81"/>
      <c r="FFK14" s="81"/>
      <c r="FFL14" s="81"/>
      <c r="FFM14" s="81"/>
      <c r="FFN14" s="81"/>
      <c r="FFO14" s="81"/>
      <c r="FFP14" s="81"/>
      <c r="FFQ14" s="81"/>
      <c r="FFR14" s="81"/>
      <c r="FFS14" s="81"/>
      <c r="FFT14" s="81"/>
      <c r="FFU14" s="81"/>
      <c r="FFV14" s="81"/>
      <c r="FFW14" s="81"/>
      <c r="FFX14" s="81"/>
      <c r="FFY14" s="81"/>
      <c r="FFZ14" s="81"/>
      <c r="FGA14" s="81"/>
      <c r="FGB14" s="81"/>
      <c r="FGC14" s="81"/>
      <c r="FGD14" s="81"/>
      <c r="FGE14" s="81"/>
      <c r="FGF14" s="81"/>
      <c r="FGG14" s="81"/>
      <c r="FGH14" s="81"/>
      <c r="FGI14" s="81"/>
      <c r="FGJ14" s="81"/>
      <c r="FGK14" s="81"/>
      <c r="FGL14" s="81"/>
      <c r="FGM14" s="81"/>
      <c r="FGN14" s="81"/>
      <c r="FGO14" s="81"/>
      <c r="FGP14" s="81"/>
      <c r="FGQ14" s="81"/>
      <c r="FGR14" s="81"/>
      <c r="FGS14" s="81"/>
      <c r="FGT14" s="81"/>
      <c r="FGU14" s="81"/>
      <c r="FGV14" s="81"/>
      <c r="FGW14" s="81"/>
      <c r="FGX14" s="81"/>
      <c r="FGY14" s="81"/>
      <c r="FGZ14" s="81"/>
      <c r="FHA14" s="81"/>
      <c r="FHB14" s="81"/>
      <c r="FHC14" s="81"/>
      <c r="FHD14" s="81"/>
      <c r="FHE14" s="81"/>
      <c r="FHF14" s="81"/>
      <c r="FHG14" s="81"/>
      <c r="FHH14" s="81"/>
      <c r="FHI14" s="81"/>
      <c r="FHJ14" s="81"/>
      <c r="FHK14" s="81"/>
      <c r="FHL14" s="81"/>
      <c r="FHM14" s="81"/>
      <c r="FHN14" s="81"/>
      <c r="FHO14" s="81"/>
      <c r="FHP14" s="81"/>
      <c r="FHQ14" s="81"/>
      <c r="FHR14" s="81"/>
      <c r="FHS14" s="81"/>
      <c r="FHT14" s="81"/>
      <c r="FHU14" s="81"/>
      <c r="FHV14" s="81"/>
      <c r="FHW14" s="81"/>
      <c r="FHX14" s="81"/>
      <c r="FHY14" s="81"/>
      <c r="FHZ14" s="81"/>
      <c r="FIA14" s="81"/>
      <c r="FIB14" s="81"/>
      <c r="FIC14" s="81"/>
      <c r="FID14" s="81"/>
      <c r="FIE14" s="81"/>
      <c r="FIF14" s="81"/>
      <c r="FIG14" s="81"/>
      <c r="FIH14" s="81"/>
      <c r="FII14" s="81"/>
      <c r="FIJ14" s="81"/>
      <c r="FIK14" s="81"/>
      <c r="FIL14" s="81"/>
      <c r="FIM14" s="81"/>
      <c r="FIN14" s="81"/>
      <c r="FIO14" s="81"/>
      <c r="FIP14" s="81"/>
      <c r="FIQ14" s="81"/>
      <c r="FIR14" s="81"/>
      <c r="FIS14" s="81"/>
      <c r="FIT14" s="81"/>
      <c r="FIU14" s="81"/>
      <c r="FIV14" s="81"/>
      <c r="FIW14" s="81"/>
      <c r="FIX14" s="81"/>
      <c r="FIY14" s="81"/>
      <c r="FIZ14" s="81"/>
      <c r="FJA14" s="81"/>
      <c r="FJB14" s="81"/>
      <c r="FJC14" s="81"/>
      <c r="FJD14" s="81"/>
      <c r="FJE14" s="81"/>
      <c r="FJF14" s="81"/>
      <c r="FJG14" s="81"/>
      <c r="FJH14" s="81"/>
      <c r="FJI14" s="81"/>
      <c r="FJJ14" s="81"/>
      <c r="FJK14" s="81"/>
      <c r="FJL14" s="81"/>
      <c r="FJM14" s="81"/>
      <c r="FJN14" s="81"/>
      <c r="FJO14" s="81"/>
      <c r="FJP14" s="81"/>
      <c r="FJQ14" s="81"/>
      <c r="FJR14" s="81"/>
      <c r="FJS14" s="81"/>
      <c r="FJT14" s="81"/>
      <c r="FJU14" s="81"/>
      <c r="FJV14" s="81"/>
      <c r="FJW14" s="81"/>
      <c r="FJX14" s="81"/>
      <c r="FJY14" s="81"/>
      <c r="FJZ14" s="81"/>
      <c r="FKA14" s="81"/>
      <c r="FKB14" s="81"/>
      <c r="FKC14" s="81"/>
      <c r="FKD14" s="81"/>
      <c r="FKE14" s="81"/>
      <c r="FKF14" s="81"/>
      <c r="FKG14" s="81"/>
      <c r="FKH14" s="81"/>
      <c r="FKI14" s="81"/>
      <c r="FKJ14" s="81"/>
      <c r="FKK14" s="81"/>
      <c r="FKL14" s="81"/>
      <c r="FKM14" s="81"/>
      <c r="FKN14" s="81"/>
      <c r="FKO14" s="81"/>
      <c r="FKP14" s="81"/>
      <c r="FKQ14" s="81"/>
      <c r="FKR14" s="81"/>
      <c r="FKS14" s="81"/>
      <c r="FKT14" s="81"/>
      <c r="FKU14" s="81"/>
      <c r="FKV14" s="81"/>
      <c r="FKW14" s="81"/>
      <c r="FKX14" s="81"/>
      <c r="FKY14" s="81"/>
      <c r="FKZ14" s="81"/>
      <c r="FLA14" s="81"/>
      <c r="FLB14" s="81"/>
      <c r="FLC14" s="81"/>
      <c r="FLD14" s="81"/>
      <c r="FLE14" s="81"/>
      <c r="FLF14" s="81"/>
      <c r="FLG14" s="81"/>
      <c r="FLH14" s="81"/>
      <c r="FLI14" s="81"/>
      <c r="FLJ14" s="81"/>
      <c r="FLK14" s="81"/>
      <c r="FLL14" s="81"/>
      <c r="FLM14" s="81"/>
      <c r="FLN14" s="81"/>
      <c r="FLO14" s="81"/>
      <c r="FLP14" s="81"/>
      <c r="FLQ14" s="81"/>
      <c r="FLR14" s="81"/>
      <c r="FLS14" s="81"/>
      <c r="FLT14" s="81"/>
      <c r="FLU14" s="81"/>
      <c r="FLV14" s="81"/>
      <c r="FLW14" s="81"/>
      <c r="FLX14" s="81"/>
      <c r="FLY14" s="81"/>
      <c r="FLZ14" s="81"/>
      <c r="FMA14" s="81"/>
      <c r="FMB14" s="81"/>
      <c r="FMC14" s="81"/>
      <c r="FMD14" s="81"/>
      <c r="FME14" s="81"/>
      <c r="FMF14" s="81"/>
      <c r="FMG14" s="81"/>
      <c r="FMH14" s="81"/>
      <c r="FMI14" s="81"/>
      <c r="FMJ14" s="81"/>
      <c r="FMK14" s="81"/>
      <c r="FML14" s="81"/>
      <c r="FMM14" s="81"/>
      <c r="FMN14" s="81"/>
      <c r="FMO14" s="81"/>
      <c r="FMP14" s="81"/>
      <c r="FMQ14" s="81"/>
      <c r="FMR14" s="81"/>
      <c r="FMS14" s="81"/>
      <c r="FMT14" s="81"/>
      <c r="FMU14" s="81"/>
      <c r="FMV14" s="81"/>
      <c r="FMW14" s="81"/>
      <c r="FMX14" s="81"/>
      <c r="FMY14" s="81"/>
      <c r="FMZ14" s="81"/>
      <c r="FNA14" s="81"/>
      <c r="FNB14" s="81"/>
      <c r="FNC14" s="81"/>
      <c r="FND14" s="81"/>
      <c r="FNE14" s="81"/>
      <c r="FNF14" s="81"/>
      <c r="FNG14" s="81"/>
      <c r="FNH14" s="81"/>
      <c r="FNI14" s="81"/>
      <c r="FNJ14" s="81"/>
      <c r="FNK14" s="81"/>
      <c r="FNL14" s="81"/>
      <c r="FNM14" s="81"/>
      <c r="FNN14" s="81"/>
      <c r="FNO14" s="81"/>
      <c r="FNP14" s="81"/>
      <c r="FNQ14" s="81"/>
      <c r="FNR14" s="81"/>
      <c r="FNS14" s="81"/>
      <c r="FNT14" s="81"/>
      <c r="FNU14" s="81"/>
      <c r="FNV14" s="81"/>
      <c r="FNW14" s="81"/>
      <c r="FNX14" s="81"/>
      <c r="FNY14" s="81"/>
      <c r="FNZ14" s="81"/>
      <c r="FOA14" s="81"/>
      <c r="FOB14" s="81"/>
      <c r="FOC14" s="81"/>
      <c r="FOD14" s="81"/>
      <c r="FOE14" s="81"/>
      <c r="FOF14" s="81"/>
      <c r="FOG14" s="81"/>
      <c r="FOH14" s="81"/>
      <c r="FOI14" s="81"/>
      <c r="FOJ14" s="81"/>
      <c r="FOK14" s="81"/>
      <c r="FOL14" s="81"/>
      <c r="FOM14" s="81"/>
      <c r="FON14" s="81"/>
      <c r="FOO14" s="81"/>
      <c r="FOP14" s="81"/>
      <c r="FOQ14" s="81"/>
      <c r="FOR14" s="81"/>
      <c r="FOS14" s="81"/>
      <c r="FOT14" s="81"/>
      <c r="FOU14" s="81"/>
      <c r="FOV14" s="81"/>
      <c r="FOW14" s="81"/>
      <c r="FOX14" s="81"/>
      <c r="FOY14" s="81"/>
      <c r="FOZ14" s="81"/>
      <c r="FPA14" s="81"/>
      <c r="FPB14" s="81"/>
      <c r="FPC14" s="81"/>
      <c r="FPD14" s="81"/>
      <c r="FPE14" s="81"/>
      <c r="FPF14" s="81"/>
      <c r="FPG14" s="81"/>
      <c r="FPH14" s="81"/>
      <c r="FPI14" s="81"/>
      <c r="FPJ14" s="81"/>
      <c r="FPK14" s="81"/>
      <c r="FPL14" s="81"/>
      <c r="FPM14" s="81"/>
      <c r="FPN14" s="81"/>
      <c r="FPO14" s="81"/>
      <c r="FPP14" s="81"/>
      <c r="FPQ14" s="81"/>
      <c r="FPR14" s="81"/>
      <c r="FPS14" s="81"/>
      <c r="FPT14" s="81"/>
      <c r="FPU14" s="81"/>
      <c r="FPV14" s="81"/>
      <c r="FPW14" s="81"/>
      <c r="FPX14" s="81"/>
      <c r="FPY14" s="81"/>
      <c r="FPZ14" s="81"/>
      <c r="FQA14" s="81"/>
      <c r="FQB14" s="81"/>
      <c r="FQC14" s="81"/>
      <c r="FQD14" s="81"/>
      <c r="FQE14" s="81"/>
      <c r="FQF14" s="81"/>
      <c r="FQG14" s="81"/>
      <c r="FQH14" s="81"/>
      <c r="FQI14" s="81"/>
      <c r="FQJ14" s="81"/>
      <c r="FQK14" s="81"/>
      <c r="FQL14" s="81"/>
      <c r="FQM14" s="81"/>
      <c r="FQN14" s="81"/>
      <c r="FQO14" s="81"/>
      <c r="FQP14" s="81"/>
      <c r="FQQ14" s="81"/>
      <c r="FQR14" s="81"/>
      <c r="FQS14" s="81"/>
      <c r="FQT14" s="81"/>
      <c r="FQU14" s="81"/>
      <c r="FQV14" s="81"/>
      <c r="FQW14" s="81"/>
      <c r="FQX14" s="81"/>
      <c r="FQY14" s="81"/>
      <c r="FQZ14" s="81"/>
      <c r="FRA14" s="81"/>
      <c r="FRB14" s="81"/>
      <c r="FRC14" s="81"/>
      <c r="FRD14" s="81"/>
      <c r="FRE14" s="81"/>
      <c r="FRF14" s="81"/>
      <c r="FRG14" s="81"/>
      <c r="FRH14" s="81"/>
      <c r="FRI14" s="81"/>
      <c r="FRJ14" s="81"/>
      <c r="FRK14" s="81"/>
      <c r="FRL14" s="81"/>
      <c r="FRM14" s="81"/>
      <c r="FRN14" s="81"/>
      <c r="FRO14" s="81"/>
      <c r="FRP14" s="81"/>
      <c r="FRQ14" s="81"/>
      <c r="FRR14" s="81"/>
      <c r="FRS14" s="81"/>
      <c r="FRT14" s="81"/>
      <c r="FRU14" s="81"/>
      <c r="FRV14" s="81"/>
      <c r="FRW14" s="81"/>
      <c r="FRX14" s="81"/>
      <c r="FRY14" s="81"/>
      <c r="FRZ14" s="81"/>
      <c r="FSA14" s="81"/>
      <c r="FSB14" s="81"/>
      <c r="FSC14" s="81"/>
      <c r="FSD14" s="81"/>
      <c r="FSE14" s="81"/>
      <c r="FSF14" s="81"/>
      <c r="FSG14" s="81"/>
      <c r="FSH14" s="81"/>
      <c r="FSI14" s="81"/>
      <c r="FSJ14" s="81"/>
      <c r="FSK14" s="81"/>
      <c r="FSL14" s="81"/>
      <c r="FSM14" s="81"/>
      <c r="FSN14" s="81"/>
      <c r="FSO14" s="81"/>
      <c r="FSP14" s="81"/>
      <c r="FSQ14" s="81"/>
      <c r="FSR14" s="81"/>
      <c r="FSS14" s="81"/>
      <c r="FST14" s="81"/>
      <c r="FSU14" s="81"/>
      <c r="FSV14" s="81"/>
      <c r="FSW14" s="81"/>
      <c r="FSX14" s="81"/>
      <c r="FSY14" s="81"/>
      <c r="FSZ14" s="81"/>
      <c r="FTA14" s="81"/>
      <c r="FTB14" s="81"/>
      <c r="FTC14" s="81"/>
      <c r="FTD14" s="81"/>
      <c r="FTE14" s="81"/>
      <c r="FTF14" s="81"/>
      <c r="FTG14" s="81"/>
      <c r="FTH14" s="81"/>
      <c r="FTI14" s="81"/>
      <c r="FTJ14" s="81"/>
      <c r="FTK14" s="81"/>
      <c r="FTL14" s="81"/>
      <c r="FTM14" s="81"/>
      <c r="FTN14" s="81"/>
      <c r="FTO14" s="81"/>
      <c r="FTP14" s="81"/>
      <c r="FTQ14" s="81"/>
      <c r="FTR14" s="81"/>
      <c r="FTS14" s="81"/>
      <c r="FTT14" s="81"/>
      <c r="FTU14" s="81"/>
      <c r="FTV14" s="81"/>
      <c r="FTW14" s="81"/>
      <c r="FTX14" s="81"/>
      <c r="FTY14" s="81"/>
      <c r="FTZ14" s="81"/>
      <c r="FUA14" s="81"/>
      <c r="FUB14" s="81"/>
      <c r="FUC14" s="81"/>
      <c r="FUD14" s="81"/>
      <c r="FUE14" s="81"/>
      <c r="FUF14" s="81"/>
      <c r="FUG14" s="81"/>
      <c r="FUH14" s="81"/>
      <c r="FUI14" s="81"/>
      <c r="FUJ14" s="81"/>
      <c r="FUK14" s="81"/>
      <c r="FUL14" s="81"/>
      <c r="FUM14" s="81"/>
      <c r="FUN14" s="81"/>
      <c r="FUO14" s="81"/>
      <c r="FUP14" s="81"/>
      <c r="FUQ14" s="81"/>
      <c r="FUR14" s="81"/>
      <c r="FUS14" s="81"/>
      <c r="FUT14" s="81"/>
      <c r="FUU14" s="81"/>
      <c r="FUV14" s="81"/>
      <c r="FUW14" s="81"/>
      <c r="FUX14" s="81"/>
      <c r="FUY14" s="81"/>
      <c r="FUZ14" s="81"/>
      <c r="FVA14" s="81"/>
      <c r="FVB14" s="81"/>
      <c r="FVC14" s="81"/>
      <c r="FVD14" s="81"/>
      <c r="FVE14" s="81"/>
      <c r="FVF14" s="81"/>
      <c r="FVG14" s="81"/>
      <c r="FVH14" s="81"/>
      <c r="FVI14" s="81"/>
      <c r="FVJ14" s="81"/>
      <c r="FVK14" s="81"/>
      <c r="FVL14" s="81"/>
      <c r="FVM14" s="81"/>
      <c r="FVN14" s="81"/>
      <c r="FVO14" s="81"/>
      <c r="FVP14" s="81"/>
      <c r="FVQ14" s="81"/>
      <c r="FVR14" s="81"/>
      <c r="FVS14" s="81"/>
      <c r="FVT14" s="81"/>
      <c r="FVU14" s="81"/>
      <c r="FVV14" s="81"/>
      <c r="FVW14" s="81"/>
      <c r="FVX14" s="81"/>
      <c r="FVY14" s="81"/>
      <c r="FVZ14" s="81"/>
      <c r="FWA14" s="81"/>
      <c r="FWB14" s="81"/>
      <c r="FWC14" s="81"/>
      <c r="FWD14" s="81"/>
      <c r="FWE14" s="81"/>
      <c r="FWF14" s="81"/>
      <c r="FWG14" s="81"/>
      <c r="FWH14" s="81"/>
      <c r="FWI14" s="81"/>
      <c r="FWJ14" s="81"/>
      <c r="FWK14" s="81"/>
      <c r="FWL14" s="81"/>
      <c r="FWM14" s="81"/>
      <c r="FWN14" s="81"/>
      <c r="FWO14" s="81"/>
      <c r="FWP14" s="81"/>
      <c r="FWQ14" s="81"/>
      <c r="FWR14" s="81"/>
      <c r="FWS14" s="81"/>
      <c r="FWT14" s="81"/>
      <c r="FWU14" s="81"/>
      <c r="FWV14" s="81"/>
      <c r="FWW14" s="81"/>
      <c r="FWX14" s="81"/>
      <c r="FWY14" s="81"/>
      <c r="FWZ14" s="81"/>
      <c r="FXA14" s="81"/>
      <c r="FXB14" s="81"/>
      <c r="FXC14" s="81"/>
      <c r="FXD14" s="81"/>
      <c r="FXE14" s="81"/>
      <c r="FXF14" s="81"/>
      <c r="FXG14" s="81"/>
      <c r="FXH14" s="81"/>
      <c r="FXI14" s="81"/>
      <c r="FXJ14" s="81"/>
      <c r="FXK14" s="81"/>
      <c r="FXL14" s="81"/>
      <c r="FXM14" s="81"/>
      <c r="FXN14" s="81"/>
      <c r="FXO14" s="81"/>
      <c r="FXP14" s="81"/>
      <c r="FXQ14" s="81"/>
      <c r="FXR14" s="81"/>
      <c r="FXS14" s="81"/>
      <c r="FXT14" s="81"/>
      <c r="FXU14" s="81"/>
      <c r="FXV14" s="81"/>
      <c r="FXW14" s="81"/>
      <c r="FXX14" s="81"/>
      <c r="FXY14" s="81"/>
      <c r="FXZ14" s="81"/>
      <c r="FYA14" s="81"/>
      <c r="FYB14" s="81"/>
      <c r="FYC14" s="81"/>
      <c r="FYD14" s="81"/>
      <c r="FYE14" s="81"/>
      <c r="FYF14" s="81"/>
      <c r="FYG14" s="81"/>
      <c r="FYH14" s="81"/>
      <c r="FYI14" s="81"/>
      <c r="FYJ14" s="81"/>
      <c r="FYK14" s="81"/>
      <c r="FYL14" s="81"/>
      <c r="FYM14" s="81"/>
      <c r="FYN14" s="81"/>
      <c r="FYO14" s="81"/>
      <c r="FYP14" s="81"/>
      <c r="FYQ14" s="81"/>
      <c r="FYR14" s="81"/>
      <c r="FYS14" s="81"/>
      <c r="FYT14" s="81"/>
      <c r="FYU14" s="81"/>
      <c r="FYV14" s="81"/>
      <c r="FYW14" s="81"/>
      <c r="FYX14" s="81"/>
      <c r="FYY14" s="81"/>
      <c r="FYZ14" s="81"/>
      <c r="FZA14" s="81"/>
      <c r="FZB14" s="81"/>
      <c r="FZC14" s="81"/>
      <c r="FZD14" s="81"/>
      <c r="FZE14" s="81"/>
      <c r="FZF14" s="81"/>
      <c r="FZG14" s="81"/>
      <c r="FZH14" s="81"/>
      <c r="FZI14" s="81"/>
      <c r="FZJ14" s="81"/>
      <c r="FZK14" s="81"/>
      <c r="FZL14" s="81"/>
      <c r="FZM14" s="81"/>
      <c r="FZN14" s="81"/>
      <c r="FZO14" s="81"/>
      <c r="FZP14" s="81"/>
      <c r="FZQ14" s="81"/>
      <c r="FZR14" s="81"/>
      <c r="FZS14" s="81"/>
      <c r="FZT14" s="81"/>
      <c r="FZU14" s="81"/>
      <c r="FZV14" s="81"/>
      <c r="FZW14" s="81"/>
      <c r="FZX14" s="81"/>
      <c r="FZY14" s="81"/>
      <c r="FZZ14" s="81"/>
      <c r="GAA14" s="81"/>
      <c r="GAB14" s="81"/>
      <c r="GAC14" s="81"/>
      <c r="GAD14" s="81"/>
      <c r="GAE14" s="81"/>
      <c r="GAF14" s="81"/>
      <c r="GAG14" s="81"/>
      <c r="GAH14" s="81"/>
      <c r="GAI14" s="81"/>
      <c r="GAJ14" s="81"/>
      <c r="GAK14" s="81"/>
      <c r="GAL14" s="81"/>
      <c r="GAM14" s="81"/>
      <c r="GAN14" s="81"/>
      <c r="GAO14" s="81"/>
      <c r="GAP14" s="81"/>
      <c r="GAQ14" s="81"/>
      <c r="GAR14" s="81"/>
      <c r="GAS14" s="81"/>
      <c r="GAT14" s="81"/>
      <c r="GAU14" s="81"/>
      <c r="GAV14" s="81"/>
      <c r="GAW14" s="81"/>
      <c r="GAX14" s="81"/>
      <c r="GAY14" s="81"/>
      <c r="GAZ14" s="81"/>
      <c r="GBA14" s="81"/>
      <c r="GBB14" s="81"/>
      <c r="GBC14" s="81"/>
      <c r="GBD14" s="81"/>
      <c r="GBE14" s="81"/>
      <c r="GBF14" s="81"/>
      <c r="GBG14" s="81"/>
      <c r="GBH14" s="81"/>
      <c r="GBI14" s="81"/>
      <c r="GBJ14" s="81"/>
      <c r="GBK14" s="81"/>
      <c r="GBL14" s="81"/>
      <c r="GBM14" s="81"/>
      <c r="GBN14" s="81"/>
      <c r="GBO14" s="81"/>
      <c r="GBP14" s="81"/>
      <c r="GBQ14" s="81"/>
      <c r="GBR14" s="81"/>
      <c r="GBS14" s="81"/>
      <c r="GBT14" s="81"/>
      <c r="GBU14" s="81"/>
      <c r="GBV14" s="81"/>
      <c r="GBW14" s="81"/>
      <c r="GBX14" s="81"/>
      <c r="GBY14" s="81"/>
      <c r="GBZ14" s="81"/>
      <c r="GCA14" s="81"/>
      <c r="GCB14" s="81"/>
      <c r="GCC14" s="81"/>
      <c r="GCD14" s="81"/>
      <c r="GCE14" s="81"/>
      <c r="GCF14" s="81"/>
      <c r="GCG14" s="81"/>
      <c r="GCH14" s="81"/>
      <c r="GCI14" s="81"/>
      <c r="GCJ14" s="81"/>
      <c r="GCK14" s="81"/>
      <c r="GCL14" s="81"/>
      <c r="GCM14" s="81"/>
      <c r="GCN14" s="81"/>
      <c r="GCO14" s="81"/>
      <c r="GCP14" s="81"/>
      <c r="GCQ14" s="81"/>
      <c r="GCR14" s="81"/>
      <c r="GCS14" s="81"/>
      <c r="GCT14" s="81"/>
      <c r="GCU14" s="81"/>
      <c r="GCV14" s="81"/>
      <c r="GCW14" s="81"/>
      <c r="GCX14" s="81"/>
      <c r="GCY14" s="81"/>
      <c r="GCZ14" s="81"/>
      <c r="GDA14" s="81"/>
      <c r="GDB14" s="81"/>
      <c r="GDC14" s="81"/>
      <c r="GDD14" s="81"/>
      <c r="GDE14" s="81"/>
      <c r="GDF14" s="81"/>
      <c r="GDG14" s="81"/>
      <c r="GDH14" s="81"/>
      <c r="GDI14" s="81"/>
      <c r="GDJ14" s="81"/>
      <c r="GDK14" s="81"/>
      <c r="GDL14" s="81"/>
      <c r="GDM14" s="81"/>
      <c r="GDN14" s="81"/>
      <c r="GDO14" s="81"/>
      <c r="GDP14" s="81"/>
      <c r="GDQ14" s="81"/>
      <c r="GDR14" s="81"/>
      <c r="GDS14" s="81"/>
      <c r="GDT14" s="81"/>
      <c r="GDU14" s="81"/>
      <c r="GDV14" s="81"/>
      <c r="GDW14" s="81"/>
      <c r="GDX14" s="81"/>
      <c r="GDY14" s="81"/>
      <c r="GDZ14" s="81"/>
      <c r="GEA14" s="81"/>
      <c r="GEB14" s="81"/>
      <c r="GEC14" s="81"/>
      <c r="GED14" s="81"/>
      <c r="GEE14" s="81"/>
      <c r="GEF14" s="81"/>
      <c r="GEG14" s="81"/>
      <c r="GEH14" s="81"/>
      <c r="GEI14" s="81"/>
      <c r="GEJ14" s="81"/>
      <c r="GEK14" s="81"/>
      <c r="GEL14" s="81"/>
      <c r="GEM14" s="81"/>
      <c r="GEN14" s="81"/>
      <c r="GEO14" s="81"/>
      <c r="GEP14" s="81"/>
      <c r="GEQ14" s="81"/>
      <c r="GER14" s="81"/>
      <c r="GES14" s="81"/>
      <c r="GET14" s="81"/>
      <c r="GEU14" s="81"/>
      <c r="GEV14" s="81"/>
      <c r="GEW14" s="81"/>
      <c r="GEX14" s="81"/>
      <c r="GEY14" s="81"/>
      <c r="GEZ14" s="81"/>
      <c r="GFA14" s="81"/>
      <c r="GFB14" s="81"/>
      <c r="GFC14" s="81"/>
      <c r="GFD14" s="81"/>
      <c r="GFE14" s="81"/>
      <c r="GFF14" s="81"/>
      <c r="GFG14" s="81"/>
      <c r="GFH14" s="81"/>
      <c r="GFI14" s="81"/>
      <c r="GFJ14" s="81"/>
      <c r="GFK14" s="81"/>
      <c r="GFL14" s="81"/>
      <c r="GFM14" s="81"/>
      <c r="GFN14" s="81"/>
      <c r="GFO14" s="81"/>
      <c r="GFP14" s="81"/>
      <c r="GFQ14" s="81"/>
      <c r="GFR14" s="81"/>
      <c r="GFS14" s="81"/>
      <c r="GFT14" s="81"/>
      <c r="GFU14" s="81"/>
      <c r="GFV14" s="81"/>
      <c r="GFW14" s="81"/>
      <c r="GFX14" s="81"/>
      <c r="GFY14" s="81"/>
      <c r="GFZ14" s="81"/>
      <c r="GGA14" s="81"/>
      <c r="GGB14" s="81"/>
      <c r="GGC14" s="81"/>
      <c r="GGD14" s="81"/>
      <c r="GGE14" s="81"/>
      <c r="GGF14" s="81"/>
      <c r="GGG14" s="81"/>
      <c r="GGH14" s="81"/>
      <c r="GGI14" s="81"/>
      <c r="GGJ14" s="81"/>
      <c r="GGK14" s="81"/>
      <c r="GGL14" s="81"/>
      <c r="GGM14" s="81"/>
      <c r="GGN14" s="81"/>
      <c r="GGO14" s="81"/>
      <c r="GGP14" s="81"/>
      <c r="GGQ14" s="81"/>
      <c r="GGR14" s="81"/>
      <c r="GGS14" s="81"/>
      <c r="GGT14" s="81"/>
      <c r="GGU14" s="81"/>
      <c r="GGV14" s="81"/>
      <c r="GGW14" s="81"/>
      <c r="GGX14" s="81"/>
      <c r="GGY14" s="81"/>
      <c r="GGZ14" s="81"/>
      <c r="GHA14" s="81"/>
      <c r="GHB14" s="81"/>
      <c r="GHC14" s="81"/>
      <c r="GHD14" s="81"/>
      <c r="GHE14" s="81"/>
      <c r="GHF14" s="81"/>
      <c r="GHG14" s="81"/>
      <c r="GHH14" s="81"/>
      <c r="GHI14" s="81"/>
      <c r="GHJ14" s="81"/>
      <c r="GHK14" s="81"/>
      <c r="GHL14" s="81"/>
      <c r="GHM14" s="81"/>
      <c r="GHN14" s="81"/>
      <c r="GHO14" s="81"/>
      <c r="GHP14" s="81"/>
      <c r="GHQ14" s="81"/>
      <c r="GHR14" s="81"/>
      <c r="GHS14" s="81"/>
      <c r="GHT14" s="81"/>
      <c r="GHU14" s="81"/>
      <c r="GHV14" s="81"/>
      <c r="GHW14" s="81"/>
      <c r="GHX14" s="81"/>
      <c r="GHY14" s="81"/>
      <c r="GHZ14" s="81"/>
      <c r="GIA14" s="81"/>
      <c r="GIB14" s="81"/>
      <c r="GIC14" s="81"/>
      <c r="GID14" s="81"/>
      <c r="GIE14" s="81"/>
      <c r="GIF14" s="81"/>
      <c r="GIG14" s="81"/>
      <c r="GIH14" s="81"/>
      <c r="GII14" s="81"/>
      <c r="GIJ14" s="81"/>
      <c r="GIK14" s="81"/>
      <c r="GIL14" s="81"/>
      <c r="GIM14" s="81"/>
      <c r="GIN14" s="81"/>
      <c r="GIO14" s="81"/>
      <c r="GIP14" s="81"/>
      <c r="GIQ14" s="81"/>
      <c r="GIR14" s="81"/>
      <c r="GIS14" s="81"/>
      <c r="GIT14" s="81"/>
      <c r="GIU14" s="81"/>
      <c r="GIV14" s="81"/>
      <c r="GIW14" s="81"/>
      <c r="GIX14" s="81"/>
      <c r="GIY14" s="81"/>
      <c r="GIZ14" s="81"/>
      <c r="GJA14" s="81"/>
      <c r="GJB14" s="81"/>
      <c r="GJC14" s="81"/>
      <c r="GJD14" s="81"/>
      <c r="GJE14" s="81"/>
      <c r="GJF14" s="81"/>
      <c r="GJG14" s="81"/>
      <c r="GJH14" s="81"/>
      <c r="GJI14" s="81"/>
      <c r="GJJ14" s="81"/>
      <c r="GJK14" s="81"/>
      <c r="GJL14" s="81"/>
      <c r="GJM14" s="81"/>
      <c r="GJN14" s="81"/>
      <c r="GJO14" s="81"/>
      <c r="GJP14" s="81"/>
      <c r="GJQ14" s="81"/>
      <c r="GJR14" s="81"/>
      <c r="GJS14" s="81"/>
      <c r="GJT14" s="81"/>
      <c r="GJU14" s="81"/>
      <c r="GJV14" s="81"/>
      <c r="GJW14" s="81"/>
      <c r="GJX14" s="81"/>
      <c r="GJY14" s="81"/>
      <c r="GJZ14" s="81"/>
      <c r="GKA14" s="81"/>
      <c r="GKB14" s="81"/>
      <c r="GKC14" s="81"/>
      <c r="GKD14" s="81"/>
      <c r="GKE14" s="81"/>
      <c r="GKF14" s="81"/>
      <c r="GKG14" s="81"/>
      <c r="GKH14" s="81"/>
      <c r="GKI14" s="81"/>
      <c r="GKJ14" s="81"/>
      <c r="GKK14" s="81"/>
      <c r="GKL14" s="81"/>
      <c r="GKM14" s="81"/>
      <c r="GKN14" s="81"/>
      <c r="GKO14" s="81"/>
      <c r="GKP14" s="81"/>
      <c r="GKQ14" s="81"/>
      <c r="GKR14" s="81"/>
      <c r="GKS14" s="81"/>
      <c r="GKT14" s="81"/>
      <c r="GKU14" s="81"/>
      <c r="GKV14" s="81"/>
      <c r="GKW14" s="81"/>
      <c r="GKX14" s="81"/>
      <c r="GKY14" s="81"/>
      <c r="GKZ14" s="81"/>
      <c r="GLA14" s="81"/>
      <c r="GLB14" s="81"/>
      <c r="GLC14" s="81"/>
      <c r="GLD14" s="81"/>
      <c r="GLE14" s="81"/>
      <c r="GLF14" s="81"/>
      <c r="GLG14" s="81"/>
      <c r="GLH14" s="81"/>
      <c r="GLI14" s="81"/>
      <c r="GLJ14" s="81"/>
      <c r="GLK14" s="81"/>
      <c r="GLL14" s="81"/>
      <c r="GLM14" s="81"/>
      <c r="GLN14" s="81"/>
      <c r="GLO14" s="81"/>
      <c r="GLP14" s="81"/>
      <c r="GLQ14" s="81"/>
      <c r="GLR14" s="81"/>
      <c r="GLS14" s="81"/>
      <c r="GLT14" s="81"/>
      <c r="GLU14" s="81"/>
      <c r="GLV14" s="81"/>
      <c r="GLW14" s="81"/>
      <c r="GLX14" s="81"/>
      <c r="GLY14" s="81"/>
      <c r="GLZ14" s="81"/>
      <c r="GMA14" s="81"/>
      <c r="GMB14" s="81"/>
      <c r="GMC14" s="81"/>
      <c r="GMD14" s="81"/>
      <c r="GME14" s="81"/>
      <c r="GMF14" s="81"/>
      <c r="GMG14" s="81"/>
      <c r="GMH14" s="81"/>
      <c r="GMI14" s="81"/>
      <c r="GMJ14" s="81"/>
      <c r="GMK14" s="81"/>
      <c r="GML14" s="81"/>
      <c r="GMM14" s="81"/>
      <c r="GMN14" s="81"/>
      <c r="GMO14" s="81"/>
      <c r="GMP14" s="81"/>
      <c r="GMQ14" s="81"/>
      <c r="GMR14" s="81"/>
      <c r="GMS14" s="81"/>
      <c r="GMT14" s="81"/>
      <c r="GMU14" s="81"/>
      <c r="GMV14" s="81"/>
      <c r="GMW14" s="81"/>
      <c r="GMX14" s="81"/>
      <c r="GMY14" s="81"/>
      <c r="GMZ14" s="81"/>
      <c r="GNA14" s="81"/>
      <c r="GNB14" s="81"/>
      <c r="GNC14" s="81"/>
      <c r="GND14" s="81"/>
      <c r="GNE14" s="81"/>
      <c r="GNF14" s="81"/>
      <c r="GNG14" s="81"/>
      <c r="GNH14" s="81"/>
      <c r="GNI14" s="81"/>
      <c r="GNJ14" s="81"/>
      <c r="GNK14" s="81"/>
      <c r="GNL14" s="81"/>
      <c r="GNM14" s="81"/>
      <c r="GNN14" s="81"/>
      <c r="GNO14" s="81"/>
      <c r="GNP14" s="81"/>
      <c r="GNQ14" s="81"/>
      <c r="GNR14" s="81"/>
      <c r="GNS14" s="81"/>
      <c r="GNT14" s="81"/>
      <c r="GNU14" s="81"/>
      <c r="GNV14" s="81"/>
      <c r="GNW14" s="81"/>
      <c r="GNX14" s="81"/>
      <c r="GNY14" s="81"/>
      <c r="GNZ14" s="81"/>
      <c r="GOA14" s="81"/>
      <c r="GOB14" s="81"/>
      <c r="GOC14" s="81"/>
      <c r="GOD14" s="81"/>
      <c r="GOE14" s="81"/>
      <c r="GOF14" s="81"/>
      <c r="GOG14" s="81"/>
      <c r="GOH14" s="81"/>
      <c r="GOI14" s="81"/>
      <c r="GOJ14" s="81"/>
      <c r="GOK14" s="81"/>
      <c r="GOL14" s="81"/>
      <c r="GOM14" s="81"/>
      <c r="GON14" s="81"/>
      <c r="GOO14" s="81"/>
      <c r="GOP14" s="81"/>
      <c r="GOQ14" s="81"/>
      <c r="GOR14" s="81"/>
      <c r="GOS14" s="81"/>
      <c r="GOT14" s="81"/>
      <c r="GOU14" s="81"/>
      <c r="GOV14" s="81"/>
      <c r="GOW14" s="81"/>
      <c r="GOX14" s="81"/>
      <c r="GOY14" s="81"/>
      <c r="GOZ14" s="81"/>
      <c r="GPA14" s="81"/>
      <c r="GPB14" s="81"/>
      <c r="GPC14" s="81"/>
      <c r="GPD14" s="81"/>
      <c r="GPE14" s="81"/>
      <c r="GPF14" s="81"/>
      <c r="GPG14" s="81"/>
      <c r="GPH14" s="81"/>
      <c r="GPI14" s="81"/>
      <c r="GPJ14" s="81"/>
      <c r="GPK14" s="81"/>
      <c r="GPL14" s="81"/>
      <c r="GPM14" s="81"/>
      <c r="GPN14" s="81"/>
      <c r="GPO14" s="81"/>
      <c r="GPP14" s="81"/>
      <c r="GPQ14" s="81"/>
      <c r="GPR14" s="81"/>
      <c r="GPS14" s="81"/>
      <c r="GPT14" s="81"/>
      <c r="GPU14" s="81"/>
      <c r="GPV14" s="81"/>
      <c r="GPW14" s="81"/>
      <c r="GPX14" s="81"/>
      <c r="GPY14" s="81"/>
      <c r="GPZ14" s="81"/>
      <c r="GQA14" s="81"/>
      <c r="GQB14" s="81"/>
      <c r="GQC14" s="81"/>
      <c r="GQD14" s="81"/>
      <c r="GQE14" s="81"/>
      <c r="GQF14" s="81"/>
      <c r="GQG14" s="81"/>
      <c r="GQH14" s="81"/>
      <c r="GQI14" s="81"/>
      <c r="GQJ14" s="81"/>
      <c r="GQK14" s="81"/>
      <c r="GQL14" s="81"/>
      <c r="GQM14" s="81"/>
      <c r="GQN14" s="81"/>
      <c r="GQO14" s="81"/>
      <c r="GQP14" s="81"/>
      <c r="GQQ14" s="81"/>
      <c r="GQR14" s="81"/>
      <c r="GQS14" s="81"/>
      <c r="GQT14" s="81"/>
      <c r="GQU14" s="81"/>
      <c r="GQV14" s="81"/>
      <c r="GQW14" s="81"/>
      <c r="GQX14" s="81"/>
      <c r="GQY14" s="81"/>
      <c r="GQZ14" s="81"/>
      <c r="GRA14" s="81"/>
      <c r="GRB14" s="81"/>
      <c r="GRC14" s="81"/>
      <c r="GRD14" s="81"/>
      <c r="GRE14" s="81"/>
      <c r="GRF14" s="81"/>
      <c r="GRG14" s="81"/>
      <c r="GRH14" s="81"/>
      <c r="GRI14" s="81"/>
      <c r="GRJ14" s="81"/>
      <c r="GRK14" s="81"/>
      <c r="GRL14" s="81"/>
      <c r="GRM14" s="81"/>
      <c r="GRN14" s="81"/>
      <c r="GRO14" s="81"/>
      <c r="GRP14" s="81"/>
      <c r="GRQ14" s="81"/>
      <c r="GRR14" s="81"/>
      <c r="GRS14" s="81"/>
      <c r="GRT14" s="81"/>
      <c r="GRU14" s="81"/>
      <c r="GRV14" s="81"/>
      <c r="GRW14" s="81"/>
      <c r="GRX14" s="81"/>
      <c r="GRY14" s="81"/>
      <c r="GRZ14" s="81"/>
      <c r="GSA14" s="81"/>
      <c r="GSB14" s="81"/>
      <c r="GSC14" s="81"/>
      <c r="GSD14" s="81"/>
      <c r="GSE14" s="81"/>
      <c r="GSF14" s="81"/>
      <c r="GSG14" s="81"/>
      <c r="GSH14" s="81"/>
      <c r="GSI14" s="81"/>
      <c r="GSJ14" s="81"/>
      <c r="GSK14" s="81"/>
      <c r="GSL14" s="81"/>
      <c r="GSM14" s="81"/>
      <c r="GSN14" s="81"/>
      <c r="GSO14" s="81"/>
      <c r="GSP14" s="81"/>
      <c r="GSQ14" s="81"/>
      <c r="GSR14" s="81"/>
      <c r="GSS14" s="81"/>
      <c r="GST14" s="81"/>
      <c r="GSU14" s="81"/>
      <c r="GSV14" s="81"/>
      <c r="GSW14" s="81"/>
      <c r="GSX14" s="81"/>
      <c r="GSY14" s="81"/>
      <c r="GSZ14" s="81"/>
      <c r="GTA14" s="81"/>
      <c r="GTB14" s="81"/>
      <c r="GTC14" s="81"/>
      <c r="GTD14" s="81"/>
      <c r="GTE14" s="81"/>
      <c r="GTF14" s="81"/>
      <c r="GTG14" s="81"/>
      <c r="GTH14" s="81"/>
      <c r="GTI14" s="81"/>
      <c r="GTJ14" s="81"/>
      <c r="GTK14" s="81"/>
      <c r="GTL14" s="81"/>
      <c r="GTM14" s="81"/>
      <c r="GTN14" s="81"/>
      <c r="GTO14" s="81"/>
      <c r="GTP14" s="81"/>
      <c r="GTQ14" s="81"/>
      <c r="GTR14" s="81"/>
      <c r="GTS14" s="81"/>
      <c r="GTT14" s="81"/>
      <c r="GTU14" s="81"/>
      <c r="GTV14" s="81"/>
      <c r="GTW14" s="81"/>
      <c r="GTX14" s="81"/>
      <c r="GTY14" s="81"/>
      <c r="GTZ14" s="81"/>
      <c r="GUA14" s="81"/>
      <c r="GUB14" s="81"/>
      <c r="GUC14" s="81"/>
      <c r="GUD14" s="81"/>
      <c r="GUE14" s="81"/>
      <c r="GUF14" s="81"/>
      <c r="GUG14" s="81"/>
      <c r="GUH14" s="81"/>
      <c r="GUI14" s="81"/>
      <c r="GUJ14" s="81"/>
      <c r="GUK14" s="81"/>
      <c r="GUL14" s="81"/>
      <c r="GUM14" s="81"/>
      <c r="GUN14" s="81"/>
      <c r="GUO14" s="81"/>
      <c r="GUP14" s="81"/>
      <c r="GUQ14" s="81"/>
      <c r="GUR14" s="81"/>
      <c r="GUS14" s="81"/>
      <c r="GUT14" s="81"/>
      <c r="GUU14" s="81"/>
      <c r="GUV14" s="81"/>
      <c r="GUW14" s="81"/>
      <c r="GUX14" s="81"/>
      <c r="GUY14" s="81"/>
      <c r="GUZ14" s="81"/>
      <c r="GVA14" s="81"/>
      <c r="GVB14" s="81"/>
      <c r="GVC14" s="81"/>
      <c r="GVD14" s="81"/>
      <c r="GVE14" s="81"/>
      <c r="GVF14" s="81"/>
      <c r="GVG14" s="81"/>
      <c r="GVH14" s="81"/>
      <c r="GVI14" s="81"/>
      <c r="GVJ14" s="81"/>
      <c r="GVK14" s="81"/>
      <c r="GVL14" s="81"/>
      <c r="GVM14" s="81"/>
      <c r="GVN14" s="81"/>
      <c r="GVO14" s="81"/>
      <c r="GVP14" s="81"/>
      <c r="GVQ14" s="81"/>
      <c r="GVR14" s="81"/>
      <c r="GVS14" s="81"/>
      <c r="GVT14" s="81"/>
      <c r="GVU14" s="81"/>
      <c r="GVV14" s="81"/>
      <c r="GVW14" s="81"/>
      <c r="GVX14" s="81"/>
      <c r="GVY14" s="81"/>
      <c r="GVZ14" s="81"/>
      <c r="GWA14" s="81"/>
      <c r="GWB14" s="81"/>
      <c r="GWC14" s="81"/>
      <c r="GWD14" s="81"/>
      <c r="GWE14" s="81"/>
      <c r="GWF14" s="81"/>
      <c r="GWG14" s="81"/>
      <c r="GWH14" s="81"/>
      <c r="GWI14" s="81"/>
      <c r="GWJ14" s="81"/>
      <c r="GWK14" s="81"/>
      <c r="GWL14" s="81"/>
      <c r="GWM14" s="81"/>
      <c r="GWN14" s="81"/>
      <c r="GWO14" s="81"/>
      <c r="GWP14" s="81"/>
      <c r="GWQ14" s="81"/>
      <c r="GWR14" s="81"/>
      <c r="GWS14" s="81"/>
      <c r="GWT14" s="81"/>
      <c r="GWU14" s="81"/>
      <c r="GWV14" s="81"/>
      <c r="GWW14" s="81"/>
      <c r="GWX14" s="81"/>
      <c r="GWY14" s="81"/>
      <c r="GWZ14" s="81"/>
      <c r="GXA14" s="81"/>
      <c r="GXB14" s="81"/>
      <c r="GXC14" s="81"/>
      <c r="GXD14" s="81"/>
      <c r="GXE14" s="81"/>
      <c r="GXF14" s="81"/>
      <c r="GXG14" s="81"/>
      <c r="GXH14" s="81"/>
      <c r="GXI14" s="81"/>
      <c r="GXJ14" s="81"/>
      <c r="GXK14" s="81"/>
      <c r="GXL14" s="81"/>
      <c r="GXM14" s="81"/>
      <c r="GXN14" s="81"/>
      <c r="GXO14" s="81"/>
      <c r="GXP14" s="81"/>
      <c r="GXQ14" s="81"/>
      <c r="GXR14" s="81"/>
      <c r="GXS14" s="81"/>
      <c r="GXT14" s="81"/>
      <c r="GXU14" s="81"/>
      <c r="GXV14" s="81"/>
      <c r="GXW14" s="81"/>
      <c r="GXX14" s="81"/>
      <c r="GXY14" s="81"/>
      <c r="GXZ14" s="81"/>
      <c r="GYA14" s="81"/>
      <c r="GYB14" s="81"/>
      <c r="GYC14" s="81"/>
      <c r="GYD14" s="81"/>
      <c r="GYE14" s="81"/>
      <c r="GYF14" s="81"/>
      <c r="GYG14" s="81"/>
      <c r="GYH14" s="81"/>
      <c r="GYI14" s="81"/>
      <c r="GYJ14" s="81"/>
      <c r="GYK14" s="81"/>
      <c r="GYL14" s="81"/>
      <c r="GYM14" s="81"/>
      <c r="GYN14" s="81"/>
      <c r="GYO14" s="81"/>
      <c r="GYP14" s="81"/>
      <c r="GYQ14" s="81"/>
      <c r="GYR14" s="81"/>
      <c r="GYS14" s="81"/>
      <c r="GYT14" s="81"/>
      <c r="GYU14" s="81"/>
      <c r="GYV14" s="81"/>
      <c r="GYW14" s="81"/>
      <c r="GYX14" s="81"/>
      <c r="GYY14" s="81"/>
      <c r="GYZ14" s="81"/>
      <c r="GZA14" s="81"/>
      <c r="GZB14" s="81"/>
      <c r="GZC14" s="81"/>
      <c r="GZD14" s="81"/>
      <c r="GZE14" s="81"/>
      <c r="GZF14" s="81"/>
      <c r="GZG14" s="81"/>
      <c r="GZH14" s="81"/>
      <c r="GZI14" s="81"/>
      <c r="GZJ14" s="81"/>
      <c r="GZK14" s="81"/>
      <c r="GZL14" s="81"/>
      <c r="GZM14" s="81"/>
      <c r="GZN14" s="81"/>
      <c r="GZO14" s="81"/>
      <c r="GZP14" s="81"/>
      <c r="GZQ14" s="81"/>
      <c r="GZR14" s="81"/>
      <c r="GZS14" s="81"/>
      <c r="GZT14" s="81"/>
      <c r="GZU14" s="81"/>
      <c r="GZV14" s="81"/>
      <c r="GZW14" s="81"/>
      <c r="GZX14" s="81"/>
      <c r="GZY14" s="81"/>
      <c r="GZZ14" s="81"/>
      <c r="HAA14" s="81"/>
      <c r="HAB14" s="81"/>
      <c r="HAC14" s="81"/>
      <c r="HAD14" s="81"/>
      <c r="HAE14" s="81"/>
      <c r="HAF14" s="81"/>
      <c r="HAG14" s="81"/>
      <c r="HAH14" s="81"/>
      <c r="HAI14" s="81"/>
      <c r="HAJ14" s="81"/>
      <c r="HAK14" s="81"/>
      <c r="HAL14" s="81"/>
      <c r="HAM14" s="81"/>
      <c r="HAN14" s="81"/>
      <c r="HAO14" s="81"/>
      <c r="HAP14" s="81"/>
      <c r="HAQ14" s="81"/>
      <c r="HAR14" s="81"/>
      <c r="HAS14" s="81"/>
      <c r="HAT14" s="81"/>
      <c r="HAU14" s="81"/>
      <c r="HAV14" s="81"/>
      <c r="HAW14" s="81"/>
      <c r="HAX14" s="81"/>
      <c r="HAY14" s="81"/>
      <c r="HAZ14" s="81"/>
      <c r="HBA14" s="81"/>
      <c r="HBB14" s="81"/>
      <c r="HBC14" s="81"/>
      <c r="HBD14" s="81"/>
      <c r="HBE14" s="81"/>
      <c r="HBF14" s="81"/>
      <c r="HBG14" s="81"/>
      <c r="HBH14" s="81"/>
      <c r="HBI14" s="81"/>
      <c r="HBJ14" s="81"/>
      <c r="HBK14" s="81"/>
      <c r="HBL14" s="81"/>
      <c r="HBM14" s="81"/>
      <c r="HBN14" s="81"/>
      <c r="HBO14" s="81"/>
      <c r="HBP14" s="81"/>
      <c r="HBQ14" s="81"/>
      <c r="HBR14" s="81"/>
      <c r="HBS14" s="81"/>
      <c r="HBT14" s="81"/>
      <c r="HBU14" s="81"/>
      <c r="HBV14" s="81"/>
      <c r="HBW14" s="81"/>
      <c r="HBX14" s="81"/>
      <c r="HBY14" s="81"/>
      <c r="HBZ14" s="81"/>
      <c r="HCA14" s="81"/>
      <c r="HCB14" s="81"/>
      <c r="HCC14" s="81"/>
      <c r="HCD14" s="81"/>
      <c r="HCE14" s="81"/>
      <c r="HCF14" s="81"/>
      <c r="HCG14" s="81"/>
      <c r="HCH14" s="81"/>
      <c r="HCI14" s="81"/>
      <c r="HCJ14" s="81"/>
      <c r="HCK14" s="81"/>
      <c r="HCL14" s="81"/>
      <c r="HCM14" s="81"/>
      <c r="HCN14" s="81"/>
      <c r="HCO14" s="81"/>
      <c r="HCP14" s="81"/>
      <c r="HCQ14" s="81"/>
      <c r="HCR14" s="81"/>
      <c r="HCS14" s="81"/>
      <c r="HCT14" s="81"/>
      <c r="HCU14" s="81"/>
      <c r="HCV14" s="81"/>
      <c r="HCW14" s="81"/>
      <c r="HCX14" s="81"/>
      <c r="HCY14" s="81"/>
      <c r="HCZ14" s="81"/>
      <c r="HDA14" s="81"/>
      <c r="HDB14" s="81"/>
      <c r="HDC14" s="81"/>
      <c r="HDD14" s="81"/>
      <c r="HDE14" s="81"/>
      <c r="HDF14" s="81"/>
      <c r="HDG14" s="81"/>
      <c r="HDH14" s="81"/>
      <c r="HDI14" s="81"/>
      <c r="HDJ14" s="81"/>
      <c r="HDK14" s="81"/>
      <c r="HDL14" s="81"/>
      <c r="HDM14" s="81"/>
      <c r="HDN14" s="81"/>
      <c r="HDO14" s="81"/>
      <c r="HDP14" s="81"/>
      <c r="HDQ14" s="81"/>
      <c r="HDR14" s="81"/>
      <c r="HDS14" s="81"/>
      <c r="HDT14" s="81"/>
      <c r="HDU14" s="81"/>
      <c r="HDV14" s="81"/>
      <c r="HDW14" s="81"/>
      <c r="HDX14" s="81"/>
      <c r="HDY14" s="81"/>
      <c r="HDZ14" s="81"/>
      <c r="HEA14" s="81"/>
      <c r="HEB14" s="81"/>
      <c r="HEC14" s="81"/>
      <c r="HED14" s="81"/>
      <c r="HEE14" s="81"/>
      <c r="HEF14" s="81"/>
      <c r="HEG14" s="81"/>
      <c r="HEH14" s="81"/>
      <c r="HEI14" s="81"/>
      <c r="HEJ14" s="81"/>
      <c r="HEK14" s="81"/>
      <c r="HEL14" s="81"/>
      <c r="HEM14" s="81"/>
      <c r="HEN14" s="81"/>
      <c r="HEO14" s="81"/>
      <c r="HEP14" s="81"/>
      <c r="HEQ14" s="81"/>
      <c r="HER14" s="81"/>
      <c r="HES14" s="81"/>
      <c r="HET14" s="81"/>
      <c r="HEU14" s="81"/>
      <c r="HEV14" s="81"/>
      <c r="HEW14" s="81"/>
      <c r="HEX14" s="81"/>
      <c r="HEY14" s="81"/>
      <c r="HEZ14" s="81"/>
      <c r="HFA14" s="81"/>
      <c r="HFB14" s="81"/>
      <c r="HFC14" s="81"/>
      <c r="HFD14" s="81"/>
      <c r="HFE14" s="81"/>
      <c r="HFF14" s="81"/>
      <c r="HFG14" s="81"/>
      <c r="HFH14" s="81"/>
      <c r="HFI14" s="81"/>
      <c r="HFJ14" s="81"/>
      <c r="HFK14" s="81"/>
      <c r="HFL14" s="81"/>
      <c r="HFM14" s="81"/>
      <c r="HFN14" s="81"/>
      <c r="HFO14" s="81"/>
      <c r="HFP14" s="81"/>
      <c r="HFQ14" s="81"/>
      <c r="HFR14" s="81"/>
      <c r="HFS14" s="81"/>
      <c r="HFT14" s="81"/>
      <c r="HFU14" s="81"/>
      <c r="HFV14" s="81"/>
      <c r="HFW14" s="81"/>
      <c r="HFX14" s="81"/>
      <c r="HFY14" s="81"/>
      <c r="HFZ14" s="81"/>
      <c r="HGA14" s="81"/>
      <c r="HGB14" s="81"/>
      <c r="HGC14" s="81"/>
      <c r="HGD14" s="81"/>
      <c r="HGE14" s="81"/>
      <c r="HGF14" s="81"/>
      <c r="HGG14" s="81"/>
      <c r="HGH14" s="81"/>
      <c r="HGI14" s="81"/>
      <c r="HGJ14" s="81"/>
      <c r="HGK14" s="81"/>
      <c r="HGL14" s="81"/>
      <c r="HGM14" s="81"/>
      <c r="HGN14" s="81"/>
      <c r="HGO14" s="81"/>
      <c r="HGP14" s="81"/>
      <c r="HGQ14" s="81"/>
      <c r="HGR14" s="81"/>
      <c r="HGS14" s="81"/>
      <c r="HGT14" s="81"/>
      <c r="HGU14" s="81"/>
      <c r="HGV14" s="81"/>
      <c r="HGW14" s="81"/>
      <c r="HGX14" s="81"/>
      <c r="HGY14" s="81"/>
      <c r="HGZ14" s="81"/>
      <c r="HHA14" s="81"/>
      <c r="HHB14" s="81"/>
      <c r="HHC14" s="81"/>
      <c r="HHD14" s="81"/>
      <c r="HHE14" s="81"/>
      <c r="HHF14" s="81"/>
      <c r="HHG14" s="81"/>
      <c r="HHH14" s="81"/>
      <c r="HHI14" s="81"/>
      <c r="HHJ14" s="81"/>
      <c r="HHK14" s="81"/>
      <c r="HHL14" s="81"/>
      <c r="HHM14" s="81"/>
      <c r="HHN14" s="81"/>
      <c r="HHO14" s="81"/>
      <c r="HHP14" s="81"/>
      <c r="HHQ14" s="81"/>
      <c r="HHR14" s="81"/>
      <c r="HHS14" s="81"/>
      <c r="HHT14" s="81"/>
      <c r="HHU14" s="81"/>
      <c r="HHV14" s="81"/>
      <c r="HHW14" s="81"/>
      <c r="HHX14" s="81"/>
      <c r="HHY14" s="81"/>
      <c r="HHZ14" s="81"/>
      <c r="HIA14" s="81"/>
      <c r="HIB14" s="81"/>
      <c r="HIC14" s="81"/>
      <c r="HID14" s="81"/>
      <c r="HIE14" s="81"/>
      <c r="HIF14" s="81"/>
      <c r="HIG14" s="81"/>
      <c r="HIH14" s="81"/>
      <c r="HII14" s="81"/>
      <c r="HIJ14" s="81"/>
      <c r="HIK14" s="81"/>
      <c r="HIL14" s="81"/>
      <c r="HIM14" s="81"/>
      <c r="HIN14" s="81"/>
      <c r="HIO14" s="81"/>
      <c r="HIP14" s="81"/>
      <c r="HIQ14" s="81"/>
      <c r="HIR14" s="81"/>
      <c r="HIS14" s="81"/>
      <c r="HIT14" s="81"/>
      <c r="HIU14" s="81"/>
      <c r="HIV14" s="81"/>
      <c r="HIW14" s="81"/>
      <c r="HIX14" s="81"/>
      <c r="HIY14" s="81"/>
      <c r="HIZ14" s="81"/>
      <c r="HJA14" s="81"/>
      <c r="HJB14" s="81"/>
      <c r="HJC14" s="81"/>
      <c r="HJD14" s="81"/>
      <c r="HJE14" s="81"/>
      <c r="HJF14" s="81"/>
      <c r="HJG14" s="81"/>
      <c r="HJH14" s="81"/>
      <c r="HJI14" s="81"/>
      <c r="HJJ14" s="81"/>
      <c r="HJK14" s="81"/>
      <c r="HJL14" s="81"/>
      <c r="HJM14" s="81"/>
      <c r="HJN14" s="81"/>
      <c r="HJO14" s="81"/>
      <c r="HJP14" s="81"/>
      <c r="HJQ14" s="81"/>
      <c r="HJR14" s="81"/>
      <c r="HJS14" s="81"/>
      <c r="HJT14" s="81"/>
      <c r="HJU14" s="81"/>
      <c r="HJV14" s="81"/>
      <c r="HJW14" s="81"/>
      <c r="HJX14" s="81"/>
      <c r="HJY14" s="81"/>
      <c r="HJZ14" s="81"/>
      <c r="HKA14" s="81"/>
      <c r="HKB14" s="81"/>
      <c r="HKC14" s="81"/>
      <c r="HKD14" s="81"/>
      <c r="HKE14" s="81"/>
      <c r="HKF14" s="81"/>
      <c r="HKG14" s="81"/>
      <c r="HKH14" s="81"/>
      <c r="HKI14" s="81"/>
      <c r="HKJ14" s="81"/>
      <c r="HKK14" s="81"/>
      <c r="HKL14" s="81"/>
      <c r="HKM14" s="81"/>
      <c r="HKN14" s="81"/>
      <c r="HKO14" s="81"/>
      <c r="HKP14" s="81"/>
      <c r="HKQ14" s="81"/>
      <c r="HKR14" s="81"/>
      <c r="HKS14" s="81"/>
      <c r="HKT14" s="81"/>
      <c r="HKU14" s="81"/>
      <c r="HKV14" s="81"/>
      <c r="HKW14" s="81"/>
      <c r="HKX14" s="81"/>
      <c r="HKY14" s="81"/>
      <c r="HKZ14" s="81"/>
      <c r="HLA14" s="81"/>
      <c r="HLB14" s="81"/>
      <c r="HLC14" s="81"/>
      <c r="HLD14" s="81"/>
      <c r="HLE14" s="81"/>
      <c r="HLF14" s="81"/>
      <c r="HLG14" s="81"/>
      <c r="HLH14" s="81"/>
      <c r="HLI14" s="81"/>
      <c r="HLJ14" s="81"/>
      <c r="HLK14" s="81"/>
      <c r="HLL14" s="81"/>
      <c r="HLM14" s="81"/>
      <c r="HLN14" s="81"/>
      <c r="HLO14" s="81"/>
      <c r="HLP14" s="81"/>
      <c r="HLQ14" s="81"/>
      <c r="HLR14" s="81"/>
      <c r="HLS14" s="81"/>
      <c r="HLT14" s="81"/>
      <c r="HLU14" s="81"/>
      <c r="HLV14" s="81"/>
      <c r="HLW14" s="81"/>
      <c r="HLX14" s="81"/>
      <c r="HLY14" s="81"/>
      <c r="HLZ14" s="81"/>
      <c r="HMA14" s="81"/>
      <c r="HMB14" s="81"/>
      <c r="HMC14" s="81"/>
      <c r="HMD14" s="81"/>
      <c r="HME14" s="81"/>
      <c r="HMF14" s="81"/>
      <c r="HMG14" s="81"/>
      <c r="HMH14" s="81"/>
      <c r="HMI14" s="81"/>
      <c r="HMJ14" s="81"/>
      <c r="HMK14" s="81"/>
      <c r="HML14" s="81"/>
      <c r="HMM14" s="81"/>
      <c r="HMN14" s="81"/>
      <c r="HMO14" s="81"/>
      <c r="HMP14" s="81"/>
      <c r="HMQ14" s="81"/>
      <c r="HMR14" s="81"/>
      <c r="HMS14" s="81"/>
      <c r="HMT14" s="81"/>
      <c r="HMU14" s="81"/>
      <c r="HMV14" s="81"/>
      <c r="HMW14" s="81"/>
      <c r="HMX14" s="81"/>
      <c r="HMY14" s="81"/>
      <c r="HMZ14" s="81"/>
      <c r="HNA14" s="81"/>
      <c r="HNB14" s="81"/>
      <c r="HNC14" s="81"/>
      <c r="HND14" s="81"/>
      <c r="HNE14" s="81"/>
      <c r="HNF14" s="81"/>
      <c r="HNG14" s="81"/>
      <c r="HNH14" s="81"/>
      <c r="HNI14" s="81"/>
      <c r="HNJ14" s="81"/>
      <c r="HNK14" s="81"/>
      <c r="HNL14" s="81"/>
      <c r="HNM14" s="81"/>
      <c r="HNN14" s="81"/>
      <c r="HNO14" s="81"/>
      <c r="HNP14" s="81"/>
      <c r="HNQ14" s="81"/>
      <c r="HNR14" s="81"/>
      <c r="HNS14" s="81"/>
      <c r="HNT14" s="81"/>
      <c r="HNU14" s="81"/>
      <c r="HNV14" s="81"/>
      <c r="HNW14" s="81"/>
      <c r="HNX14" s="81"/>
      <c r="HNY14" s="81"/>
      <c r="HNZ14" s="81"/>
      <c r="HOA14" s="81"/>
      <c r="HOB14" s="81"/>
      <c r="HOC14" s="81"/>
      <c r="HOD14" s="81"/>
      <c r="HOE14" s="81"/>
      <c r="HOF14" s="81"/>
      <c r="HOG14" s="81"/>
      <c r="HOH14" s="81"/>
      <c r="HOI14" s="81"/>
      <c r="HOJ14" s="81"/>
      <c r="HOK14" s="81"/>
      <c r="HOL14" s="81"/>
      <c r="HOM14" s="81"/>
      <c r="HON14" s="81"/>
      <c r="HOO14" s="81"/>
      <c r="HOP14" s="81"/>
      <c r="HOQ14" s="81"/>
      <c r="HOR14" s="81"/>
      <c r="HOS14" s="81"/>
      <c r="HOT14" s="81"/>
      <c r="HOU14" s="81"/>
      <c r="HOV14" s="81"/>
      <c r="HOW14" s="81"/>
      <c r="HOX14" s="81"/>
      <c r="HOY14" s="81"/>
      <c r="HOZ14" s="81"/>
      <c r="HPA14" s="81"/>
      <c r="HPB14" s="81"/>
      <c r="HPC14" s="81"/>
      <c r="HPD14" s="81"/>
      <c r="HPE14" s="81"/>
      <c r="HPF14" s="81"/>
      <c r="HPG14" s="81"/>
      <c r="HPH14" s="81"/>
      <c r="HPI14" s="81"/>
      <c r="HPJ14" s="81"/>
      <c r="HPK14" s="81"/>
      <c r="HPL14" s="81"/>
      <c r="HPM14" s="81"/>
      <c r="HPN14" s="81"/>
      <c r="HPO14" s="81"/>
      <c r="HPP14" s="81"/>
      <c r="HPQ14" s="81"/>
      <c r="HPR14" s="81"/>
      <c r="HPS14" s="81"/>
      <c r="HPT14" s="81"/>
      <c r="HPU14" s="81"/>
      <c r="HPV14" s="81"/>
      <c r="HPW14" s="81"/>
      <c r="HPX14" s="81"/>
      <c r="HPY14" s="81"/>
      <c r="HPZ14" s="81"/>
      <c r="HQA14" s="81"/>
      <c r="HQB14" s="81"/>
      <c r="HQC14" s="81"/>
      <c r="HQD14" s="81"/>
      <c r="HQE14" s="81"/>
      <c r="HQF14" s="81"/>
      <c r="HQG14" s="81"/>
      <c r="HQH14" s="81"/>
      <c r="HQI14" s="81"/>
      <c r="HQJ14" s="81"/>
      <c r="HQK14" s="81"/>
      <c r="HQL14" s="81"/>
      <c r="HQM14" s="81"/>
      <c r="HQN14" s="81"/>
      <c r="HQO14" s="81"/>
      <c r="HQP14" s="81"/>
      <c r="HQQ14" s="81"/>
      <c r="HQR14" s="81"/>
      <c r="HQS14" s="81"/>
      <c r="HQT14" s="81"/>
      <c r="HQU14" s="81"/>
      <c r="HQV14" s="81"/>
      <c r="HQW14" s="81"/>
      <c r="HQX14" s="81"/>
      <c r="HQY14" s="81"/>
      <c r="HQZ14" s="81"/>
      <c r="HRA14" s="81"/>
      <c r="HRB14" s="81"/>
      <c r="HRC14" s="81"/>
      <c r="HRD14" s="81"/>
      <c r="HRE14" s="81"/>
      <c r="HRF14" s="81"/>
      <c r="HRG14" s="81"/>
      <c r="HRH14" s="81"/>
      <c r="HRI14" s="81"/>
      <c r="HRJ14" s="81"/>
      <c r="HRK14" s="81"/>
      <c r="HRL14" s="81"/>
      <c r="HRM14" s="81"/>
      <c r="HRN14" s="81"/>
      <c r="HRO14" s="81"/>
      <c r="HRP14" s="81"/>
      <c r="HRQ14" s="81"/>
      <c r="HRR14" s="81"/>
      <c r="HRS14" s="81"/>
      <c r="HRT14" s="81"/>
      <c r="HRU14" s="81"/>
      <c r="HRV14" s="81"/>
      <c r="HRW14" s="81"/>
      <c r="HRX14" s="81"/>
      <c r="HRY14" s="81"/>
      <c r="HRZ14" s="81"/>
      <c r="HSA14" s="81"/>
      <c r="HSB14" s="81"/>
      <c r="HSC14" s="81"/>
      <c r="HSD14" s="81"/>
      <c r="HSE14" s="81"/>
      <c r="HSF14" s="81"/>
      <c r="HSG14" s="81"/>
      <c r="HSH14" s="81"/>
      <c r="HSI14" s="81"/>
      <c r="HSJ14" s="81"/>
      <c r="HSK14" s="81"/>
      <c r="HSL14" s="81"/>
      <c r="HSM14" s="81"/>
      <c r="HSN14" s="81"/>
      <c r="HSO14" s="81"/>
      <c r="HSP14" s="81"/>
      <c r="HSQ14" s="81"/>
      <c r="HSR14" s="81"/>
      <c r="HSS14" s="81"/>
      <c r="HST14" s="81"/>
      <c r="HSU14" s="81"/>
      <c r="HSV14" s="81"/>
      <c r="HSW14" s="81"/>
      <c r="HSX14" s="81"/>
      <c r="HSY14" s="81"/>
      <c r="HSZ14" s="81"/>
      <c r="HTA14" s="81"/>
      <c r="HTB14" s="81"/>
      <c r="HTC14" s="81"/>
      <c r="HTD14" s="81"/>
      <c r="HTE14" s="81"/>
      <c r="HTF14" s="81"/>
      <c r="HTG14" s="81"/>
      <c r="HTH14" s="81"/>
      <c r="HTI14" s="81"/>
      <c r="HTJ14" s="81"/>
      <c r="HTK14" s="81"/>
      <c r="HTL14" s="81"/>
      <c r="HTM14" s="81"/>
      <c r="HTN14" s="81"/>
      <c r="HTO14" s="81"/>
      <c r="HTP14" s="81"/>
      <c r="HTQ14" s="81"/>
      <c r="HTR14" s="81"/>
      <c r="HTS14" s="81"/>
      <c r="HTT14" s="81"/>
      <c r="HTU14" s="81"/>
      <c r="HTV14" s="81"/>
      <c r="HTW14" s="81"/>
      <c r="HTX14" s="81"/>
      <c r="HTY14" s="81"/>
      <c r="HTZ14" s="81"/>
      <c r="HUA14" s="81"/>
      <c r="HUB14" s="81"/>
      <c r="HUC14" s="81"/>
      <c r="HUD14" s="81"/>
      <c r="HUE14" s="81"/>
      <c r="HUF14" s="81"/>
      <c r="HUG14" s="81"/>
      <c r="HUH14" s="81"/>
      <c r="HUI14" s="81"/>
      <c r="HUJ14" s="81"/>
      <c r="HUK14" s="81"/>
      <c r="HUL14" s="81"/>
      <c r="HUM14" s="81"/>
      <c r="HUN14" s="81"/>
      <c r="HUO14" s="81"/>
      <c r="HUP14" s="81"/>
      <c r="HUQ14" s="81"/>
      <c r="HUR14" s="81"/>
      <c r="HUS14" s="81"/>
      <c r="HUT14" s="81"/>
      <c r="HUU14" s="81"/>
      <c r="HUV14" s="81"/>
      <c r="HUW14" s="81"/>
      <c r="HUX14" s="81"/>
      <c r="HUY14" s="81"/>
      <c r="HUZ14" s="81"/>
      <c r="HVA14" s="81"/>
      <c r="HVB14" s="81"/>
      <c r="HVC14" s="81"/>
      <c r="HVD14" s="81"/>
      <c r="HVE14" s="81"/>
      <c r="HVF14" s="81"/>
      <c r="HVG14" s="81"/>
      <c r="HVH14" s="81"/>
      <c r="HVI14" s="81"/>
      <c r="HVJ14" s="81"/>
      <c r="HVK14" s="81"/>
      <c r="HVL14" s="81"/>
      <c r="HVM14" s="81"/>
      <c r="HVN14" s="81"/>
      <c r="HVO14" s="81"/>
      <c r="HVP14" s="81"/>
      <c r="HVQ14" s="81"/>
      <c r="HVR14" s="81"/>
      <c r="HVS14" s="81"/>
      <c r="HVT14" s="81"/>
      <c r="HVU14" s="81"/>
      <c r="HVV14" s="81"/>
      <c r="HVW14" s="81"/>
      <c r="HVX14" s="81"/>
      <c r="HVY14" s="81"/>
      <c r="HVZ14" s="81"/>
      <c r="HWA14" s="81"/>
      <c r="HWB14" s="81"/>
      <c r="HWC14" s="81"/>
      <c r="HWD14" s="81"/>
      <c r="HWE14" s="81"/>
      <c r="HWF14" s="81"/>
      <c r="HWG14" s="81"/>
      <c r="HWH14" s="81"/>
      <c r="HWI14" s="81"/>
      <c r="HWJ14" s="81"/>
      <c r="HWK14" s="81"/>
      <c r="HWL14" s="81"/>
      <c r="HWM14" s="81"/>
      <c r="HWN14" s="81"/>
      <c r="HWO14" s="81"/>
      <c r="HWP14" s="81"/>
      <c r="HWQ14" s="81"/>
      <c r="HWR14" s="81"/>
      <c r="HWS14" s="81"/>
      <c r="HWT14" s="81"/>
      <c r="HWU14" s="81"/>
      <c r="HWV14" s="81"/>
      <c r="HWW14" s="81"/>
      <c r="HWX14" s="81"/>
      <c r="HWY14" s="81"/>
      <c r="HWZ14" s="81"/>
      <c r="HXA14" s="81"/>
      <c r="HXB14" s="81"/>
      <c r="HXC14" s="81"/>
      <c r="HXD14" s="81"/>
      <c r="HXE14" s="81"/>
      <c r="HXF14" s="81"/>
      <c r="HXG14" s="81"/>
      <c r="HXH14" s="81"/>
      <c r="HXI14" s="81"/>
      <c r="HXJ14" s="81"/>
      <c r="HXK14" s="81"/>
      <c r="HXL14" s="81"/>
      <c r="HXM14" s="81"/>
      <c r="HXN14" s="81"/>
      <c r="HXO14" s="81"/>
      <c r="HXP14" s="81"/>
      <c r="HXQ14" s="81"/>
      <c r="HXR14" s="81"/>
      <c r="HXS14" s="81"/>
      <c r="HXT14" s="81"/>
      <c r="HXU14" s="81"/>
      <c r="HXV14" s="81"/>
      <c r="HXW14" s="81"/>
      <c r="HXX14" s="81"/>
      <c r="HXY14" s="81"/>
      <c r="HXZ14" s="81"/>
      <c r="HYA14" s="81"/>
      <c r="HYB14" s="81"/>
      <c r="HYC14" s="81"/>
      <c r="HYD14" s="81"/>
      <c r="HYE14" s="81"/>
      <c r="HYF14" s="81"/>
      <c r="HYG14" s="81"/>
      <c r="HYH14" s="81"/>
      <c r="HYI14" s="81"/>
      <c r="HYJ14" s="81"/>
      <c r="HYK14" s="81"/>
      <c r="HYL14" s="81"/>
      <c r="HYM14" s="81"/>
      <c r="HYN14" s="81"/>
      <c r="HYO14" s="81"/>
      <c r="HYP14" s="81"/>
      <c r="HYQ14" s="81"/>
      <c r="HYR14" s="81"/>
      <c r="HYS14" s="81"/>
      <c r="HYT14" s="81"/>
      <c r="HYU14" s="81"/>
      <c r="HYV14" s="81"/>
      <c r="HYW14" s="81"/>
      <c r="HYX14" s="81"/>
      <c r="HYY14" s="81"/>
      <c r="HYZ14" s="81"/>
      <c r="HZA14" s="81"/>
      <c r="HZB14" s="81"/>
      <c r="HZC14" s="81"/>
      <c r="HZD14" s="81"/>
      <c r="HZE14" s="81"/>
      <c r="HZF14" s="81"/>
      <c r="HZG14" s="81"/>
      <c r="HZH14" s="81"/>
      <c r="HZI14" s="81"/>
      <c r="HZJ14" s="81"/>
      <c r="HZK14" s="81"/>
      <c r="HZL14" s="81"/>
      <c r="HZM14" s="81"/>
      <c r="HZN14" s="81"/>
      <c r="HZO14" s="81"/>
      <c r="HZP14" s="81"/>
      <c r="HZQ14" s="81"/>
      <c r="HZR14" s="81"/>
      <c r="HZS14" s="81"/>
      <c r="HZT14" s="81"/>
      <c r="HZU14" s="81"/>
      <c r="HZV14" s="81"/>
      <c r="HZW14" s="81"/>
      <c r="HZX14" s="81"/>
      <c r="HZY14" s="81"/>
      <c r="HZZ14" s="81"/>
      <c r="IAA14" s="81"/>
      <c r="IAB14" s="81"/>
      <c r="IAC14" s="81"/>
      <c r="IAD14" s="81"/>
      <c r="IAE14" s="81"/>
      <c r="IAF14" s="81"/>
      <c r="IAG14" s="81"/>
      <c r="IAH14" s="81"/>
      <c r="IAI14" s="81"/>
      <c r="IAJ14" s="81"/>
      <c r="IAK14" s="81"/>
      <c r="IAL14" s="81"/>
      <c r="IAM14" s="81"/>
      <c r="IAN14" s="81"/>
      <c r="IAO14" s="81"/>
      <c r="IAP14" s="81"/>
      <c r="IAQ14" s="81"/>
      <c r="IAR14" s="81"/>
      <c r="IAS14" s="81"/>
      <c r="IAT14" s="81"/>
      <c r="IAU14" s="81"/>
      <c r="IAV14" s="81"/>
      <c r="IAW14" s="81"/>
      <c r="IAX14" s="81"/>
      <c r="IAY14" s="81"/>
      <c r="IAZ14" s="81"/>
      <c r="IBA14" s="81"/>
      <c r="IBB14" s="81"/>
      <c r="IBC14" s="81"/>
      <c r="IBD14" s="81"/>
      <c r="IBE14" s="81"/>
      <c r="IBF14" s="81"/>
      <c r="IBG14" s="81"/>
      <c r="IBH14" s="81"/>
      <c r="IBI14" s="81"/>
      <c r="IBJ14" s="81"/>
      <c r="IBK14" s="81"/>
      <c r="IBL14" s="81"/>
      <c r="IBM14" s="81"/>
      <c r="IBN14" s="81"/>
      <c r="IBO14" s="81"/>
      <c r="IBP14" s="81"/>
      <c r="IBQ14" s="81"/>
      <c r="IBR14" s="81"/>
      <c r="IBS14" s="81"/>
      <c r="IBT14" s="81"/>
      <c r="IBU14" s="81"/>
      <c r="IBV14" s="81"/>
      <c r="IBW14" s="81"/>
      <c r="IBX14" s="81"/>
      <c r="IBY14" s="81"/>
      <c r="IBZ14" s="81"/>
      <c r="ICA14" s="81"/>
      <c r="ICB14" s="81"/>
      <c r="ICC14" s="81"/>
      <c r="ICD14" s="81"/>
      <c r="ICE14" s="81"/>
      <c r="ICF14" s="81"/>
      <c r="ICG14" s="81"/>
      <c r="ICH14" s="81"/>
      <c r="ICI14" s="81"/>
      <c r="ICJ14" s="81"/>
      <c r="ICK14" s="81"/>
      <c r="ICL14" s="81"/>
      <c r="ICM14" s="81"/>
      <c r="ICN14" s="81"/>
      <c r="ICO14" s="81"/>
      <c r="ICP14" s="81"/>
      <c r="ICQ14" s="81"/>
      <c r="ICR14" s="81"/>
      <c r="ICS14" s="81"/>
      <c r="ICT14" s="81"/>
      <c r="ICU14" s="81"/>
      <c r="ICV14" s="81"/>
      <c r="ICW14" s="81"/>
      <c r="ICX14" s="81"/>
      <c r="ICY14" s="81"/>
      <c r="ICZ14" s="81"/>
      <c r="IDA14" s="81"/>
      <c r="IDB14" s="81"/>
      <c r="IDC14" s="81"/>
      <c r="IDD14" s="81"/>
      <c r="IDE14" s="81"/>
      <c r="IDF14" s="81"/>
      <c r="IDG14" s="81"/>
      <c r="IDH14" s="81"/>
      <c r="IDI14" s="81"/>
      <c r="IDJ14" s="81"/>
      <c r="IDK14" s="81"/>
      <c r="IDL14" s="81"/>
      <c r="IDM14" s="81"/>
      <c r="IDN14" s="81"/>
      <c r="IDO14" s="81"/>
      <c r="IDP14" s="81"/>
      <c r="IDQ14" s="81"/>
      <c r="IDR14" s="81"/>
      <c r="IDS14" s="81"/>
      <c r="IDT14" s="81"/>
      <c r="IDU14" s="81"/>
      <c r="IDV14" s="81"/>
      <c r="IDW14" s="81"/>
      <c r="IDX14" s="81"/>
      <c r="IDY14" s="81"/>
      <c r="IDZ14" s="81"/>
      <c r="IEA14" s="81"/>
      <c r="IEB14" s="81"/>
      <c r="IEC14" s="81"/>
      <c r="IED14" s="81"/>
      <c r="IEE14" s="81"/>
      <c r="IEF14" s="81"/>
      <c r="IEG14" s="81"/>
      <c r="IEH14" s="81"/>
      <c r="IEI14" s="81"/>
      <c r="IEJ14" s="81"/>
      <c r="IEK14" s="81"/>
      <c r="IEL14" s="81"/>
      <c r="IEM14" s="81"/>
      <c r="IEN14" s="81"/>
      <c r="IEO14" s="81"/>
      <c r="IEP14" s="81"/>
      <c r="IEQ14" s="81"/>
      <c r="IER14" s="81"/>
      <c r="IES14" s="81"/>
      <c r="IET14" s="81"/>
      <c r="IEU14" s="81"/>
      <c r="IEV14" s="81"/>
      <c r="IEW14" s="81"/>
      <c r="IEX14" s="81"/>
      <c r="IEY14" s="81"/>
      <c r="IEZ14" s="81"/>
      <c r="IFA14" s="81"/>
      <c r="IFB14" s="81"/>
      <c r="IFC14" s="81"/>
      <c r="IFD14" s="81"/>
      <c r="IFE14" s="81"/>
      <c r="IFF14" s="81"/>
      <c r="IFG14" s="81"/>
      <c r="IFH14" s="81"/>
      <c r="IFI14" s="81"/>
      <c r="IFJ14" s="81"/>
      <c r="IFK14" s="81"/>
      <c r="IFL14" s="81"/>
      <c r="IFM14" s="81"/>
      <c r="IFN14" s="81"/>
      <c r="IFO14" s="81"/>
      <c r="IFP14" s="81"/>
      <c r="IFQ14" s="81"/>
      <c r="IFR14" s="81"/>
      <c r="IFS14" s="81"/>
      <c r="IFT14" s="81"/>
      <c r="IFU14" s="81"/>
      <c r="IFV14" s="81"/>
      <c r="IFW14" s="81"/>
      <c r="IFX14" s="81"/>
      <c r="IFY14" s="81"/>
      <c r="IFZ14" s="81"/>
      <c r="IGA14" s="81"/>
      <c r="IGB14" s="81"/>
      <c r="IGC14" s="81"/>
      <c r="IGD14" s="81"/>
      <c r="IGE14" s="81"/>
      <c r="IGF14" s="81"/>
      <c r="IGG14" s="81"/>
      <c r="IGH14" s="81"/>
      <c r="IGI14" s="81"/>
      <c r="IGJ14" s="81"/>
      <c r="IGK14" s="81"/>
      <c r="IGL14" s="81"/>
      <c r="IGM14" s="81"/>
      <c r="IGN14" s="81"/>
      <c r="IGO14" s="81"/>
      <c r="IGP14" s="81"/>
      <c r="IGQ14" s="81"/>
      <c r="IGR14" s="81"/>
      <c r="IGS14" s="81"/>
      <c r="IGT14" s="81"/>
      <c r="IGU14" s="81"/>
      <c r="IGV14" s="81"/>
      <c r="IGW14" s="81"/>
      <c r="IGX14" s="81"/>
      <c r="IGY14" s="81"/>
      <c r="IGZ14" s="81"/>
      <c r="IHA14" s="81"/>
      <c r="IHB14" s="81"/>
      <c r="IHC14" s="81"/>
      <c r="IHD14" s="81"/>
      <c r="IHE14" s="81"/>
      <c r="IHF14" s="81"/>
      <c r="IHG14" s="81"/>
      <c r="IHH14" s="81"/>
      <c r="IHI14" s="81"/>
      <c r="IHJ14" s="81"/>
      <c r="IHK14" s="81"/>
      <c r="IHL14" s="81"/>
      <c r="IHM14" s="81"/>
      <c r="IHN14" s="81"/>
      <c r="IHO14" s="81"/>
      <c r="IHP14" s="81"/>
      <c r="IHQ14" s="81"/>
      <c r="IHR14" s="81"/>
      <c r="IHS14" s="81"/>
      <c r="IHT14" s="81"/>
      <c r="IHU14" s="81"/>
      <c r="IHV14" s="81"/>
      <c r="IHW14" s="81"/>
      <c r="IHX14" s="81"/>
      <c r="IHY14" s="81"/>
      <c r="IHZ14" s="81"/>
      <c r="IIA14" s="81"/>
      <c r="IIB14" s="81"/>
      <c r="IIC14" s="81"/>
      <c r="IID14" s="81"/>
      <c r="IIE14" s="81"/>
      <c r="IIF14" s="81"/>
      <c r="IIG14" s="81"/>
      <c r="IIH14" s="81"/>
      <c r="III14" s="81"/>
      <c r="IIJ14" s="81"/>
      <c r="IIK14" s="81"/>
      <c r="IIL14" s="81"/>
      <c r="IIM14" s="81"/>
      <c r="IIN14" s="81"/>
      <c r="IIO14" s="81"/>
      <c r="IIP14" s="81"/>
      <c r="IIQ14" s="81"/>
      <c r="IIR14" s="81"/>
      <c r="IIS14" s="81"/>
      <c r="IIT14" s="81"/>
      <c r="IIU14" s="81"/>
      <c r="IIV14" s="81"/>
      <c r="IIW14" s="81"/>
      <c r="IIX14" s="81"/>
      <c r="IIY14" s="81"/>
      <c r="IIZ14" s="81"/>
      <c r="IJA14" s="81"/>
      <c r="IJB14" s="81"/>
      <c r="IJC14" s="81"/>
      <c r="IJD14" s="81"/>
      <c r="IJE14" s="81"/>
      <c r="IJF14" s="81"/>
      <c r="IJG14" s="81"/>
      <c r="IJH14" s="81"/>
      <c r="IJI14" s="81"/>
      <c r="IJJ14" s="81"/>
      <c r="IJK14" s="81"/>
      <c r="IJL14" s="81"/>
      <c r="IJM14" s="81"/>
      <c r="IJN14" s="81"/>
      <c r="IJO14" s="81"/>
      <c r="IJP14" s="81"/>
      <c r="IJQ14" s="81"/>
      <c r="IJR14" s="81"/>
      <c r="IJS14" s="81"/>
      <c r="IJT14" s="81"/>
      <c r="IJU14" s="81"/>
      <c r="IJV14" s="81"/>
      <c r="IJW14" s="81"/>
      <c r="IJX14" s="81"/>
      <c r="IJY14" s="81"/>
      <c r="IJZ14" s="81"/>
      <c r="IKA14" s="81"/>
      <c r="IKB14" s="81"/>
      <c r="IKC14" s="81"/>
      <c r="IKD14" s="81"/>
      <c r="IKE14" s="81"/>
      <c r="IKF14" s="81"/>
      <c r="IKG14" s="81"/>
      <c r="IKH14" s="81"/>
      <c r="IKI14" s="81"/>
      <c r="IKJ14" s="81"/>
      <c r="IKK14" s="81"/>
      <c r="IKL14" s="81"/>
      <c r="IKM14" s="81"/>
      <c r="IKN14" s="81"/>
      <c r="IKO14" s="81"/>
      <c r="IKP14" s="81"/>
      <c r="IKQ14" s="81"/>
      <c r="IKR14" s="81"/>
      <c r="IKS14" s="81"/>
      <c r="IKT14" s="81"/>
      <c r="IKU14" s="81"/>
      <c r="IKV14" s="81"/>
      <c r="IKW14" s="81"/>
      <c r="IKX14" s="81"/>
      <c r="IKY14" s="81"/>
      <c r="IKZ14" s="81"/>
      <c r="ILA14" s="81"/>
      <c r="ILB14" s="81"/>
      <c r="ILC14" s="81"/>
      <c r="ILD14" s="81"/>
      <c r="ILE14" s="81"/>
      <c r="ILF14" s="81"/>
      <c r="ILG14" s="81"/>
      <c r="ILH14" s="81"/>
      <c r="ILI14" s="81"/>
      <c r="ILJ14" s="81"/>
      <c r="ILK14" s="81"/>
      <c r="ILL14" s="81"/>
      <c r="ILM14" s="81"/>
      <c r="ILN14" s="81"/>
      <c r="ILO14" s="81"/>
      <c r="ILP14" s="81"/>
      <c r="ILQ14" s="81"/>
      <c r="ILR14" s="81"/>
      <c r="ILS14" s="81"/>
      <c r="ILT14" s="81"/>
      <c r="ILU14" s="81"/>
      <c r="ILV14" s="81"/>
      <c r="ILW14" s="81"/>
      <c r="ILX14" s="81"/>
      <c r="ILY14" s="81"/>
      <c r="ILZ14" s="81"/>
      <c r="IMA14" s="81"/>
      <c r="IMB14" s="81"/>
      <c r="IMC14" s="81"/>
      <c r="IMD14" s="81"/>
      <c r="IME14" s="81"/>
      <c r="IMF14" s="81"/>
      <c r="IMG14" s="81"/>
      <c r="IMH14" s="81"/>
      <c r="IMI14" s="81"/>
      <c r="IMJ14" s="81"/>
      <c r="IMK14" s="81"/>
      <c r="IML14" s="81"/>
      <c r="IMM14" s="81"/>
      <c r="IMN14" s="81"/>
      <c r="IMO14" s="81"/>
      <c r="IMP14" s="81"/>
      <c r="IMQ14" s="81"/>
      <c r="IMR14" s="81"/>
      <c r="IMS14" s="81"/>
      <c r="IMT14" s="81"/>
      <c r="IMU14" s="81"/>
      <c r="IMV14" s="81"/>
      <c r="IMW14" s="81"/>
      <c r="IMX14" s="81"/>
      <c r="IMY14" s="81"/>
      <c r="IMZ14" s="81"/>
      <c r="INA14" s="81"/>
      <c r="INB14" s="81"/>
      <c r="INC14" s="81"/>
      <c r="IND14" s="81"/>
      <c r="INE14" s="81"/>
      <c r="INF14" s="81"/>
      <c r="ING14" s="81"/>
      <c r="INH14" s="81"/>
      <c r="INI14" s="81"/>
      <c r="INJ14" s="81"/>
      <c r="INK14" s="81"/>
      <c r="INL14" s="81"/>
      <c r="INM14" s="81"/>
      <c r="INN14" s="81"/>
      <c r="INO14" s="81"/>
      <c r="INP14" s="81"/>
      <c r="INQ14" s="81"/>
      <c r="INR14" s="81"/>
      <c r="INS14" s="81"/>
      <c r="INT14" s="81"/>
      <c r="INU14" s="81"/>
      <c r="INV14" s="81"/>
      <c r="INW14" s="81"/>
      <c r="INX14" s="81"/>
      <c r="INY14" s="81"/>
      <c r="INZ14" s="81"/>
      <c r="IOA14" s="81"/>
      <c r="IOB14" s="81"/>
      <c r="IOC14" s="81"/>
      <c r="IOD14" s="81"/>
      <c r="IOE14" s="81"/>
      <c r="IOF14" s="81"/>
      <c r="IOG14" s="81"/>
      <c r="IOH14" s="81"/>
      <c r="IOI14" s="81"/>
      <c r="IOJ14" s="81"/>
      <c r="IOK14" s="81"/>
      <c r="IOL14" s="81"/>
      <c r="IOM14" s="81"/>
      <c r="ION14" s="81"/>
      <c r="IOO14" s="81"/>
      <c r="IOP14" s="81"/>
      <c r="IOQ14" s="81"/>
      <c r="IOR14" s="81"/>
      <c r="IOS14" s="81"/>
      <c r="IOT14" s="81"/>
      <c r="IOU14" s="81"/>
      <c r="IOV14" s="81"/>
      <c r="IOW14" s="81"/>
      <c r="IOX14" s="81"/>
      <c r="IOY14" s="81"/>
      <c r="IOZ14" s="81"/>
      <c r="IPA14" s="81"/>
      <c r="IPB14" s="81"/>
      <c r="IPC14" s="81"/>
      <c r="IPD14" s="81"/>
      <c r="IPE14" s="81"/>
      <c r="IPF14" s="81"/>
      <c r="IPG14" s="81"/>
      <c r="IPH14" s="81"/>
      <c r="IPI14" s="81"/>
      <c r="IPJ14" s="81"/>
      <c r="IPK14" s="81"/>
      <c r="IPL14" s="81"/>
      <c r="IPM14" s="81"/>
      <c r="IPN14" s="81"/>
      <c r="IPO14" s="81"/>
      <c r="IPP14" s="81"/>
      <c r="IPQ14" s="81"/>
      <c r="IPR14" s="81"/>
      <c r="IPS14" s="81"/>
      <c r="IPT14" s="81"/>
      <c r="IPU14" s="81"/>
      <c r="IPV14" s="81"/>
      <c r="IPW14" s="81"/>
      <c r="IPX14" s="81"/>
      <c r="IPY14" s="81"/>
      <c r="IPZ14" s="81"/>
      <c r="IQA14" s="81"/>
      <c r="IQB14" s="81"/>
      <c r="IQC14" s="81"/>
      <c r="IQD14" s="81"/>
      <c r="IQE14" s="81"/>
      <c r="IQF14" s="81"/>
      <c r="IQG14" s="81"/>
      <c r="IQH14" s="81"/>
      <c r="IQI14" s="81"/>
      <c r="IQJ14" s="81"/>
      <c r="IQK14" s="81"/>
      <c r="IQL14" s="81"/>
      <c r="IQM14" s="81"/>
      <c r="IQN14" s="81"/>
      <c r="IQO14" s="81"/>
      <c r="IQP14" s="81"/>
      <c r="IQQ14" s="81"/>
      <c r="IQR14" s="81"/>
      <c r="IQS14" s="81"/>
      <c r="IQT14" s="81"/>
      <c r="IQU14" s="81"/>
      <c r="IQV14" s="81"/>
      <c r="IQW14" s="81"/>
      <c r="IQX14" s="81"/>
      <c r="IQY14" s="81"/>
      <c r="IQZ14" s="81"/>
      <c r="IRA14" s="81"/>
      <c r="IRB14" s="81"/>
      <c r="IRC14" s="81"/>
      <c r="IRD14" s="81"/>
      <c r="IRE14" s="81"/>
      <c r="IRF14" s="81"/>
      <c r="IRG14" s="81"/>
      <c r="IRH14" s="81"/>
      <c r="IRI14" s="81"/>
      <c r="IRJ14" s="81"/>
      <c r="IRK14" s="81"/>
      <c r="IRL14" s="81"/>
      <c r="IRM14" s="81"/>
      <c r="IRN14" s="81"/>
      <c r="IRO14" s="81"/>
      <c r="IRP14" s="81"/>
      <c r="IRQ14" s="81"/>
      <c r="IRR14" s="81"/>
      <c r="IRS14" s="81"/>
      <c r="IRT14" s="81"/>
      <c r="IRU14" s="81"/>
      <c r="IRV14" s="81"/>
      <c r="IRW14" s="81"/>
      <c r="IRX14" s="81"/>
      <c r="IRY14" s="81"/>
      <c r="IRZ14" s="81"/>
      <c r="ISA14" s="81"/>
      <c r="ISB14" s="81"/>
      <c r="ISC14" s="81"/>
      <c r="ISD14" s="81"/>
      <c r="ISE14" s="81"/>
      <c r="ISF14" s="81"/>
      <c r="ISG14" s="81"/>
      <c r="ISH14" s="81"/>
      <c r="ISI14" s="81"/>
      <c r="ISJ14" s="81"/>
      <c r="ISK14" s="81"/>
      <c r="ISL14" s="81"/>
      <c r="ISM14" s="81"/>
      <c r="ISN14" s="81"/>
      <c r="ISO14" s="81"/>
      <c r="ISP14" s="81"/>
      <c r="ISQ14" s="81"/>
      <c r="ISR14" s="81"/>
      <c r="ISS14" s="81"/>
      <c r="IST14" s="81"/>
      <c r="ISU14" s="81"/>
      <c r="ISV14" s="81"/>
      <c r="ISW14" s="81"/>
      <c r="ISX14" s="81"/>
      <c r="ISY14" s="81"/>
      <c r="ISZ14" s="81"/>
      <c r="ITA14" s="81"/>
      <c r="ITB14" s="81"/>
      <c r="ITC14" s="81"/>
      <c r="ITD14" s="81"/>
      <c r="ITE14" s="81"/>
      <c r="ITF14" s="81"/>
      <c r="ITG14" s="81"/>
      <c r="ITH14" s="81"/>
      <c r="ITI14" s="81"/>
      <c r="ITJ14" s="81"/>
      <c r="ITK14" s="81"/>
      <c r="ITL14" s="81"/>
      <c r="ITM14" s="81"/>
      <c r="ITN14" s="81"/>
      <c r="ITO14" s="81"/>
      <c r="ITP14" s="81"/>
      <c r="ITQ14" s="81"/>
      <c r="ITR14" s="81"/>
      <c r="ITS14" s="81"/>
      <c r="ITT14" s="81"/>
      <c r="ITU14" s="81"/>
      <c r="ITV14" s="81"/>
      <c r="ITW14" s="81"/>
      <c r="ITX14" s="81"/>
      <c r="ITY14" s="81"/>
      <c r="ITZ14" s="81"/>
      <c r="IUA14" s="81"/>
      <c r="IUB14" s="81"/>
      <c r="IUC14" s="81"/>
      <c r="IUD14" s="81"/>
      <c r="IUE14" s="81"/>
      <c r="IUF14" s="81"/>
      <c r="IUG14" s="81"/>
      <c r="IUH14" s="81"/>
      <c r="IUI14" s="81"/>
      <c r="IUJ14" s="81"/>
      <c r="IUK14" s="81"/>
      <c r="IUL14" s="81"/>
      <c r="IUM14" s="81"/>
      <c r="IUN14" s="81"/>
      <c r="IUO14" s="81"/>
      <c r="IUP14" s="81"/>
      <c r="IUQ14" s="81"/>
      <c r="IUR14" s="81"/>
      <c r="IUS14" s="81"/>
      <c r="IUT14" s="81"/>
      <c r="IUU14" s="81"/>
      <c r="IUV14" s="81"/>
      <c r="IUW14" s="81"/>
      <c r="IUX14" s="81"/>
      <c r="IUY14" s="81"/>
      <c r="IUZ14" s="81"/>
      <c r="IVA14" s="81"/>
      <c r="IVB14" s="81"/>
      <c r="IVC14" s="81"/>
      <c r="IVD14" s="81"/>
      <c r="IVE14" s="81"/>
      <c r="IVF14" s="81"/>
      <c r="IVG14" s="81"/>
      <c r="IVH14" s="81"/>
      <c r="IVI14" s="81"/>
      <c r="IVJ14" s="81"/>
      <c r="IVK14" s="81"/>
      <c r="IVL14" s="81"/>
      <c r="IVM14" s="81"/>
      <c r="IVN14" s="81"/>
      <c r="IVO14" s="81"/>
      <c r="IVP14" s="81"/>
      <c r="IVQ14" s="81"/>
      <c r="IVR14" s="81"/>
      <c r="IVS14" s="81"/>
      <c r="IVT14" s="81"/>
      <c r="IVU14" s="81"/>
      <c r="IVV14" s="81"/>
      <c r="IVW14" s="81"/>
      <c r="IVX14" s="81"/>
      <c r="IVY14" s="81"/>
      <c r="IVZ14" s="81"/>
      <c r="IWA14" s="81"/>
      <c r="IWB14" s="81"/>
      <c r="IWC14" s="81"/>
      <c r="IWD14" s="81"/>
      <c r="IWE14" s="81"/>
      <c r="IWF14" s="81"/>
      <c r="IWG14" s="81"/>
      <c r="IWH14" s="81"/>
      <c r="IWI14" s="81"/>
      <c r="IWJ14" s="81"/>
      <c r="IWK14" s="81"/>
      <c r="IWL14" s="81"/>
      <c r="IWM14" s="81"/>
      <c r="IWN14" s="81"/>
      <c r="IWO14" s="81"/>
      <c r="IWP14" s="81"/>
      <c r="IWQ14" s="81"/>
      <c r="IWR14" s="81"/>
      <c r="IWS14" s="81"/>
      <c r="IWT14" s="81"/>
      <c r="IWU14" s="81"/>
      <c r="IWV14" s="81"/>
      <c r="IWW14" s="81"/>
      <c r="IWX14" s="81"/>
      <c r="IWY14" s="81"/>
      <c r="IWZ14" s="81"/>
      <c r="IXA14" s="81"/>
      <c r="IXB14" s="81"/>
      <c r="IXC14" s="81"/>
      <c r="IXD14" s="81"/>
      <c r="IXE14" s="81"/>
      <c r="IXF14" s="81"/>
      <c r="IXG14" s="81"/>
      <c r="IXH14" s="81"/>
      <c r="IXI14" s="81"/>
      <c r="IXJ14" s="81"/>
      <c r="IXK14" s="81"/>
      <c r="IXL14" s="81"/>
      <c r="IXM14" s="81"/>
      <c r="IXN14" s="81"/>
      <c r="IXO14" s="81"/>
      <c r="IXP14" s="81"/>
      <c r="IXQ14" s="81"/>
      <c r="IXR14" s="81"/>
      <c r="IXS14" s="81"/>
      <c r="IXT14" s="81"/>
      <c r="IXU14" s="81"/>
      <c r="IXV14" s="81"/>
      <c r="IXW14" s="81"/>
      <c r="IXX14" s="81"/>
      <c r="IXY14" s="81"/>
      <c r="IXZ14" s="81"/>
      <c r="IYA14" s="81"/>
      <c r="IYB14" s="81"/>
      <c r="IYC14" s="81"/>
      <c r="IYD14" s="81"/>
      <c r="IYE14" s="81"/>
      <c r="IYF14" s="81"/>
      <c r="IYG14" s="81"/>
      <c r="IYH14" s="81"/>
      <c r="IYI14" s="81"/>
      <c r="IYJ14" s="81"/>
      <c r="IYK14" s="81"/>
      <c r="IYL14" s="81"/>
      <c r="IYM14" s="81"/>
      <c r="IYN14" s="81"/>
      <c r="IYO14" s="81"/>
      <c r="IYP14" s="81"/>
      <c r="IYQ14" s="81"/>
      <c r="IYR14" s="81"/>
      <c r="IYS14" s="81"/>
      <c r="IYT14" s="81"/>
      <c r="IYU14" s="81"/>
      <c r="IYV14" s="81"/>
      <c r="IYW14" s="81"/>
      <c r="IYX14" s="81"/>
      <c r="IYY14" s="81"/>
      <c r="IYZ14" s="81"/>
      <c r="IZA14" s="81"/>
      <c r="IZB14" s="81"/>
      <c r="IZC14" s="81"/>
      <c r="IZD14" s="81"/>
      <c r="IZE14" s="81"/>
      <c r="IZF14" s="81"/>
      <c r="IZG14" s="81"/>
      <c r="IZH14" s="81"/>
      <c r="IZI14" s="81"/>
      <c r="IZJ14" s="81"/>
      <c r="IZK14" s="81"/>
      <c r="IZL14" s="81"/>
      <c r="IZM14" s="81"/>
      <c r="IZN14" s="81"/>
      <c r="IZO14" s="81"/>
      <c r="IZP14" s="81"/>
      <c r="IZQ14" s="81"/>
      <c r="IZR14" s="81"/>
      <c r="IZS14" s="81"/>
      <c r="IZT14" s="81"/>
      <c r="IZU14" s="81"/>
      <c r="IZV14" s="81"/>
      <c r="IZW14" s="81"/>
      <c r="IZX14" s="81"/>
      <c r="IZY14" s="81"/>
      <c r="IZZ14" s="81"/>
      <c r="JAA14" s="81"/>
      <c r="JAB14" s="81"/>
      <c r="JAC14" s="81"/>
      <c r="JAD14" s="81"/>
      <c r="JAE14" s="81"/>
      <c r="JAF14" s="81"/>
      <c r="JAG14" s="81"/>
      <c r="JAH14" s="81"/>
      <c r="JAI14" s="81"/>
      <c r="JAJ14" s="81"/>
      <c r="JAK14" s="81"/>
      <c r="JAL14" s="81"/>
      <c r="JAM14" s="81"/>
      <c r="JAN14" s="81"/>
      <c r="JAO14" s="81"/>
      <c r="JAP14" s="81"/>
      <c r="JAQ14" s="81"/>
      <c r="JAR14" s="81"/>
      <c r="JAS14" s="81"/>
      <c r="JAT14" s="81"/>
      <c r="JAU14" s="81"/>
      <c r="JAV14" s="81"/>
      <c r="JAW14" s="81"/>
      <c r="JAX14" s="81"/>
      <c r="JAY14" s="81"/>
      <c r="JAZ14" s="81"/>
      <c r="JBA14" s="81"/>
      <c r="JBB14" s="81"/>
      <c r="JBC14" s="81"/>
      <c r="JBD14" s="81"/>
      <c r="JBE14" s="81"/>
      <c r="JBF14" s="81"/>
      <c r="JBG14" s="81"/>
      <c r="JBH14" s="81"/>
      <c r="JBI14" s="81"/>
      <c r="JBJ14" s="81"/>
      <c r="JBK14" s="81"/>
      <c r="JBL14" s="81"/>
      <c r="JBM14" s="81"/>
      <c r="JBN14" s="81"/>
      <c r="JBO14" s="81"/>
      <c r="JBP14" s="81"/>
      <c r="JBQ14" s="81"/>
      <c r="JBR14" s="81"/>
      <c r="JBS14" s="81"/>
      <c r="JBT14" s="81"/>
      <c r="JBU14" s="81"/>
      <c r="JBV14" s="81"/>
      <c r="JBW14" s="81"/>
      <c r="JBX14" s="81"/>
      <c r="JBY14" s="81"/>
      <c r="JBZ14" s="81"/>
      <c r="JCA14" s="81"/>
      <c r="JCB14" s="81"/>
      <c r="JCC14" s="81"/>
      <c r="JCD14" s="81"/>
      <c r="JCE14" s="81"/>
      <c r="JCF14" s="81"/>
      <c r="JCG14" s="81"/>
      <c r="JCH14" s="81"/>
      <c r="JCI14" s="81"/>
      <c r="JCJ14" s="81"/>
      <c r="JCK14" s="81"/>
      <c r="JCL14" s="81"/>
      <c r="JCM14" s="81"/>
      <c r="JCN14" s="81"/>
      <c r="JCO14" s="81"/>
      <c r="JCP14" s="81"/>
      <c r="JCQ14" s="81"/>
      <c r="JCR14" s="81"/>
      <c r="JCS14" s="81"/>
      <c r="JCT14" s="81"/>
      <c r="JCU14" s="81"/>
      <c r="JCV14" s="81"/>
      <c r="JCW14" s="81"/>
      <c r="JCX14" s="81"/>
      <c r="JCY14" s="81"/>
      <c r="JCZ14" s="81"/>
      <c r="JDA14" s="81"/>
      <c r="JDB14" s="81"/>
      <c r="JDC14" s="81"/>
      <c r="JDD14" s="81"/>
      <c r="JDE14" s="81"/>
      <c r="JDF14" s="81"/>
      <c r="JDG14" s="81"/>
      <c r="JDH14" s="81"/>
      <c r="JDI14" s="81"/>
      <c r="JDJ14" s="81"/>
      <c r="JDK14" s="81"/>
      <c r="JDL14" s="81"/>
      <c r="JDM14" s="81"/>
      <c r="JDN14" s="81"/>
      <c r="JDO14" s="81"/>
      <c r="JDP14" s="81"/>
      <c r="JDQ14" s="81"/>
      <c r="JDR14" s="81"/>
      <c r="JDS14" s="81"/>
      <c r="JDT14" s="81"/>
      <c r="JDU14" s="81"/>
      <c r="JDV14" s="81"/>
      <c r="JDW14" s="81"/>
      <c r="JDX14" s="81"/>
      <c r="JDY14" s="81"/>
      <c r="JDZ14" s="81"/>
      <c r="JEA14" s="81"/>
      <c r="JEB14" s="81"/>
      <c r="JEC14" s="81"/>
      <c r="JED14" s="81"/>
      <c r="JEE14" s="81"/>
      <c r="JEF14" s="81"/>
      <c r="JEG14" s="81"/>
      <c r="JEH14" s="81"/>
      <c r="JEI14" s="81"/>
      <c r="JEJ14" s="81"/>
      <c r="JEK14" s="81"/>
      <c r="JEL14" s="81"/>
      <c r="JEM14" s="81"/>
      <c r="JEN14" s="81"/>
      <c r="JEO14" s="81"/>
      <c r="JEP14" s="81"/>
      <c r="JEQ14" s="81"/>
      <c r="JER14" s="81"/>
      <c r="JES14" s="81"/>
      <c r="JET14" s="81"/>
      <c r="JEU14" s="81"/>
      <c r="JEV14" s="81"/>
      <c r="JEW14" s="81"/>
      <c r="JEX14" s="81"/>
      <c r="JEY14" s="81"/>
      <c r="JEZ14" s="81"/>
      <c r="JFA14" s="81"/>
      <c r="JFB14" s="81"/>
      <c r="JFC14" s="81"/>
      <c r="JFD14" s="81"/>
      <c r="JFE14" s="81"/>
      <c r="JFF14" s="81"/>
      <c r="JFG14" s="81"/>
      <c r="JFH14" s="81"/>
      <c r="JFI14" s="81"/>
      <c r="JFJ14" s="81"/>
      <c r="JFK14" s="81"/>
      <c r="JFL14" s="81"/>
      <c r="JFM14" s="81"/>
      <c r="JFN14" s="81"/>
      <c r="JFO14" s="81"/>
      <c r="JFP14" s="81"/>
      <c r="JFQ14" s="81"/>
      <c r="JFR14" s="81"/>
      <c r="JFS14" s="81"/>
      <c r="JFT14" s="81"/>
      <c r="JFU14" s="81"/>
      <c r="JFV14" s="81"/>
      <c r="JFW14" s="81"/>
      <c r="JFX14" s="81"/>
      <c r="JFY14" s="81"/>
      <c r="JFZ14" s="81"/>
      <c r="JGA14" s="81"/>
      <c r="JGB14" s="81"/>
      <c r="JGC14" s="81"/>
      <c r="JGD14" s="81"/>
      <c r="JGE14" s="81"/>
      <c r="JGF14" s="81"/>
      <c r="JGG14" s="81"/>
      <c r="JGH14" s="81"/>
      <c r="JGI14" s="81"/>
      <c r="JGJ14" s="81"/>
      <c r="JGK14" s="81"/>
      <c r="JGL14" s="81"/>
      <c r="JGM14" s="81"/>
      <c r="JGN14" s="81"/>
      <c r="JGO14" s="81"/>
      <c r="JGP14" s="81"/>
      <c r="JGQ14" s="81"/>
      <c r="JGR14" s="81"/>
      <c r="JGS14" s="81"/>
      <c r="JGT14" s="81"/>
      <c r="JGU14" s="81"/>
      <c r="JGV14" s="81"/>
      <c r="JGW14" s="81"/>
      <c r="JGX14" s="81"/>
      <c r="JGY14" s="81"/>
      <c r="JGZ14" s="81"/>
      <c r="JHA14" s="81"/>
      <c r="JHB14" s="81"/>
      <c r="JHC14" s="81"/>
      <c r="JHD14" s="81"/>
      <c r="JHE14" s="81"/>
      <c r="JHF14" s="81"/>
      <c r="JHG14" s="81"/>
      <c r="JHH14" s="81"/>
      <c r="JHI14" s="81"/>
      <c r="JHJ14" s="81"/>
      <c r="JHK14" s="81"/>
      <c r="JHL14" s="81"/>
      <c r="JHM14" s="81"/>
      <c r="JHN14" s="81"/>
      <c r="JHO14" s="81"/>
      <c r="JHP14" s="81"/>
      <c r="JHQ14" s="81"/>
      <c r="JHR14" s="81"/>
      <c r="JHS14" s="81"/>
      <c r="JHT14" s="81"/>
      <c r="JHU14" s="81"/>
      <c r="JHV14" s="81"/>
      <c r="JHW14" s="81"/>
      <c r="JHX14" s="81"/>
      <c r="JHY14" s="81"/>
      <c r="JHZ14" s="81"/>
      <c r="JIA14" s="81"/>
      <c r="JIB14" s="81"/>
      <c r="JIC14" s="81"/>
      <c r="JID14" s="81"/>
      <c r="JIE14" s="81"/>
      <c r="JIF14" s="81"/>
      <c r="JIG14" s="81"/>
      <c r="JIH14" s="81"/>
      <c r="JII14" s="81"/>
      <c r="JIJ14" s="81"/>
      <c r="JIK14" s="81"/>
      <c r="JIL14" s="81"/>
      <c r="JIM14" s="81"/>
      <c r="JIN14" s="81"/>
      <c r="JIO14" s="81"/>
      <c r="JIP14" s="81"/>
      <c r="JIQ14" s="81"/>
      <c r="JIR14" s="81"/>
      <c r="JIS14" s="81"/>
      <c r="JIT14" s="81"/>
      <c r="JIU14" s="81"/>
      <c r="JIV14" s="81"/>
      <c r="JIW14" s="81"/>
      <c r="JIX14" s="81"/>
      <c r="JIY14" s="81"/>
      <c r="JIZ14" s="81"/>
      <c r="JJA14" s="81"/>
      <c r="JJB14" s="81"/>
      <c r="JJC14" s="81"/>
      <c r="JJD14" s="81"/>
      <c r="JJE14" s="81"/>
      <c r="JJF14" s="81"/>
      <c r="JJG14" s="81"/>
      <c r="JJH14" s="81"/>
      <c r="JJI14" s="81"/>
      <c r="JJJ14" s="81"/>
      <c r="JJK14" s="81"/>
      <c r="JJL14" s="81"/>
      <c r="JJM14" s="81"/>
      <c r="JJN14" s="81"/>
      <c r="JJO14" s="81"/>
      <c r="JJP14" s="81"/>
      <c r="JJQ14" s="81"/>
      <c r="JJR14" s="81"/>
      <c r="JJS14" s="81"/>
      <c r="JJT14" s="81"/>
      <c r="JJU14" s="81"/>
      <c r="JJV14" s="81"/>
      <c r="JJW14" s="81"/>
      <c r="JJX14" s="81"/>
      <c r="JJY14" s="81"/>
      <c r="JJZ14" s="81"/>
      <c r="JKA14" s="81"/>
      <c r="JKB14" s="81"/>
      <c r="JKC14" s="81"/>
      <c r="JKD14" s="81"/>
      <c r="JKE14" s="81"/>
      <c r="JKF14" s="81"/>
      <c r="JKG14" s="81"/>
      <c r="JKH14" s="81"/>
      <c r="JKI14" s="81"/>
      <c r="JKJ14" s="81"/>
      <c r="JKK14" s="81"/>
      <c r="JKL14" s="81"/>
      <c r="JKM14" s="81"/>
      <c r="JKN14" s="81"/>
      <c r="JKO14" s="81"/>
      <c r="JKP14" s="81"/>
      <c r="JKQ14" s="81"/>
      <c r="JKR14" s="81"/>
      <c r="JKS14" s="81"/>
      <c r="JKT14" s="81"/>
      <c r="JKU14" s="81"/>
      <c r="JKV14" s="81"/>
      <c r="JKW14" s="81"/>
      <c r="JKX14" s="81"/>
      <c r="JKY14" s="81"/>
      <c r="JKZ14" s="81"/>
      <c r="JLA14" s="81"/>
      <c r="JLB14" s="81"/>
      <c r="JLC14" s="81"/>
      <c r="JLD14" s="81"/>
      <c r="JLE14" s="81"/>
      <c r="JLF14" s="81"/>
      <c r="JLG14" s="81"/>
      <c r="JLH14" s="81"/>
      <c r="JLI14" s="81"/>
      <c r="JLJ14" s="81"/>
      <c r="JLK14" s="81"/>
      <c r="JLL14" s="81"/>
      <c r="JLM14" s="81"/>
      <c r="JLN14" s="81"/>
      <c r="JLO14" s="81"/>
      <c r="JLP14" s="81"/>
      <c r="JLQ14" s="81"/>
      <c r="JLR14" s="81"/>
      <c r="JLS14" s="81"/>
      <c r="JLT14" s="81"/>
      <c r="JLU14" s="81"/>
      <c r="JLV14" s="81"/>
      <c r="JLW14" s="81"/>
      <c r="JLX14" s="81"/>
      <c r="JLY14" s="81"/>
      <c r="JLZ14" s="81"/>
      <c r="JMA14" s="81"/>
      <c r="JMB14" s="81"/>
      <c r="JMC14" s="81"/>
      <c r="JMD14" s="81"/>
      <c r="JME14" s="81"/>
      <c r="JMF14" s="81"/>
      <c r="JMG14" s="81"/>
      <c r="JMH14" s="81"/>
      <c r="JMI14" s="81"/>
      <c r="JMJ14" s="81"/>
      <c r="JMK14" s="81"/>
      <c r="JML14" s="81"/>
      <c r="JMM14" s="81"/>
      <c r="JMN14" s="81"/>
      <c r="JMO14" s="81"/>
      <c r="JMP14" s="81"/>
      <c r="JMQ14" s="81"/>
      <c r="JMR14" s="81"/>
      <c r="JMS14" s="81"/>
      <c r="JMT14" s="81"/>
      <c r="JMU14" s="81"/>
      <c r="JMV14" s="81"/>
      <c r="JMW14" s="81"/>
      <c r="JMX14" s="81"/>
      <c r="JMY14" s="81"/>
      <c r="JMZ14" s="81"/>
      <c r="JNA14" s="81"/>
      <c r="JNB14" s="81"/>
      <c r="JNC14" s="81"/>
      <c r="JND14" s="81"/>
      <c r="JNE14" s="81"/>
      <c r="JNF14" s="81"/>
      <c r="JNG14" s="81"/>
      <c r="JNH14" s="81"/>
      <c r="JNI14" s="81"/>
      <c r="JNJ14" s="81"/>
      <c r="JNK14" s="81"/>
      <c r="JNL14" s="81"/>
      <c r="JNM14" s="81"/>
      <c r="JNN14" s="81"/>
      <c r="JNO14" s="81"/>
      <c r="JNP14" s="81"/>
      <c r="JNQ14" s="81"/>
      <c r="JNR14" s="81"/>
      <c r="JNS14" s="81"/>
      <c r="JNT14" s="81"/>
      <c r="JNU14" s="81"/>
      <c r="JNV14" s="81"/>
      <c r="JNW14" s="81"/>
      <c r="JNX14" s="81"/>
      <c r="JNY14" s="81"/>
      <c r="JNZ14" s="81"/>
      <c r="JOA14" s="81"/>
      <c r="JOB14" s="81"/>
      <c r="JOC14" s="81"/>
      <c r="JOD14" s="81"/>
      <c r="JOE14" s="81"/>
      <c r="JOF14" s="81"/>
      <c r="JOG14" s="81"/>
      <c r="JOH14" s="81"/>
      <c r="JOI14" s="81"/>
      <c r="JOJ14" s="81"/>
      <c r="JOK14" s="81"/>
      <c r="JOL14" s="81"/>
      <c r="JOM14" s="81"/>
      <c r="JON14" s="81"/>
      <c r="JOO14" s="81"/>
      <c r="JOP14" s="81"/>
      <c r="JOQ14" s="81"/>
      <c r="JOR14" s="81"/>
      <c r="JOS14" s="81"/>
      <c r="JOT14" s="81"/>
      <c r="JOU14" s="81"/>
      <c r="JOV14" s="81"/>
      <c r="JOW14" s="81"/>
      <c r="JOX14" s="81"/>
      <c r="JOY14" s="81"/>
      <c r="JOZ14" s="81"/>
      <c r="JPA14" s="81"/>
      <c r="JPB14" s="81"/>
      <c r="JPC14" s="81"/>
      <c r="JPD14" s="81"/>
      <c r="JPE14" s="81"/>
      <c r="JPF14" s="81"/>
      <c r="JPG14" s="81"/>
      <c r="JPH14" s="81"/>
      <c r="JPI14" s="81"/>
      <c r="JPJ14" s="81"/>
      <c r="JPK14" s="81"/>
      <c r="JPL14" s="81"/>
      <c r="JPM14" s="81"/>
      <c r="JPN14" s="81"/>
      <c r="JPO14" s="81"/>
      <c r="JPP14" s="81"/>
      <c r="JPQ14" s="81"/>
      <c r="JPR14" s="81"/>
      <c r="JPS14" s="81"/>
      <c r="JPT14" s="81"/>
      <c r="JPU14" s="81"/>
      <c r="JPV14" s="81"/>
      <c r="JPW14" s="81"/>
      <c r="JPX14" s="81"/>
      <c r="JPY14" s="81"/>
      <c r="JPZ14" s="81"/>
      <c r="JQA14" s="81"/>
      <c r="JQB14" s="81"/>
      <c r="JQC14" s="81"/>
      <c r="JQD14" s="81"/>
      <c r="JQE14" s="81"/>
      <c r="JQF14" s="81"/>
      <c r="JQG14" s="81"/>
      <c r="JQH14" s="81"/>
      <c r="JQI14" s="81"/>
      <c r="JQJ14" s="81"/>
      <c r="JQK14" s="81"/>
      <c r="JQL14" s="81"/>
      <c r="JQM14" s="81"/>
      <c r="JQN14" s="81"/>
      <c r="JQO14" s="81"/>
      <c r="JQP14" s="81"/>
      <c r="JQQ14" s="81"/>
      <c r="JQR14" s="81"/>
      <c r="JQS14" s="81"/>
      <c r="JQT14" s="81"/>
      <c r="JQU14" s="81"/>
      <c r="JQV14" s="81"/>
      <c r="JQW14" s="81"/>
      <c r="JQX14" s="81"/>
      <c r="JQY14" s="81"/>
      <c r="JQZ14" s="81"/>
      <c r="JRA14" s="81"/>
      <c r="JRB14" s="81"/>
      <c r="JRC14" s="81"/>
      <c r="JRD14" s="81"/>
      <c r="JRE14" s="81"/>
      <c r="JRF14" s="81"/>
      <c r="JRG14" s="81"/>
      <c r="JRH14" s="81"/>
      <c r="JRI14" s="81"/>
      <c r="JRJ14" s="81"/>
      <c r="JRK14" s="81"/>
      <c r="JRL14" s="81"/>
      <c r="JRM14" s="81"/>
      <c r="JRN14" s="81"/>
      <c r="JRO14" s="81"/>
      <c r="JRP14" s="81"/>
      <c r="JRQ14" s="81"/>
      <c r="JRR14" s="81"/>
      <c r="JRS14" s="81"/>
      <c r="JRT14" s="81"/>
      <c r="JRU14" s="81"/>
      <c r="JRV14" s="81"/>
      <c r="JRW14" s="81"/>
      <c r="JRX14" s="81"/>
      <c r="JRY14" s="81"/>
      <c r="JRZ14" s="81"/>
      <c r="JSA14" s="81"/>
      <c r="JSB14" s="81"/>
      <c r="JSC14" s="81"/>
      <c r="JSD14" s="81"/>
      <c r="JSE14" s="81"/>
      <c r="JSF14" s="81"/>
      <c r="JSG14" s="81"/>
      <c r="JSH14" s="81"/>
      <c r="JSI14" s="81"/>
      <c r="JSJ14" s="81"/>
      <c r="JSK14" s="81"/>
      <c r="JSL14" s="81"/>
      <c r="JSM14" s="81"/>
      <c r="JSN14" s="81"/>
      <c r="JSO14" s="81"/>
      <c r="JSP14" s="81"/>
      <c r="JSQ14" s="81"/>
      <c r="JSR14" s="81"/>
      <c r="JSS14" s="81"/>
      <c r="JST14" s="81"/>
      <c r="JSU14" s="81"/>
      <c r="JSV14" s="81"/>
      <c r="JSW14" s="81"/>
      <c r="JSX14" s="81"/>
      <c r="JSY14" s="81"/>
      <c r="JSZ14" s="81"/>
      <c r="JTA14" s="81"/>
      <c r="JTB14" s="81"/>
      <c r="JTC14" s="81"/>
      <c r="JTD14" s="81"/>
      <c r="JTE14" s="81"/>
      <c r="JTF14" s="81"/>
      <c r="JTG14" s="81"/>
      <c r="JTH14" s="81"/>
      <c r="JTI14" s="81"/>
      <c r="JTJ14" s="81"/>
      <c r="JTK14" s="81"/>
      <c r="JTL14" s="81"/>
      <c r="JTM14" s="81"/>
      <c r="JTN14" s="81"/>
      <c r="JTO14" s="81"/>
      <c r="JTP14" s="81"/>
      <c r="JTQ14" s="81"/>
      <c r="JTR14" s="81"/>
      <c r="JTS14" s="81"/>
      <c r="JTT14" s="81"/>
      <c r="JTU14" s="81"/>
      <c r="JTV14" s="81"/>
      <c r="JTW14" s="81"/>
      <c r="JTX14" s="81"/>
      <c r="JTY14" s="81"/>
      <c r="JTZ14" s="81"/>
      <c r="JUA14" s="81"/>
      <c r="JUB14" s="81"/>
      <c r="JUC14" s="81"/>
      <c r="JUD14" s="81"/>
      <c r="JUE14" s="81"/>
      <c r="JUF14" s="81"/>
      <c r="JUG14" s="81"/>
      <c r="JUH14" s="81"/>
      <c r="JUI14" s="81"/>
      <c r="JUJ14" s="81"/>
      <c r="JUK14" s="81"/>
      <c r="JUL14" s="81"/>
      <c r="JUM14" s="81"/>
      <c r="JUN14" s="81"/>
      <c r="JUO14" s="81"/>
      <c r="JUP14" s="81"/>
      <c r="JUQ14" s="81"/>
      <c r="JUR14" s="81"/>
      <c r="JUS14" s="81"/>
      <c r="JUT14" s="81"/>
      <c r="JUU14" s="81"/>
      <c r="JUV14" s="81"/>
      <c r="JUW14" s="81"/>
      <c r="JUX14" s="81"/>
      <c r="JUY14" s="81"/>
      <c r="JUZ14" s="81"/>
      <c r="JVA14" s="81"/>
      <c r="JVB14" s="81"/>
      <c r="JVC14" s="81"/>
      <c r="JVD14" s="81"/>
      <c r="JVE14" s="81"/>
      <c r="JVF14" s="81"/>
      <c r="JVG14" s="81"/>
      <c r="JVH14" s="81"/>
      <c r="JVI14" s="81"/>
      <c r="JVJ14" s="81"/>
      <c r="JVK14" s="81"/>
      <c r="JVL14" s="81"/>
      <c r="JVM14" s="81"/>
      <c r="JVN14" s="81"/>
      <c r="JVO14" s="81"/>
      <c r="JVP14" s="81"/>
      <c r="JVQ14" s="81"/>
      <c r="JVR14" s="81"/>
      <c r="JVS14" s="81"/>
      <c r="JVT14" s="81"/>
      <c r="JVU14" s="81"/>
      <c r="JVV14" s="81"/>
      <c r="JVW14" s="81"/>
      <c r="JVX14" s="81"/>
      <c r="JVY14" s="81"/>
      <c r="JVZ14" s="81"/>
      <c r="JWA14" s="81"/>
      <c r="JWB14" s="81"/>
      <c r="JWC14" s="81"/>
      <c r="JWD14" s="81"/>
      <c r="JWE14" s="81"/>
      <c r="JWF14" s="81"/>
      <c r="JWG14" s="81"/>
      <c r="JWH14" s="81"/>
      <c r="JWI14" s="81"/>
      <c r="JWJ14" s="81"/>
      <c r="JWK14" s="81"/>
      <c r="JWL14" s="81"/>
      <c r="JWM14" s="81"/>
      <c r="JWN14" s="81"/>
      <c r="JWO14" s="81"/>
      <c r="JWP14" s="81"/>
      <c r="JWQ14" s="81"/>
      <c r="JWR14" s="81"/>
      <c r="JWS14" s="81"/>
      <c r="JWT14" s="81"/>
      <c r="JWU14" s="81"/>
      <c r="JWV14" s="81"/>
      <c r="JWW14" s="81"/>
      <c r="JWX14" s="81"/>
      <c r="JWY14" s="81"/>
      <c r="JWZ14" s="81"/>
      <c r="JXA14" s="81"/>
      <c r="JXB14" s="81"/>
      <c r="JXC14" s="81"/>
      <c r="JXD14" s="81"/>
      <c r="JXE14" s="81"/>
      <c r="JXF14" s="81"/>
      <c r="JXG14" s="81"/>
      <c r="JXH14" s="81"/>
      <c r="JXI14" s="81"/>
      <c r="JXJ14" s="81"/>
      <c r="JXK14" s="81"/>
      <c r="JXL14" s="81"/>
      <c r="JXM14" s="81"/>
      <c r="JXN14" s="81"/>
      <c r="JXO14" s="81"/>
      <c r="JXP14" s="81"/>
      <c r="JXQ14" s="81"/>
      <c r="JXR14" s="81"/>
      <c r="JXS14" s="81"/>
      <c r="JXT14" s="81"/>
      <c r="JXU14" s="81"/>
      <c r="JXV14" s="81"/>
      <c r="JXW14" s="81"/>
      <c r="JXX14" s="81"/>
      <c r="JXY14" s="81"/>
      <c r="JXZ14" s="81"/>
      <c r="JYA14" s="81"/>
      <c r="JYB14" s="81"/>
      <c r="JYC14" s="81"/>
      <c r="JYD14" s="81"/>
      <c r="JYE14" s="81"/>
      <c r="JYF14" s="81"/>
      <c r="JYG14" s="81"/>
      <c r="JYH14" s="81"/>
      <c r="JYI14" s="81"/>
      <c r="JYJ14" s="81"/>
      <c r="JYK14" s="81"/>
      <c r="JYL14" s="81"/>
      <c r="JYM14" s="81"/>
      <c r="JYN14" s="81"/>
      <c r="JYO14" s="81"/>
      <c r="JYP14" s="81"/>
      <c r="JYQ14" s="81"/>
      <c r="JYR14" s="81"/>
      <c r="JYS14" s="81"/>
      <c r="JYT14" s="81"/>
      <c r="JYU14" s="81"/>
      <c r="JYV14" s="81"/>
      <c r="JYW14" s="81"/>
      <c r="JYX14" s="81"/>
      <c r="JYY14" s="81"/>
      <c r="JYZ14" s="81"/>
      <c r="JZA14" s="81"/>
      <c r="JZB14" s="81"/>
      <c r="JZC14" s="81"/>
      <c r="JZD14" s="81"/>
      <c r="JZE14" s="81"/>
      <c r="JZF14" s="81"/>
      <c r="JZG14" s="81"/>
      <c r="JZH14" s="81"/>
      <c r="JZI14" s="81"/>
      <c r="JZJ14" s="81"/>
      <c r="JZK14" s="81"/>
      <c r="JZL14" s="81"/>
      <c r="JZM14" s="81"/>
      <c r="JZN14" s="81"/>
      <c r="JZO14" s="81"/>
      <c r="JZP14" s="81"/>
      <c r="JZQ14" s="81"/>
      <c r="JZR14" s="81"/>
      <c r="JZS14" s="81"/>
      <c r="JZT14" s="81"/>
      <c r="JZU14" s="81"/>
      <c r="JZV14" s="81"/>
      <c r="JZW14" s="81"/>
      <c r="JZX14" s="81"/>
      <c r="JZY14" s="81"/>
      <c r="JZZ14" s="81"/>
      <c r="KAA14" s="81"/>
      <c r="KAB14" s="81"/>
      <c r="KAC14" s="81"/>
      <c r="KAD14" s="81"/>
      <c r="KAE14" s="81"/>
      <c r="KAF14" s="81"/>
      <c r="KAG14" s="81"/>
      <c r="KAH14" s="81"/>
      <c r="KAI14" s="81"/>
      <c r="KAJ14" s="81"/>
      <c r="KAK14" s="81"/>
      <c r="KAL14" s="81"/>
      <c r="KAM14" s="81"/>
      <c r="KAN14" s="81"/>
      <c r="KAO14" s="81"/>
      <c r="KAP14" s="81"/>
      <c r="KAQ14" s="81"/>
      <c r="KAR14" s="81"/>
      <c r="KAS14" s="81"/>
      <c r="KAT14" s="81"/>
      <c r="KAU14" s="81"/>
      <c r="KAV14" s="81"/>
      <c r="KAW14" s="81"/>
      <c r="KAX14" s="81"/>
      <c r="KAY14" s="81"/>
      <c r="KAZ14" s="81"/>
      <c r="KBA14" s="81"/>
      <c r="KBB14" s="81"/>
      <c r="KBC14" s="81"/>
      <c r="KBD14" s="81"/>
      <c r="KBE14" s="81"/>
      <c r="KBF14" s="81"/>
      <c r="KBG14" s="81"/>
      <c r="KBH14" s="81"/>
      <c r="KBI14" s="81"/>
      <c r="KBJ14" s="81"/>
      <c r="KBK14" s="81"/>
      <c r="KBL14" s="81"/>
      <c r="KBM14" s="81"/>
      <c r="KBN14" s="81"/>
      <c r="KBO14" s="81"/>
      <c r="KBP14" s="81"/>
      <c r="KBQ14" s="81"/>
      <c r="KBR14" s="81"/>
      <c r="KBS14" s="81"/>
      <c r="KBT14" s="81"/>
      <c r="KBU14" s="81"/>
      <c r="KBV14" s="81"/>
      <c r="KBW14" s="81"/>
      <c r="KBX14" s="81"/>
      <c r="KBY14" s="81"/>
      <c r="KBZ14" s="81"/>
      <c r="KCA14" s="81"/>
      <c r="KCB14" s="81"/>
      <c r="KCC14" s="81"/>
      <c r="KCD14" s="81"/>
      <c r="KCE14" s="81"/>
      <c r="KCF14" s="81"/>
      <c r="KCG14" s="81"/>
      <c r="KCH14" s="81"/>
      <c r="KCI14" s="81"/>
      <c r="KCJ14" s="81"/>
      <c r="KCK14" s="81"/>
      <c r="KCL14" s="81"/>
      <c r="KCM14" s="81"/>
      <c r="KCN14" s="81"/>
      <c r="KCO14" s="81"/>
      <c r="KCP14" s="81"/>
      <c r="KCQ14" s="81"/>
      <c r="KCR14" s="81"/>
      <c r="KCS14" s="81"/>
      <c r="KCT14" s="81"/>
      <c r="KCU14" s="81"/>
      <c r="KCV14" s="81"/>
      <c r="KCW14" s="81"/>
      <c r="KCX14" s="81"/>
      <c r="KCY14" s="81"/>
      <c r="KCZ14" s="81"/>
      <c r="KDA14" s="81"/>
      <c r="KDB14" s="81"/>
      <c r="KDC14" s="81"/>
      <c r="KDD14" s="81"/>
      <c r="KDE14" s="81"/>
      <c r="KDF14" s="81"/>
      <c r="KDG14" s="81"/>
      <c r="KDH14" s="81"/>
      <c r="KDI14" s="81"/>
      <c r="KDJ14" s="81"/>
      <c r="KDK14" s="81"/>
      <c r="KDL14" s="81"/>
      <c r="KDM14" s="81"/>
      <c r="KDN14" s="81"/>
      <c r="KDO14" s="81"/>
      <c r="KDP14" s="81"/>
      <c r="KDQ14" s="81"/>
      <c r="KDR14" s="81"/>
      <c r="KDS14" s="81"/>
      <c r="KDT14" s="81"/>
      <c r="KDU14" s="81"/>
      <c r="KDV14" s="81"/>
      <c r="KDW14" s="81"/>
      <c r="KDX14" s="81"/>
      <c r="KDY14" s="81"/>
      <c r="KDZ14" s="81"/>
      <c r="KEA14" s="81"/>
      <c r="KEB14" s="81"/>
      <c r="KEC14" s="81"/>
      <c r="KED14" s="81"/>
      <c r="KEE14" s="81"/>
      <c r="KEF14" s="81"/>
      <c r="KEG14" s="81"/>
      <c r="KEH14" s="81"/>
      <c r="KEI14" s="81"/>
      <c r="KEJ14" s="81"/>
      <c r="KEK14" s="81"/>
      <c r="KEL14" s="81"/>
      <c r="KEM14" s="81"/>
      <c r="KEN14" s="81"/>
      <c r="KEO14" s="81"/>
      <c r="KEP14" s="81"/>
      <c r="KEQ14" s="81"/>
      <c r="KER14" s="81"/>
      <c r="KES14" s="81"/>
      <c r="KET14" s="81"/>
      <c r="KEU14" s="81"/>
      <c r="KEV14" s="81"/>
      <c r="KEW14" s="81"/>
      <c r="KEX14" s="81"/>
      <c r="KEY14" s="81"/>
      <c r="KEZ14" s="81"/>
      <c r="KFA14" s="81"/>
      <c r="KFB14" s="81"/>
      <c r="KFC14" s="81"/>
      <c r="KFD14" s="81"/>
      <c r="KFE14" s="81"/>
      <c r="KFF14" s="81"/>
      <c r="KFG14" s="81"/>
      <c r="KFH14" s="81"/>
      <c r="KFI14" s="81"/>
      <c r="KFJ14" s="81"/>
      <c r="KFK14" s="81"/>
      <c r="KFL14" s="81"/>
      <c r="KFM14" s="81"/>
      <c r="KFN14" s="81"/>
      <c r="KFO14" s="81"/>
      <c r="KFP14" s="81"/>
      <c r="KFQ14" s="81"/>
      <c r="KFR14" s="81"/>
      <c r="KFS14" s="81"/>
      <c r="KFT14" s="81"/>
      <c r="KFU14" s="81"/>
      <c r="KFV14" s="81"/>
      <c r="KFW14" s="81"/>
      <c r="KFX14" s="81"/>
      <c r="KFY14" s="81"/>
      <c r="KFZ14" s="81"/>
      <c r="KGA14" s="81"/>
      <c r="KGB14" s="81"/>
      <c r="KGC14" s="81"/>
      <c r="KGD14" s="81"/>
      <c r="KGE14" s="81"/>
      <c r="KGF14" s="81"/>
      <c r="KGG14" s="81"/>
      <c r="KGH14" s="81"/>
      <c r="KGI14" s="81"/>
      <c r="KGJ14" s="81"/>
      <c r="KGK14" s="81"/>
      <c r="KGL14" s="81"/>
      <c r="KGM14" s="81"/>
      <c r="KGN14" s="81"/>
      <c r="KGO14" s="81"/>
      <c r="KGP14" s="81"/>
      <c r="KGQ14" s="81"/>
      <c r="KGR14" s="81"/>
      <c r="KGS14" s="81"/>
      <c r="KGT14" s="81"/>
      <c r="KGU14" s="81"/>
      <c r="KGV14" s="81"/>
      <c r="KGW14" s="81"/>
      <c r="KGX14" s="81"/>
      <c r="KGY14" s="81"/>
      <c r="KGZ14" s="81"/>
      <c r="KHA14" s="81"/>
      <c r="KHB14" s="81"/>
      <c r="KHC14" s="81"/>
      <c r="KHD14" s="81"/>
      <c r="KHE14" s="81"/>
      <c r="KHF14" s="81"/>
      <c r="KHG14" s="81"/>
      <c r="KHH14" s="81"/>
      <c r="KHI14" s="81"/>
      <c r="KHJ14" s="81"/>
      <c r="KHK14" s="81"/>
      <c r="KHL14" s="81"/>
      <c r="KHM14" s="81"/>
      <c r="KHN14" s="81"/>
      <c r="KHO14" s="81"/>
      <c r="KHP14" s="81"/>
      <c r="KHQ14" s="81"/>
      <c r="KHR14" s="81"/>
      <c r="KHS14" s="81"/>
      <c r="KHT14" s="81"/>
      <c r="KHU14" s="81"/>
      <c r="KHV14" s="81"/>
      <c r="KHW14" s="81"/>
      <c r="KHX14" s="81"/>
      <c r="KHY14" s="81"/>
      <c r="KHZ14" s="81"/>
      <c r="KIA14" s="81"/>
      <c r="KIB14" s="81"/>
      <c r="KIC14" s="81"/>
      <c r="KID14" s="81"/>
      <c r="KIE14" s="81"/>
      <c r="KIF14" s="81"/>
      <c r="KIG14" s="81"/>
      <c r="KIH14" s="81"/>
      <c r="KII14" s="81"/>
      <c r="KIJ14" s="81"/>
      <c r="KIK14" s="81"/>
      <c r="KIL14" s="81"/>
      <c r="KIM14" s="81"/>
      <c r="KIN14" s="81"/>
      <c r="KIO14" s="81"/>
      <c r="KIP14" s="81"/>
      <c r="KIQ14" s="81"/>
      <c r="KIR14" s="81"/>
      <c r="KIS14" s="81"/>
      <c r="KIT14" s="81"/>
      <c r="KIU14" s="81"/>
      <c r="KIV14" s="81"/>
      <c r="KIW14" s="81"/>
      <c r="KIX14" s="81"/>
      <c r="KIY14" s="81"/>
      <c r="KIZ14" s="81"/>
      <c r="KJA14" s="81"/>
      <c r="KJB14" s="81"/>
      <c r="KJC14" s="81"/>
      <c r="KJD14" s="81"/>
      <c r="KJE14" s="81"/>
      <c r="KJF14" s="81"/>
      <c r="KJG14" s="81"/>
      <c r="KJH14" s="81"/>
      <c r="KJI14" s="81"/>
      <c r="KJJ14" s="81"/>
      <c r="KJK14" s="81"/>
      <c r="KJL14" s="81"/>
      <c r="KJM14" s="81"/>
      <c r="KJN14" s="81"/>
      <c r="KJO14" s="81"/>
      <c r="KJP14" s="81"/>
      <c r="KJQ14" s="81"/>
      <c r="KJR14" s="81"/>
      <c r="KJS14" s="81"/>
      <c r="KJT14" s="81"/>
      <c r="KJU14" s="81"/>
      <c r="KJV14" s="81"/>
      <c r="KJW14" s="81"/>
      <c r="KJX14" s="81"/>
      <c r="KJY14" s="81"/>
      <c r="KJZ14" s="81"/>
      <c r="KKA14" s="81"/>
      <c r="KKB14" s="81"/>
      <c r="KKC14" s="81"/>
      <c r="KKD14" s="81"/>
      <c r="KKE14" s="81"/>
      <c r="KKF14" s="81"/>
      <c r="KKG14" s="81"/>
      <c r="KKH14" s="81"/>
      <c r="KKI14" s="81"/>
      <c r="KKJ14" s="81"/>
      <c r="KKK14" s="81"/>
      <c r="KKL14" s="81"/>
      <c r="KKM14" s="81"/>
      <c r="KKN14" s="81"/>
      <c r="KKO14" s="81"/>
      <c r="KKP14" s="81"/>
      <c r="KKQ14" s="81"/>
      <c r="KKR14" s="81"/>
      <c r="KKS14" s="81"/>
      <c r="KKT14" s="81"/>
      <c r="KKU14" s="81"/>
      <c r="KKV14" s="81"/>
      <c r="KKW14" s="81"/>
      <c r="KKX14" s="81"/>
      <c r="KKY14" s="81"/>
      <c r="KKZ14" s="81"/>
      <c r="KLA14" s="81"/>
      <c r="KLB14" s="81"/>
      <c r="KLC14" s="81"/>
      <c r="KLD14" s="81"/>
      <c r="KLE14" s="81"/>
      <c r="KLF14" s="81"/>
      <c r="KLG14" s="81"/>
      <c r="KLH14" s="81"/>
      <c r="KLI14" s="81"/>
      <c r="KLJ14" s="81"/>
      <c r="KLK14" s="81"/>
      <c r="KLL14" s="81"/>
      <c r="KLM14" s="81"/>
      <c r="KLN14" s="81"/>
      <c r="KLO14" s="81"/>
      <c r="KLP14" s="81"/>
      <c r="KLQ14" s="81"/>
      <c r="KLR14" s="81"/>
      <c r="KLS14" s="81"/>
      <c r="KLT14" s="81"/>
      <c r="KLU14" s="81"/>
      <c r="KLV14" s="81"/>
      <c r="KLW14" s="81"/>
      <c r="KLX14" s="81"/>
      <c r="KLY14" s="81"/>
      <c r="KLZ14" s="81"/>
      <c r="KMA14" s="81"/>
      <c r="KMB14" s="81"/>
      <c r="KMC14" s="81"/>
      <c r="KMD14" s="81"/>
      <c r="KME14" s="81"/>
      <c r="KMF14" s="81"/>
      <c r="KMG14" s="81"/>
      <c r="KMH14" s="81"/>
      <c r="KMI14" s="81"/>
      <c r="KMJ14" s="81"/>
      <c r="KMK14" s="81"/>
      <c r="KML14" s="81"/>
      <c r="KMM14" s="81"/>
      <c r="KMN14" s="81"/>
      <c r="KMO14" s="81"/>
      <c r="KMP14" s="81"/>
      <c r="KMQ14" s="81"/>
      <c r="KMR14" s="81"/>
      <c r="KMS14" s="81"/>
      <c r="KMT14" s="81"/>
      <c r="KMU14" s="81"/>
      <c r="KMV14" s="81"/>
      <c r="KMW14" s="81"/>
      <c r="KMX14" s="81"/>
      <c r="KMY14" s="81"/>
      <c r="KMZ14" s="81"/>
      <c r="KNA14" s="81"/>
      <c r="KNB14" s="81"/>
      <c r="KNC14" s="81"/>
      <c r="KND14" s="81"/>
      <c r="KNE14" s="81"/>
      <c r="KNF14" s="81"/>
      <c r="KNG14" s="81"/>
      <c r="KNH14" s="81"/>
      <c r="KNI14" s="81"/>
      <c r="KNJ14" s="81"/>
      <c r="KNK14" s="81"/>
      <c r="KNL14" s="81"/>
      <c r="KNM14" s="81"/>
      <c r="KNN14" s="81"/>
      <c r="KNO14" s="81"/>
      <c r="KNP14" s="81"/>
      <c r="KNQ14" s="81"/>
      <c r="KNR14" s="81"/>
      <c r="KNS14" s="81"/>
      <c r="KNT14" s="81"/>
      <c r="KNU14" s="81"/>
      <c r="KNV14" s="81"/>
      <c r="KNW14" s="81"/>
      <c r="KNX14" s="81"/>
      <c r="KNY14" s="81"/>
      <c r="KNZ14" s="81"/>
      <c r="KOA14" s="81"/>
      <c r="KOB14" s="81"/>
      <c r="KOC14" s="81"/>
      <c r="KOD14" s="81"/>
      <c r="KOE14" s="81"/>
      <c r="KOF14" s="81"/>
      <c r="KOG14" s="81"/>
      <c r="KOH14" s="81"/>
      <c r="KOI14" s="81"/>
      <c r="KOJ14" s="81"/>
      <c r="KOK14" s="81"/>
      <c r="KOL14" s="81"/>
      <c r="KOM14" s="81"/>
      <c r="KON14" s="81"/>
      <c r="KOO14" s="81"/>
      <c r="KOP14" s="81"/>
      <c r="KOQ14" s="81"/>
      <c r="KOR14" s="81"/>
      <c r="KOS14" s="81"/>
      <c r="KOT14" s="81"/>
      <c r="KOU14" s="81"/>
      <c r="KOV14" s="81"/>
      <c r="KOW14" s="81"/>
      <c r="KOX14" s="81"/>
      <c r="KOY14" s="81"/>
      <c r="KOZ14" s="81"/>
      <c r="KPA14" s="81"/>
      <c r="KPB14" s="81"/>
      <c r="KPC14" s="81"/>
      <c r="KPD14" s="81"/>
      <c r="KPE14" s="81"/>
      <c r="KPF14" s="81"/>
      <c r="KPG14" s="81"/>
      <c r="KPH14" s="81"/>
      <c r="KPI14" s="81"/>
      <c r="KPJ14" s="81"/>
      <c r="KPK14" s="81"/>
      <c r="KPL14" s="81"/>
      <c r="KPM14" s="81"/>
      <c r="KPN14" s="81"/>
      <c r="KPO14" s="81"/>
      <c r="KPP14" s="81"/>
      <c r="KPQ14" s="81"/>
      <c r="KPR14" s="81"/>
      <c r="KPS14" s="81"/>
      <c r="KPT14" s="81"/>
      <c r="KPU14" s="81"/>
      <c r="KPV14" s="81"/>
      <c r="KPW14" s="81"/>
      <c r="KPX14" s="81"/>
      <c r="KPY14" s="81"/>
      <c r="KPZ14" s="81"/>
      <c r="KQA14" s="81"/>
      <c r="KQB14" s="81"/>
      <c r="KQC14" s="81"/>
      <c r="KQD14" s="81"/>
      <c r="KQE14" s="81"/>
      <c r="KQF14" s="81"/>
      <c r="KQG14" s="81"/>
      <c r="KQH14" s="81"/>
      <c r="KQI14" s="81"/>
      <c r="KQJ14" s="81"/>
      <c r="KQK14" s="81"/>
      <c r="KQL14" s="81"/>
      <c r="KQM14" s="81"/>
      <c r="KQN14" s="81"/>
      <c r="KQO14" s="81"/>
      <c r="KQP14" s="81"/>
      <c r="KQQ14" s="81"/>
      <c r="KQR14" s="81"/>
      <c r="KQS14" s="81"/>
      <c r="KQT14" s="81"/>
      <c r="KQU14" s="81"/>
      <c r="KQV14" s="81"/>
      <c r="KQW14" s="81"/>
      <c r="KQX14" s="81"/>
      <c r="KQY14" s="81"/>
      <c r="KQZ14" s="81"/>
      <c r="KRA14" s="81"/>
      <c r="KRB14" s="81"/>
      <c r="KRC14" s="81"/>
      <c r="KRD14" s="81"/>
      <c r="KRE14" s="81"/>
      <c r="KRF14" s="81"/>
      <c r="KRG14" s="81"/>
      <c r="KRH14" s="81"/>
      <c r="KRI14" s="81"/>
      <c r="KRJ14" s="81"/>
      <c r="KRK14" s="81"/>
      <c r="KRL14" s="81"/>
      <c r="KRM14" s="81"/>
      <c r="KRN14" s="81"/>
      <c r="KRO14" s="81"/>
      <c r="KRP14" s="81"/>
      <c r="KRQ14" s="81"/>
      <c r="KRR14" s="81"/>
      <c r="KRS14" s="81"/>
      <c r="KRT14" s="81"/>
      <c r="KRU14" s="81"/>
      <c r="KRV14" s="81"/>
      <c r="KRW14" s="81"/>
      <c r="KRX14" s="81"/>
      <c r="KRY14" s="81"/>
      <c r="KRZ14" s="81"/>
      <c r="KSA14" s="81"/>
      <c r="KSB14" s="81"/>
      <c r="KSC14" s="81"/>
      <c r="KSD14" s="81"/>
      <c r="KSE14" s="81"/>
      <c r="KSF14" s="81"/>
      <c r="KSG14" s="81"/>
      <c r="KSH14" s="81"/>
      <c r="KSI14" s="81"/>
      <c r="KSJ14" s="81"/>
      <c r="KSK14" s="81"/>
      <c r="KSL14" s="81"/>
      <c r="KSM14" s="81"/>
      <c r="KSN14" s="81"/>
      <c r="KSO14" s="81"/>
      <c r="KSP14" s="81"/>
      <c r="KSQ14" s="81"/>
      <c r="KSR14" s="81"/>
      <c r="KSS14" s="81"/>
      <c r="KST14" s="81"/>
      <c r="KSU14" s="81"/>
      <c r="KSV14" s="81"/>
      <c r="KSW14" s="81"/>
      <c r="KSX14" s="81"/>
      <c r="KSY14" s="81"/>
      <c r="KSZ14" s="81"/>
      <c r="KTA14" s="81"/>
      <c r="KTB14" s="81"/>
      <c r="KTC14" s="81"/>
      <c r="KTD14" s="81"/>
      <c r="KTE14" s="81"/>
      <c r="KTF14" s="81"/>
      <c r="KTG14" s="81"/>
      <c r="KTH14" s="81"/>
      <c r="KTI14" s="81"/>
      <c r="KTJ14" s="81"/>
      <c r="KTK14" s="81"/>
      <c r="KTL14" s="81"/>
      <c r="KTM14" s="81"/>
      <c r="KTN14" s="81"/>
      <c r="KTO14" s="81"/>
      <c r="KTP14" s="81"/>
      <c r="KTQ14" s="81"/>
      <c r="KTR14" s="81"/>
      <c r="KTS14" s="81"/>
      <c r="KTT14" s="81"/>
      <c r="KTU14" s="81"/>
      <c r="KTV14" s="81"/>
      <c r="KTW14" s="81"/>
      <c r="KTX14" s="81"/>
      <c r="KTY14" s="81"/>
      <c r="KTZ14" s="81"/>
      <c r="KUA14" s="81"/>
      <c r="KUB14" s="81"/>
      <c r="KUC14" s="81"/>
      <c r="KUD14" s="81"/>
      <c r="KUE14" s="81"/>
      <c r="KUF14" s="81"/>
      <c r="KUG14" s="81"/>
      <c r="KUH14" s="81"/>
      <c r="KUI14" s="81"/>
      <c r="KUJ14" s="81"/>
      <c r="KUK14" s="81"/>
      <c r="KUL14" s="81"/>
      <c r="KUM14" s="81"/>
      <c r="KUN14" s="81"/>
      <c r="KUO14" s="81"/>
      <c r="KUP14" s="81"/>
      <c r="KUQ14" s="81"/>
      <c r="KUR14" s="81"/>
      <c r="KUS14" s="81"/>
      <c r="KUT14" s="81"/>
      <c r="KUU14" s="81"/>
      <c r="KUV14" s="81"/>
      <c r="KUW14" s="81"/>
      <c r="KUX14" s="81"/>
      <c r="KUY14" s="81"/>
      <c r="KUZ14" s="81"/>
      <c r="KVA14" s="81"/>
      <c r="KVB14" s="81"/>
      <c r="KVC14" s="81"/>
      <c r="KVD14" s="81"/>
      <c r="KVE14" s="81"/>
      <c r="KVF14" s="81"/>
      <c r="KVG14" s="81"/>
      <c r="KVH14" s="81"/>
      <c r="KVI14" s="81"/>
      <c r="KVJ14" s="81"/>
      <c r="KVK14" s="81"/>
      <c r="KVL14" s="81"/>
      <c r="KVM14" s="81"/>
      <c r="KVN14" s="81"/>
      <c r="KVO14" s="81"/>
      <c r="KVP14" s="81"/>
      <c r="KVQ14" s="81"/>
      <c r="KVR14" s="81"/>
      <c r="KVS14" s="81"/>
      <c r="KVT14" s="81"/>
      <c r="KVU14" s="81"/>
      <c r="KVV14" s="81"/>
      <c r="KVW14" s="81"/>
      <c r="KVX14" s="81"/>
      <c r="KVY14" s="81"/>
      <c r="KVZ14" s="81"/>
      <c r="KWA14" s="81"/>
      <c r="KWB14" s="81"/>
      <c r="KWC14" s="81"/>
      <c r="KWD14" s="81"/>
      <c r="KWE14" s="81"/>
      <c r="KWF14" s="81"/>
      <c r="KWG14" s="81"/>
      <c r="KWH14" s="81"/>
      <c r="KWI14" s="81"/>
      <c r="KWJ14" s="81"/>
      <c r="KWK14" s="81"/>
      <c r="KWL14" s="81"/>
      <c r="KWM14" s="81"/>
      <c r="KWN14" s="81"/>
      <c r="KWO14" s="81"/>
      <c r="KWP14" s="81"/>
      <c r="KWQ14" s="81"/>
      <c r="KWR14" s="81"/>
      <c r="KWS14" s="81"/>
      <c r="KWT14" s="81"/>
      <c r="KWU14" s="81"/>
      <c r="KWV14" s="81"/>
      <c r="KWW14" s="81"/>
      <c r="KWX14" s="81"/>
      <c r="KWY14" s="81"/>
      <c r="KWZ14" s="81"/>
      <c r="KXA14" s="81"/>
      <c r="KXB14" s="81"/>
      <c r="KXC14" s="81"/>
      <c r="KXD14" s="81"/>
      <c r="KXE14" s="81"/>
      <c r="KXF14" s="81"/>
      <c r="KXG14" s="81"/>
      <c r="KXH14" s="81"/>
      <c r="KXI14" s="81"/>
      <c r="KXJ14" s="81"/>
      <c r="KXK14" s="81"/>
      <c r="KXL14" s="81"/>
      <c r="KXM14" s="81"/>
      <c r="KXN14" s="81"/>
      <c r="KXO14" s="81"/>
      <c r="KXP14" s="81"/>
      <c r="KXQ14" s="81"/>
      <c r="KXR14" s="81"/>
      <c r="KXS14" s="81"/>
      <c r="KXT14" s="81"/>
      <c r="KXU14" s="81"/>
      <c r="KXV14" s="81"/>
      <c r="KXW14" s="81"/>
      <c r="KXX14" s="81"/>
      <c r="KXY14" s="81"/>
      <c r="KXZ14" s="81"/>
      <c r="KYA14" s="81"/>
      <c r="KYB14" s="81"/>
      <c r="KYC14" s="81"/>
      <c r="KYD14" s="81"/>
      <c r="KYE14" s="81"/>
      <c r="KYF14" s="81"/>
      <c r="KYG14" s="81"/>
      <c r="KYH14" s="81"/>
      <c r="KYI14" s="81"/>
      <c r="KYJ14" s="81"/>
      <c r="KYK14" s="81"/>
      <c r="KYL14" s="81"/>
      <c r="KYM14" s="81"/>
      <c r="KYN14" s="81"/>
      <c r="KYO14" s="81"/>
      <c r="KYP14" s="81"/>
      <c r="KYQ14" s="81"/>
      <c r="KYR14" s="81"/>
      <c r="KYS14" s="81"/>
      <c r="KYT14" s="81"/>
      <c r="KYU14" s="81"/>
      <c r="KYV14" s="81"/>
      <c r="KYW14" s="81"/>
      <c r="KYX14" s="81"/>
      <c r="KYY14" s="81"/>
      <c r="KYZ14" s="81"/>
      <c r="KZA14" s="81"/>
      <c r="KZB14" s="81"/>
      <c r="KZC14" s="81"/>
      <c r="KZD14" s="81"/>
      <c r="KZE14" s="81"/>
      <c r="KZF14" s="81"/>
      <c r="KZG14" s="81"/>
      <c r="KZH14" s="81"/>
      <c r="KZI14" s="81"/>
      <c r="KZJ14" s="81"/>
      <c r="KZK14" s="81"/>
      <c r="KZL14" s="81"/>
      <c r="KZM14" s="81"/>
      <c r="KZN14" s="81"/>
      <c r="KZO14" s="81"/>
      <c r="KZP14" s="81"/>
      <c r="KZQ14" s="81"/>
      <c r="KZR14" s="81"/>
      <c r="KZS14" s="81"/>
      <c r="KZT14" s="81"/>
      <c r="KZU14" s="81"/>
      <c r="KZV14" s="81"/>
      <c r="KZW14" s="81"/>
      <c r="KZX14" s="81"/>
      <c r="KZY14" s="81"/>
      <c r="KZZ14" s="81"/>
      <c r="LAA14" s="81"/>
      <c r="LAB14" s="81"/>
      <c r="LAC14" s="81"/>
      <c r="LAD14" s="81"/>
      <c r="LAE14" s="81"/>
      <c r="LAF14" s="81"/>
      <c r="LAG14" s="81"/>
      <c r="LAH14" s="81"/>
      <c r="LAI14" s="81"/>
      <c r="LAJ14" s="81"/>
      <c r="LAK14" s="81"/>
      <c r="LAL14" s="81"/>
      <c r="LAM14" s="81"/>
      <c r="LAN14" s="81"/>
      <c r="LAO14" s="81"/>
      <c r="LAP14" s="81"/>
      <c r="LAQ14" s="81"/>
      <c r="LAR14" s="81"/>
      <c r="LAS14" s="81"/>
      <c r="LAT14" s="81"/>
      <c r="LAU14" s="81"/>
      <c r="LAV14" s="81"/>
      <c r="LAW14" s="81"/>
      <c r="LAX14" s="81"/>
      <c r="LAY14" s="81"/>
      <c r="LAZ14" s="81"/>
      <c r="LBA14" s="81"/>
      <c r="LBB14" s="81"/>
      <c r="LBC14" s="81"/>
      <c r="LBD14" s="81"/>
      <c r="LBE14" s="81"/>
      <c r="LBF14" s="81"/>
      <c r="LBG14" s="81"/>
      <c r="LBH14" s="81"/>
      <c r="LBI14" s="81"/>
      <c r="LBJ14" s="81"/>
      <c r="LBK14" s="81"/>
      <c r="LBL14" s="81"/>
      <c r="LBM14" s="81"/>
      <c r="LBN14" s="81"/>
      <c r="LBO14" s="81"/>
      <c r="LBP14" s="81"/>
      <c r="LBQ14" s="81"/>
      <c r="LBR14" s="81"/>
      <c r="LBS14" s="81"/>
      <c r="LBT14" s="81"/>
      <c r="LBU14" s="81"/>
      <c r="LBV14" s="81"/>
      <c r="LBW14" s="81"/>
      <c r="LBX14" s="81"/>
      <c r="LBY14" s="81"/>
      <c r="LBZ14" s="81"/>
      <c r="LCA14" s="81"/>
      <c r="LCB14" s="81"/>
      <c r="LCC14" s="81"/>
      <c r="LCD14" s="81"/>
      <c r="LCE14" s="81"/>
      <c r="LCF14" s="81"/>
      <c r="LCG14" s="81"/>
      <c r="LCH14" s="81"/>
      <c r="LCI14" s="81"/>
      <c r="LCJ14" s="81"/>
      <c r="LCK14" s="81"/>
      <c r="LCL14" s="81"/>
      <c r="LCM14" s="81"/>
      <c r="LCN14" s="81"/>
      <c r="LCO14" s="81"/>
      <c r="LCP14" s="81"/>
      <c r="LCQ14" s="81"/>
      <c r="LCR14" s="81"/>
      <c r="LCS14" s="81"/>
      <c r="LCT14" s="81"/>
      <c r="LCU14" s="81"/>
      <c r="LCV14" s="81"/>
      <c r="LCW14" s="81"/>
      <c r="LCX14" s="81"/>
      <c r="LCY14" s="81"/>
      <c r="LCZ14" s="81"/>
      <c r="LDA14" s="81"/>
      <c r="LDB14" s="81"/>
      <c r="LDC14" s="81"/>
      <c r="LDD14" s="81"/>
      <c r="LDE14" s="81"/>
      <c r="LDF14" s="81"/>
      <c r="LDG14" s="81"/>
      <c r="LDH14" s="81"/>
      <c r="LDI14" s="81"/>
      <c r="LDJ14" s="81"/>
      <c r="LDK14" s="81"/>
      <c r="LDL14" s="81"/>
      <c r="LDM14" s="81"/>
      <c r="LDN14" s="81"/>
      <c r="LDO14" s="81"/>
      <c r="LDP14" s="81"/>
      <c r="LDQ14" s="81"/>
      <c r="LDR14" s="81"/>
      <c r="LDS14" s="81"/>
      <c r="LDT14" s="81"/>
      <c r="LDU14" s="81"/>
      <c r="LDV14" s="81"/>
      <c r="LDW14" s="81"/>
      <c r="LDX14" s="81"/>
      <c r="LDY14" s="81"/>
      <c r="LDZ14" s="81"/>
      <c r="LEA14" s="81"/>
      <c r="LEB14" s="81"/>
      <c r="LEC14" s="81"/>
      <c r="LED14" s="81"/>
      <c r="LEE14" s="81"/>
      <c r="LEF14" s="81"/>
      <c r="LEG14" s="81"/>
      <c r="LEH14" s="81"/>
      <c r="LEI14" s="81"/>
      <c r="LEJ14" s="81"/>
      <c r="LEK14" s="81"/>
      <c r="LEL14" s="81"/>
      <c r="LEM14" s="81"/>
      <c r="LEN14" s="81"/>
      <c r="LEO14" s="81"/>
      <c r="LEP14" s="81"/>
      <c r="LEQ14" s="81"/>
      <c r="LER14" s="81"/>
      <c r="LES14" s="81"/>
      <c r="LET14" s="81"/>
      <c r="LEU14" s="81"/>
      <c r="LEV14" s="81"/>
      <c r="LEW14" s="81"/>
      <c r="LEX14" s="81"/>
      <c r="LEY14" s="81"/>
      <c r="LEZ14" s="81"/>
      <c r="LFA14" s="81"/>
      <c r="LFB14" s="81"/>
      <c r="LFC14" s="81"/>
      <c r="LFD14" s="81"/>
      <c r="LFE14" s="81"/>
      <c r="LFF14" s="81"/>
      <c r="LFG14" s="81"/>
      <c r="LFH14" s="81"/>
      <c r="LFI14" s="81"/>
      <c r="LFJ14" s="81"/>
      <c r="LFK14" s="81"/>
      <c r="LFL14" s="81"/>
      <c r="LFM14" s="81"/>
      <c r="LFN14" s="81"/>
      <c r="LFO14" s="81"/>
      <c r="LFP14" s="81"/>
      <c r="LFQ14" s="81"/>
      <c r="LFR14" s="81"/>
      <c r="LFS14" s="81"/>
      <c r="LFT14" s="81"/>
      <c r="LFU14" s="81"/>
      <c r="LFV14" s="81"/>
      <c r="LFW14" s="81"/>
      <c r="LFX14" s="81"/>
      <c r="LFY14" s="81"/>
      <c r="LFZ14" s="81"/>
      <c r="LGA14" s="81"/>
      <c r="LGB14" s="81"/>
      <c r="LGC14" s="81"/>
      <c r="LGD14" s="81"/>
      <c r="LGE14" s="81"/>
      <c r="LGF14" s="81"/>
      <c r="LGG14" s="81"/>
      <c r="LGH14" s="81"/>
      <c r="LGI14" s="81"/>
      <c r="LGJ14" s="81"/>
      <c r="LGK14" s="81"/>
      <c r="LGL14" s="81"/>
      <c r="LGM14" s="81"/>
      <c r="LGN14" s="81"/>
      <c r="LGO14" s="81"/>
      <c r="LGP14" s="81"/>
      <c r="LGQ14" s="81"/>
      <c r="LGR14" s="81"/>
      <c r="LGS14" s="81"/>
      <c r="LGT14" s="81"/>
      <c r="LGU14" s="81"/>
      <c r="LGV14" s="81"/>
      <c r="LGW14" s="81"/>
      <c r="LGX14" s="81"/>
      <c r="LGY14" s="81"/>
      <c r="LGZ14" s="81"/>
      <c r="LHA14" s="81"/>
      <c r="LHB14" s="81"/>
      <c r="LHC14" s="81"/>
      <c r="LHD14" s="81"/>
      <c r="LHE14" s="81"/>
      <c r="LHF14" s="81"/>
      <c r="LHG14" s="81"/>
      <c r="LHH14" s="81"/>
      <c r="LHI14" s="81"/>
      <c r="LHJ14" s="81"/>
      <c r="LHK14" s="81"/>
      <c r="LHL14" s="81"/>
      <c r="LHM14" s="81"/>
      <c r="LHN14" s="81"/>
      <c r="LHO14" s="81"/>
      <c r="LHP14" s="81"/>
      <c r="LHQ14" s="81"/>
      <c r="LHR14" s="81"/>
      <c r="LHS14" s="81"/>
      <c r="LHT14" s="81"/>
      <c r="LHU14" s="81"/>
      <c r="LHV14" s="81"/>
      <c r="LHW14" s="81"/>
      <c r="LHX14" s="81"/>
      <c r="LHY14" s="81"/>
      <c r="LHZ14" s="81"/>
      <c r="LIA14" s="81"/>
      <c r="LIB14" s="81"/>
      <c r="LIC14" s="81"/>
      <c r="LID14" s="81"/>
      <c r="LIE14" s="81"/>
      <c r="LIF14" s="81"/>
      <c r="LIG14" s="81"/>
      <c r="LIH14" s="81"/>
      <c r="LII14" s="81"/>
      <c r="LIJ14" s="81"/>
      <c r="LIK14" s="81"/>
      <c r="LIL14" s="81"/>
      <c r="LIM14" s="81"/>
      <c r="LIN14" s="81"/>
      <c r="LIO14" s="81"/>
      <c r="LIP14" s="81"/>
      <c r="LIQ14" s="81"/>
      <c r="LIR14" s="81"/>
      <c r="LIS14" s="81"/>
      <c r="LIT14" s="81"/>
      <c r="LIU14" s="81"/>
      <c r="LIV14" s="81"/>
      <c r="LIW14" s="81"/>
      <c r="LIX14" s="81"/>
      <c r="LIY14" s="81"/>
      <c r="LIZ14" s="81"/>
      <c r="LJA14" s="81"/>
      <c r="LJB14" s="81"/>
      <c r="LJC14" s="81"/>
      <c r="LJD14" s="81"/>
      <c r="LJE14" s="81"/>
      <c r="LJF14" s="81"/>
      <c r="LJG14" s="81"/>
      <c r="LJH14" s="81"/>
      <c r="LJI14" s="81"/>
      <c r="LJJ14" s="81"/>
      <c r="LJK14" s="81"/>
      <c r="LJL14" s="81"/>
      <c r="LJM14" s="81"/>
      <c r="LJN14" s="81"/>
      <c r="LJO14" s="81"/>
      <c r="LJP14" s="81"/>
      <c r="LJQ14" s="81"/>
      <c r="LJR14" s="81"/>
      <c r="LJS14" s="81"/>
      <c r="LJT14" s="81"/>
      <c r="LJU14" s="81"/>
      <c r="LJV14" s="81"/>
      <c r="LJW14" s="81"/>
      <c r="LJX14" s="81"/>
      <c r="LJY14" s="81"/>
      <c r="LJZ14" s="81"/>
      <c r="LKA14" s="81"/>
      <c r="LKB14" s="81"/>
      <c r="LKC14" s="81"/>
      <c r="LKD14" s="81"/>
      <c r="LKE14" s="81"/>
      <c r="LKF14" s="81"/>
      <c r="LKG14" s="81"/>
      <c r="LKH14" s="81"/>
      <c r="LKI14" s="81"/>
      <c r="LKJ14" s="81"/>
      <c r="LKK14" s="81"/>
      <c r="LKL14" s="81"/>
      <c r="LKM14" s="81"/>
      <c r="LKN14" s="81"/>
      <c r="LKO14" s="81"/>
      <c r="LKP14" s="81"/>
      <c r="LKQ14" s="81"/>
      <c r="LKR14" s="81"/>
      <c r="LKS14" s="81"/>
      <c r="LKT14" s="81"/>
      <c r="LKU14" s="81"/>
      <c r="LKV14" s="81"/>
      <c r="LKW14" s="81"/>
      <c r="LKX14" s="81"/>
      <c r="LKY14" s="81"/>
      <c r="LKZ14" s="81"/>
      <c r="LLA14" s="81"/>
      <c r="LLB14" s="81"/>
      <c r="LLC14" s="81"/>
      <c r="LLD14" s="81"/>
      <c r="LLE14" s="81"/>
      <c r="LLF14" s="81"/>
      <c r="LLG14" s="81"/>
      <c r="LLH14" s="81"/>
      <c r="LLI14" s="81"/>
      <c r="LLJ14" s="81"/>
      <c r="LLK14" s="81"/>
      <c r="LLL14" s="81"/>
      <c r="LLM14" s="81"/>
      <c r="LLN14" s="81"/>
      <c r="LLO14" s="81"/>
      <c r="LLP14" s="81"/>
      <c r="LLQ14" s="81"/>
      <c r="LLR14" s="81"/>
      <c r="LLS14" s="81"/>
      <c r="LLT14" s="81"/>
      <c r="LLU14" s="81"/>
      <c r="LLV14" s="81"/>
      <c r="LLW14" s="81"/>
      <c r="LLX14" s="81"/>
      <c r="LLY14" s="81"/>
      <c r="LLZ14" s="81"/>
      <c r="LMA14" s="81"/>
      <c r="LMB14" s="81"/>
      <c r="LMC14" s="81"/>
      <c r="LMD14" s="81"/>
      <c r="LME14" s="81"/>
      <c r="LMF14" s="81"/>
      <c r="LMG14" s="81"/>
      <c r="LMH14" s="81"/>
      <c r="LMI14" s="81"/>
      <c r="LMJ14" s="81"/>
      <c r="LMK14" s="81"/>
      <c r="LML14" s="81"/>
      <c r="LMM14" s="81"/>
      <c r="LMN14" s="81"/>
      <c r="LMO14" s="81"/>
      <c r="LMP14" s="81"/>
      <c r="LMQ14" s="81"/>
      <c r="LMR14" s="81"/>
      <c r="LMS14" s="81"/>
      <c r="LMT14" s="81"/>
      <c r="LMU14" s="81"/>
      <c r="LMV14" s="81"/>
      <c r="LMW14" s="81"/>
      <c r="LMX14" s="81"/>
      <c r="LMY14" s="81"/>
      <c r="LMZ14" s="81"/>
      <c r="LNA14" s="81"/>
      <c r="LNB14" s="81"/>
      <c r="LNC14" s="81"/>
      <c r="LND14" s="81"/>
      <c r="LNE14" s="81"/>
      <c r="LNF14" s="81"/>
      <c r="LNG14" s="81"/>
      <c r="LNH14" s="81"/>
      <c r="LNI14" s="81"/>
      <c r="LNJ14" s="81"/>
      <c r="LNK14" s="81"/>
      <c r="LNL14" s="81"/>
      <c r="LNM14" s="81"/>
      <c r="LNN14" s="81"/>
      <c r="LNO14" s="81"/>
      <c r="LNP14" s="81"/>
      <c r="LNQ14" s="81"/>
      <c r="LNR14" s="81"/>
      <c r="LNS14" s="81"/>
      <c r="LNT14" s="81"/>
      <c r="LNU14" s="81"/>
      <c r="LNV14" s="81"/>
      <c r="LNW14" s="81"/>
      <c r="LNX14" s="81"/>
      <c r="LNY14" s="81"/>
      <c r="LNZ14" s="81"/>
      <c r="LOA14" s="81"/>
      <c r="LOB14" s="81"/>
      <c r="LOC14" s="81"/>
      <c r="LOD14" s="81"/>
      <c r="LOE14" s="81"/>
      <c r="LOF14" s="81"/>
      <c r="LOG14" s="81"/>
      <c r="LOH14" s="81"/>
      <c r="LOI14" s="81"/>
      <c r="LOJ14" s="81"/>
      <c r="LOK14" s="81"/>
      <c r="LOL14" s="81"/>
      <c r="LOM14" s="81"/>
      <c r="LON14" s="81"/>
      <c r="LOO14" s="81"/>
      <c r="LOP14" s="81"/>
      <c r="LOQ14" s="81"/>
      <c r="LOR14" s="81"/>
      <c r="LOS14" s="81"/>
      <c r="LOT14" s="81"/>
      <c r="LOU14" s="81"/>
      <c r="LOV14" s="81"/>
      <c r="LOW14" s="81"/>
      <c r="LOX14" s="81"/>
      <c r="LOY14" s="81"/>
      <c r="LOZ14" s="81"/>
      <c r="LPA14" s="81"/>
      <c r="LPB14" s="81"/>
      <c r="LPC14" s="81"/>
      <c r="LPD14" s="81"/>
      <c r="LPE14" s="81"/>
      <c r="LPF14" s="81"/>
      <c r="LPG14" s="81"/>
      <c r="LPH14" s="81"/>
      <c r="LPI14" s="81"/>
      <c r="LPJ14" s="81"/>
      <c r="LPK14" s="81"/>
      <c r="LPL14" s="81"/>
      <c r="LPM14" s="81"/>
      <c r="LPN14" s="81"/>
      <c r="LPO14" s="81"/>
      <c r="LPP14" s="81"/>
      <c r="LPQ14" s="81"/>
      <c r="LPR14" s="81"/>
      <c r="LPS14" s="81"/>
      <c r="LPT14" s="81"/>
      <c r="LPU14" s="81"/>
      <c r="LPV14" s="81"/>
      <c r="LPW14" s="81"/>
      <c r="LPX14" s="81"/>
      <c r="LPY14" s="81"/>
      <c r="LPZ14" s="81"/>
      <c r="LQA14" s="81"/>
      <c r="LQB14" s="81"/>
      <c r="LQC14" s="81"/>
      <c r="LQD14" s="81"/>
      <c r="LQE14" s="81"/>
      <c r="LQF14" s="81"/>
      <c r="LQG14" s="81"/>
      <c r="LQH14" s="81"/>
      <c r="LQI14" s="81"/>
      <c r="LQJ14" s="81"/>
      <c r="LQK14" s="81"/>
      <c r="LQL14" s="81"/>
      <c r="LQM14" s="81"/>
      <c r="LQN14" s="81"/>
      <c r="LQO14" s="81"/>
      <c r="LQP14" s="81"/>
      <c r="LQQ14" s="81"/>
      <c r="LQR14" s="81"/>
      <c r="LQS14" s="81"/>
      <c r="LQT14" s="81"/>
      <c r="LQU14" s="81"/>
      <c r="LQV14" s="81"/>
      <c r="LQW14" s="81"/>
      <c r="LQX14" s="81"/>
      <c r="LQY14" s="81"/>
      <c r="LQZ14" s="81"/>
      <c r="LRA14" s="81"/>
      <c r="LRB14" s="81"/>
      <c r="LRC14" s="81"/>
      <c r="LRD14" s="81"/>
      <c r="LRE14" s="81"/>
      <c r="LRF14" s="81"/>
      <c r="LRG14" s="81"/>
      <c r="LRH14" s="81"/>
      <c r="LRI14" s="81"/>
      <c r="LRJ14" s="81"/>
      <c r="LRK14" s="81"/>
      <c r="LRL14" s="81"/>
      <c r="LRM14" s="81"/>
      <c r="LRN14" s="81"/>
      <c r="LRO14" s="81"/>
      <c r="LRP14" s="81"/>
      <c r="LRQ14" s="81"/>
      <c r="LRR14" s="81"/>
      <c r="LRS14" s="81"/>
      <c r="LRT14" s="81"/>
      <c r="LRU14" s="81"/>
      <c r="LRV14" s="81"/>
      <c r="LRW14" s="81"/>
      <c r="LRX14" s="81"/>
      <c r="LRY14" s="81"/>
      <c r="LRZ14" s="81"/>
      <c r="LSA14" s="81"/>
      <c r="LSB14" s="81"/>
      <c r="LSC14" s="81"/>
      <c r="LSD14" s="81"/>
      <c r="LSE14" s="81"/>
      <c r="LSF14" s="81"/>
      <c r="LSG14" s="81"/>
      <c r="LSH14" s="81"/>
      <c r="LSI14" s="81"/>
      <c r="LSJ14" s="81"/>
      <c r="LSK14" s="81"/>
      <c r="LSL14" s="81"/>
      <c r="LSM14" s="81"/>
      <c r="LSN14" s="81"/>
      <c r="LSO14" s="81"/>
      <c r="LSP14" s="81"/>
      <c r="LSQ14" s="81"/>
      <c r="LSR14" s="81"/>
      <c r="LSS14" s="81"/>
      <c r="LST14" s="81"/>
      <c r="LSU14" s="81"/>
      <c r="LSV14" s="81"/>
      <c r="LSW14" s="81"/>
      <c r="LSX14" s="81"/>
      <c r="LSY14" s="81"/>
      <c r="LSZ14" s="81"/>
      <c r="LTA14" s="81"/>
      <c r="LTB14" s="81"/>
      <c r="LTC14" s="81"/>
      <c r="LTD14" s="81"/>
      <c r="LTE14" s="81"/>
      <c r="LTF14" s="81"/>
      <c r="LTG14" s="81"/>
      <c r="LTH14" s="81"/>
      <c r="LTI14" s="81"/>
      <c r="LTJ14" s="81"/>
      <c r="LTK14" s="81"/>
      <c r="LTL14" s="81"/>
      <c r="LTM14" s="81"/>
      <c r="LTN14" s="81"/>
      <c r="LTO14" s="81"/>
      <c r="LTP14" s="81"/>
      <c r="LTQ14" s="81"/>
      <c r="LTR14" s="81"/>
      <c r="LTS14" s="81"/>
      <c r="LTT14" s="81"/>
      <c r="LTU14" s="81"/>
      <c r="LTV14" s="81"/>
      <c r="LTW14" s="81"/>
      <c r="LTX14" s="81"/>
      <c r="LTY14" s="81"/>
      <c r="LTZ14" s="81"/>
      <c r="LUA14" s="81"/>
      <c r="LUB14" s="81"/>
      <c r="LUC14" s="81"/>
      <c r="LUD14" s="81"/>
      <c r="LUE14" s="81"/>
      <c r="LUF14" s="81"/>
      <c r="LUG14" s="81"/>
      <c r="LUH14" s="81"/>
      <c r="LUI14" s="81"/>
      <c r="LUJ14" s="81"/>
      <c r="LUK14" s="81"/>
      <c r="LUL14" s="81"/>
      <c r="LUM14" s="81"/>
      <c r="LUN14" s="81"/>
      <c r="LUO14" s="81"/>
      <c r="LUP14" s="81"/>
      <c r="LUQ14" s="81"/>
      <c r="LUR14" s="81"/>
      <c r="LUS14" s="81"/>
      <c r="LUT14" s="81"/>
      <c r="LUU14" s="81"/>
      <c r="LUV14" s="81"/>
      <c r="LUW14" s="81"/>
      <c r="LUX14" s="81"/>
      <c r="LUY14" s="81"/>
      <c r="LUZ14" s="81"/>
      <c r="LVA14" s="81"/>
      <c r="LVB14" s="81"/>
      <c r="LVC14" s="81"/>
      <c r="LVD14" s="81"/>
      <c r="LVE14" s="81"/>
      <c r="LVF14" s="81"/>
      <c r="LVG14" s="81"/>
      <c r="LVH14" s="81"/>
      <c r="LVI14" s="81"/>
      <c r="LVJ14" s="81"/>
      <c r="LVK14" s="81"/>
      <c r="LVL14" s="81"/>
      <c r="LVM14" s="81"/>
      <c r="LVN14" s="81"/>
      <c r="LVO14" s="81"/>
      <c r="LVP14" s="81"/>
      <c r="LVQ14" s="81"/>
      <c r="LVR14" s="81"/>
      <c r="LVS14" s="81"/>
      <c r="LVT14" s="81"/>
      <c r="LVU14" s="81"/>
      <c r="LVV14" s="81"/>
      <c r="LVW14" s="81"/>
      <c r="LVX14" s="81"/>
      <c r="LVY14" s="81"/>
      <c r="LVZ14" s="81"/>
      <c r="LWA14" s="81"/>
      <c r="LWB14" s="81"/>
      <c r="LWC14" s="81"/>
      <c r="LWD14" s="81"/>
      <c r="LWE14" s="81"/>
      <c r="LWF14" s="81"/>
      <c r="LWG14" s="81"/>
      <c r="LWH14" s="81"/>
      <c r="LWI14" s="81"/>
      <c r="LWJ14" s="81"/>
      <c r="LWK14" s="81"/>
      <c r="LWL14" s="81"/>
      <c r="LWM14" s="81"/>
      <c r="LWN14" s="81"/>
      <c r="LWO14" s="81"/>
      <c r="LWP14" s="81"/>
      <c r="LWQ14" s="81"/>
      <c r="LWR14" s="81"/>
      <c r="LWS14" s="81"/>
      <c r="LWT14" s="81"/>
      <c r="LWU14" s="81"/>
      <c r="LWV14" s="81"/>
      <c r="LWW14" s="81"/>
      <c r="LWX14" s="81"/>
      <c r="LWY14" s="81"/>
      <c r="LWZ14" s="81"/>
      <c r="LXA14" s="81"/>
      <c r="LXB14" s="81"/>
      <c r="LXC14" s="81"/>
      <c r="LXD14" s="81"/>
      <c r="LXE14" s="81"/>
      <c r="LXF14" s="81"/>
      <c r="LXG14" s="81"/>
      <c r="LXH14" s="81"/>
      <c r="LXI14" s="81"/>
      <c r="LXJ14" s="81"/>
      <c r="LXK14" s="81"/>
      <c r="LXL14" s="81"/>
      <c r="LXM14" s="81"/>
      <c r="LXN14" s="81"/>
      <c r="LXO14" s="81"/>
      <c r="LXP14" s="81"/>
      <c r="LXQ14" s="81"/>
      <c r="LXR14" s="81"/>
      <c r="LXS14" s="81"/>
      <c r="LXT14" s="81"/>
      <c r="LXU14" s="81"/>
      <c r="LXV14" s="81"/>
      <c r="LXW14" s="81"/>
      <c r="LXX14" s="81"/>
      <c r="LXY14" s="81"/>
      <c r="LXZ14" s="81"/>
      <c r="LYA14" s="81"/>
      <c r="LYB14" s="81"/>
      <c r="LYC14" s="81"/>
      <c r="LYD14" s="81"/>
      <c r="LYE14" s="81"/>
      <c r="LYF14" s="81"/>
      <c r="LYG14" s="81"/>
      <c r="LYH14" s="81"/>
      <c r="LYI14" s="81"/>
      <c r="LYJ14" s="81"/>
      <c r="LYK14" s="81"/>
      <c r="LYL14" s="81"/>
      <c r="LYM14" s="81"/>
      <c r="LYN14" s="81"/>
      <c r="LYO14" s="81"/>
      <c r="LYP14" s="81"/>
      <c r="LYQ14" s="81"/>
      <c r="LYR14" s="81"/>
      <c r="LYS14" s="81"/>
      <c r="LYT14" s="81"/>
      <c r="LYU14" s="81"/>
      <c r="LYV14" s="81"/>
      <c r="LYW14" s="81"/>
      <c r="LYX14" s="81"/>
      <c r="LYY14" s="81"/>
      <c r="LYZ14" s="81"/>
      <c r="LZA14" s="81"/>
      <c r="LZB14" s="81"/>
      <c r="LZC14" s="81"/>
      <c r="LZD14" s="81"/>
      <c r="LZE14" s="81"/>
      <c r="LZF14" s="81"/>
      <c r="LZG14" s="81"/>
      <c r="LZH14" s="81"/>
      <c r="LZI14" s="81"/>
      <c r="LZJ14" s="81"/>
      <c r="LZK14" s="81"/>
      <c r="LZL14" s="81"/>
      <c r="LZM14" s="81"/>
      <c r="LZN14" s="81"/>
      <c r="LZO14" s="81"/>
      <c r="LZP14" s="81"/>
      <c r="LZQ14" s="81"/>
      <c r="LZR14" s="81"/>
      <c r="LZS14" s="81"/>
      <c r="LZT14" s="81"/>
      <c r="LZU14" s="81"/>
      <c r="LZV14" s="81"/>
      <c r="LZW14" s="81"/>
      <c r="LZX14" s="81"/>
      <c r="LZY14" s="81"/>
      <c r="LZZ14" s="81"/>
      <c r="MAA14" s="81"/>
      <c r="MAB14" s="81"/>
      <c r="MAC14" s="81"/>
      <c r="MAD14" s="81"/>
      <c r="MAE14" s="81"/>
      <c r="MAF14" s="81"/>
      <c r="MAG14" s="81"/>
      <c r="MAH14" s="81"/>
      <c r="MAI14" s="81"/>
      <c r="MAJ14" s="81"/>
      <c r="MAK14" s="81"/>
      <c r="MAL14" s="81"/>
      <c r="MAM14" s="81"/>
      <c r="MAN14" s="81"/>
      <c r="MAO14" s="81"/>
      <c r="MAP14" s="81"/>
      <c r="MAQ14" s="81"/>
      <c r="MAR14" s="81"/>
      <c r="MAS14" s="81"/>
      <c r="MAT14" s="81"/>
      <c r="MAU14" s="81"/>
      <c r="MAV14" s="81"/>
      <c r="MAW14" s="81"/>
      <c r="MAX14" s="81"/>
      <c r="MAY14" s="81"/>
      <c r="MAZ14" s="81"/>
      <c r="MBA14" s="81"/>
      <c r="MBB14" s="81"/>
      <c r="MBC14" s="81"/>
      <c r="MBD14" s="81"/>
      <c r="MBE14" s="81"/>
      <c r="MBF14" s="81"/>
      <c r="MBG14" s="81"/>
      <c r="MBH14" s="81"/>
      <c r="MBI14" s="81"/>
      <c r="MBJ14" s="81"/>
      <c r="MBK14" s="81"/>
      <c r="MBL14" s="81"/>
      <c r="MBM14" s="81"/>
      <c r="MBN14" s="81"/>
      <c r="MBO14" s="81"/>
      <c r="MBP14" s="81"/>
      <c r="MBQ14" s="81"/>
      <c r="MBR14" s="81"/>
      <c r="MBS14" s="81"/>
      <c r="MBT14" s="81"/>
      <c r="MBU14" s="81"/>
      <c r="MBV14" s="81"/>
      <c r="MBW14" s="81"/>
      <c r="MBX14" s="81"/>
      <c r="MBY14" s="81"/>
      <c r="MBZ14" s="81"/>
      <c r="MCA14" s="81"/>
      <c r="MCB14" s="81"/>
      <c r="MCC14" s="81"/>
      <c r="MCD14" s="81"/>
      <c r="MCE14" s="81"/>
      <c r="MCF14" s="81"/>
      <c r="MCG14" s="81"/>
      <c r="MCH14" s="81"/>
      <c r="MCI14" s="81"/>
      <c r="MCJ14" s="81"/>
      <c r="MCK14" s="81"/>
      <c r="MCL14" s="81"/>
      <c r="MCM14" s="81"/>
      <c r="MCN14" s="81"/>
      <c r="MCO14" s="81"/>
      <c r="MCP14" s="81"/>
      <c r="MCQ14" s="81"/>
      <c r="MCR14" s="81"/>
      <c r="MCS14" s="81"/>
      <c r="MCT14" s="81"/>
      <c r="MCU14" s="81"/>
      <c r="MCV14" s="81"/>
      <c r="MCW14" s="81"/>
      <c r="MCX14" s="81"/>
      <c r="MCY14" s="81"/>
      <c r="MCZ14" s="81"/>
      <c r="MDA14" s="81"/>
      <c r="MDB14" s="81"/>
      <c r="MDC14" s="81"/>
      <c r="MDD14" s="81"/>
      <c r="MDE14" s="81"/>
      <c r="MDF14" s="81"/>
      <c r="MDG14" s="81"/>
      <c r="MDH14" s="81"/>
      <c r="MDI14" s="81"/>
      <c r="MDJ14" s="81"/>
      <c r="MDK14" s="81"/>
      <c r="MDL14" s="81"/>
      <c r="MDM14" s="81"/>
      <c r="MDN14" s="81"/>
      <c r="MDO14" s="81"/>
      <c r="MDP14" s="81"/>
      <c r="MDQ14" s="81"/>
      <c r="MDR14" s="81"/>
      <c r="MDS14" s="81"/>
      <c r="MDT14" s="81"/>
      <c r="MDU14" s="81"/>
      <c r="MDV14" s="81"/>
      <c r="MDW14" s="81"/>
      <c r="MDX14" s="81"/>
      <c r="MDY14" s="81"/>
      <c r="MDZ14" s="81"/>
      <c r="MEA14" s="81"/>
      <c r="MEB14" s="81"/>
      <c r="MEC14" s="81"/>
      <c r="MED14" s="81"/>
      <c r="MEE14" s="81"/>
      <c r="MEF14" s="81"/>
      <c r="MEG14" s="81"/>
      <c r="MEH14" s="81"/>
      <c r="MEI14" s="81"/>
      <c r="MEJ14" s="81"/>
      <c r="MEK14" s="81"/>
      <c r="MEL14" s="81"/>
      <c r="MEM14" s="81"/>
      <c r="MEN14" s="81"/>
      <c r="MEO14" s="81"/>
      <c r="MEP14" s="81"/>
      <c r="MEQ14" s="81"/>
      <c r="MER14" s="81"/>
      <c r="MES14" s="81"/>
      <c r="MET14" s="81"/>
      <c r="MEU14" s="81"/>
      <c r="MEV14" s="81"/>
      <c r="MEW14" s="81"/>
      <c r="MEX14" s="81"/>
      <c r="MEY14" s="81"/>
      <c r="MEZ14" s="81"/>
      <c r="MFA14" s="81"/>
      <c r="MFB14" s="81"/>
      <c r="MFC14" s="81"/>
      <c r="MFD14" s="81"/>
      <c r="MFE14" s="81"/>
      <c r="MFF14" s="81"/>
      <c r="MFG14" s="81"/>
      <c r="MFH14" s="81"/>
      <c r="MFI14" s="81"/>
      <c r="MFJ14" s="81"/>
      <c r="MFK14" s="81"/>
      <c r="MFL14" s="81"/>
      <c r="MFM14" s="81"/>
      <c r="MFN14" s="81"/>
      <c r="MFO14" s="81"/>
      <c r="MFP14" s="81"/>
      <c r="MFQ14" s="81"/>
      <c r="MFR14" s="81"/>
      <c r="MFS14" s="81"/>
      <c r="MFT14" s="81"/>
      <c r="MFU14" s="81"/>
      <c r="MFV14" s="81"/>
      <c r="MFW14" s="81"/>
      <c r="MFX14" s="81"/>
      <c r="MFY14" s="81"/>
      <c r="MFZ14" s="81"/>
      <c r="MGA14" s="81"/>
      <c r="MGB14" s="81"/>
      <c r="MGC14" s="81"/>
      <c r="MGD14" s="81"/>
      <c r="MGE14" s="81"/>
      <c r="MGF14" s="81"/>
      <c r="MGG14" s="81"/>
      <c r="MGH14" s="81"/>
      <c r="MGI14" s="81"/>
      <c r="MGJ14" s="81"/>
      <c r="MGK14" s="81"/>
      <c r="MGL14" s="81"/>
      <c r="MGM14" s="81"/>
      <c r="MGN14" s="81"/>
      <c r="MGO14" s="81"/>
      <c r="MGP14" s="81"/>
      <c r="MGQ14" s="81"/>
      <c r="MGR14" s="81"/>
      <c r="MGS14" s="81"/>
      <c r="MGT14" s="81"/>
      <c r="MGU14" s="81"/>
      <c r="MGV14" s="81"/>
      <c r="MGW14" s="81"/>
      <c r="MGX14" s="81"/>
      <c r="MGY14" s="81"/>
      <c r="MGZ14" s="81"/>
      <c r="MHA14" s="81"/>
      <c r="MHB14" s="81"/>
      <c r="MHC14" s="81"/>
      <c r="MHD14" s="81"/>
      <c r="MHE14" s="81"/>
      <c r="MHF14" s="81"/>
      <c r="MHG14" s="81"/>
      <c r="MHH14" s="81"/>
      <c r="MHI14" s="81"/>
      <c r="MHJ14" s="81"/>
      <c r="MHK14" s="81"/>
      <c r="MHL14" s="81"/>
      <c r="MHM14" s="81"/>
      <c r="MHN14" s="81"/>
      <c r="MHO14" s="81"/>
      <c r="MHP14" s="81"/>
      <c r="MHQ14" s="81"/>
      <c r="MHR14" s="81"/>
      <c r="MHS14" s="81"/>
      <c r="MHT14" s="81"/>
      <c r="MHU14" s="81"/>
      <c r="MHV14" s="81"/>
      <c r="MHW14" s="81"/>
      <c r="MHX14" s="81"/>
      <c r="MHY14" s="81"/>
      <c r="MHZ14" s="81"/>
      <c r="MIA14" s="81"/>
      <c r="MIB14" s="81"/>
      <c r="MIC14" s="81"/>
      <c r="MID14" s="81"/>
      <c r="MIE14" s="81"/>
      <c r="MIF14" s="81"/>
      <c r="MIG14" s="81"/>
      <c r="MIH14" s="81"/>
      <c r="MII14" s="81"/>
      <c r="MIJ14" s="81"/>
      <c r="MIK14" s="81"/>
      <c r="MIL14" s="81"/>
      <c r="MIM14" s="81"/>
      <c r="MIN14" s="81"/>
      <c r="MIO14" s="81"/>
      <c r="MIP14" s="81"/>
      <c r="MIQ14" s="81"/>
      <c r="MIR14" s="81"/>
      <c r="MIS14" s="81"/>
      <c r="MIT14" s="81"/>
      <c r="MIU14" s="81"/>
      <c r="MIV14" s="81"/>
      <c r="MIW14" s="81"/>
      <c r="MIX14" s="81"/>
      <c r="MIY14" s="81"/>
      <c r="MIZ14" s="81"/>
      <c r="MJA14" s="81"/>
      <c r="MJB14" s="81"/>
      <c r="MJC14" s="81"/>
      <c r="MJD14" s="81"/>
      <c r="MJE14" s="81"/>
      <c r="MJF14" s="81"/>
      <c r="MJG14" s="81"/>
      <c r="MJH14" s="81"/>
      <c r="MJI14" s="81"/>
      <c r="MJJ14" s="81"/>
      <c r="MJK14" s="81"/>
      <c r="MJL14" s="81"/>
      <c r="MJM14" s="81"/>
      <c r="MJN14" s="81"/>
      <c r="MJO14" s="81"/>
      <c r="MJP14" s="81"/>
      <c r="MJQ14" s="81"/>
      <c r="MJR14" s="81"/>
      <c r="MJS14" s="81"/>
      <c r="MJT14" s="81"/>
      <c r="MJU14" s="81"/>
      <c r="MJV14" s="81"/>
      <c r="MJW14" s="81"/>
      <c r="MJX14" s="81"/>
      <c r="MJY14" s="81"/>
      <c r="MJZ14" s="81"/>
      <c r="MKA14" s="81"/>
      <c r="MKB14" s="81"/>
      <c r="MKC14" s="81"/>
      <c r="MKD14" s="81"/>
      <c r="MKE14" s="81"/>
      <c r="MKF14" s="81"/>
      <c r="MKG14" s="81"/>
      <c r="MKH14" s="81"/>
      <c r="MKI14" s="81"/>
      <c r="MKJ14" s="81"/>
      <c r="MKK14" s="81"/>
      <c r="MKL14" s="81"/>
      <c r="MKM14" s="81"/>
      <c r="MKN14" s="81"/>
      <c r="MKO14" s="81"/>
      <c r="MKP14" s="81"/>
      <c r="MKQ14" s="81"/>
      <c r="MKR14" s="81"/>
      <c r="MKS14" s="81"/>
      <c r="MKT14" s="81"/>
      <c r="MKU14" s="81"/>
      <c r="MKV14" s="81"/>
      <c r="MKW14" s="81"/>
      <c r="MKX14" s="81"/>
      <c r="MKY14" s="81"/>
      <c r="MKZ14" s="81"/>
      <c r="MLA14" s="81"/>
      <c r="MLB14" s="81"/>
      <c r="MLC14" s="81"/>
      <c r="MLD14" s="81"/>
      <c r="MLE14" s="81"/>
      <c r="MLF14" s="81"/>
      <c r="MLG14" s="81"/>
      <c r="MLH14" s="81"/>
      <c r="MLI14" s="81"/>
      <c r="MLJ14" s="81"/>
      <c r="MLK14" s="81"/>
      <c r="MLL14" s="81"/>
      <c r="MLM14" s="81"/>
      <c r="MLN14" s="81"/>
      <c r="MLO14" s="81"/>
      <c r="MLP14" s="81"/>
      <c r="MLQ14" s="81"/>
      <c r="MLR14" s="81"/>
      <c r="MLS14" s="81"/>
      <c r="MLT14" s="81"/>
      <c r="MLU14" s="81"/>
      <c r="MLV14" s="81"/>
      <c r="MLW14" s="81"/>
      <c r="MLX14" s="81"/>
      <c r="MLY14" s="81"/>
      <c r="MLZ14" s="81"/>
      <c r="MMA14" s="81"/>
      <c r="MMB14" s="81"/>
      <c r="MMC14" s="81"/>
      <c r="MMD14" s="81"/>
      <c r="MME14" s="81"/>
      <c r="MMF14" s="81"/>
      <c r="MMG14" s="81"/>
      <c r="MMH14" s="81"/>
      <c r="MMI14" s="81"/>
      <c r="MMJ14" s="81"/>
      <c r="MMK14" s="81"/>
      <c r="MML14" s="81"/>
      <c r="MMM14" s="81"/>
      <c r="MMN14" s="81"/>
      <c r="MMO14" s="81"/>
      <c r="MMP14" s="81"/>
      <c r="MMQ14" s="81"/>
      <c r="MMR14" s="81"/>
      <c r="MMS14" s="81"/>
      <c r="MMT14" s="81"/>
      <c r="MMU14" s="81"/>
      <c r="MMV14" s="81"/>
      <c r="MMW14" s="81"/>
      <c r="MMX14" s="81"/>
      <c r="MMY14" s="81"/>
      <c r="MMZ14" s="81"/>
      <c r="MNA14" s="81"/>
      <c r="MNB14" s="81"/>
      <c r="MNC14" s="81"/>
      <c r="MND14" s="81"/>
      <c r="MNE14" s="81"/>
      <c r="MNF14" s="81"/>
      <c r="MNG14" s="81"/>
      <c r="MNH14" s="81"/>
      <c r="MNI14" s="81"/>
      <c r="MNJ14" s="81"/>
      <c r="MNK14" s="81"/>
      <c r="MNL14" s="81"/>
      <c r="MNM14" s="81"/>
      <c r="MNN14" s="81"/>
      <c r="MNO14" s="81"/>
      <c r="MNP14" s="81"/>
      <c r="MNQ14" s="81"/>
      <c r="MNR14" s="81"/>
      <c r="MNS14" s="81"/>
      <c r="MNT14" s="81"/>
      <c r="MNU14" s="81"/>
      <c r="MNV14" s="81"/>
      <c r="MNW14" s="81"/>
      <c r="MNX14" s="81"/>
      <c r="MNY14" s="81"/>
      <c r="MNZ14" s="81"/>
      <c r="MOA14" s="81"/>
      <c r="MOB14" s="81"/>
      <c r="MOC14" s="81"/>
      <c r="MOD14" s="81"/>
      <c r="MOE14" s="81"/>
      <c r="MOF14" s="81"/>
      <c r="MOG14" s="81"/>
      <c r="MOH14" s="81"/>
      <c r="MOI14" s="81"/>
      <c r="MOJ14" s="81"/>
      <c r="MOK14" s="81"/>
      <c r="MOL14" s="81"/>
      <c r="MOM14" s="81"/>
      <c r="MON14" s="81"/>
      <c r="MOO14" s="81"/>
      <c r="MOP14" s="81"/>
      <c r="MOQ14" s="81"/>
      <c r="MOR14" s="81"/>
      <c r="MOS14" s="81"/>
      <c r="MOT14" s="81"/>
      <c r="MOU14" s="81"/>
      <c r="MOV14" s="81"/>
      <c r="MOW14" s="81"/>
      <c r="MOX14" s="81"/>
      <c r="MOY14" s="81"/>
      <c r="MOZ14" s="81"/>
      <c r="MPA14" s="81"/>
      <c r="MPB14" s="81"/>
      <c r="MPC14" s="81"/>
      <c r="MPD14" s="81"/>
      <c r="MPE14" s="81"/>
      <c r="MPF14" s="81"/>
      <c r="MPG14" s="81"/>
      <c r="MPH14" s="81"/>
      <c r="MPI14" s="81"/>
      <c r="MPJ14" s="81"/>
      <c r="MPK14" s="81"/>
      <c r="MPL14" s="81"/>
      <c r="MPM14" s="81"/>
      <c r="MPN14" s="81"/>
      <c r="MPO14" s="81"/>
      <c r="MPP14" s="81"/>
      <c r="MPQ14" s="81"/>
      <c r="MPR14" s="81"/>
      <c r="MPS14" s="81"/>
      <c r="MPT14" s="81"/>
      <c r="MPU14" s="81"/>
      <c r="MPV14" s="81"/>
      <c r="MPW14" s="81"/>
      <c r="MPX14" s="81"/>
      <c r="MPY14" s="81"/>
      <c r="MPZ14" s="81"/>
      <c r="MQA14" s="81"/>
      <c r="MQB14" s="81"/>
      <c r="MQC14" s="81"/>
      <c r="MQD14" s="81"/>
      <c r="MQE14" s="81"/>
      <c r="MQF14" s="81"/>
      <c r="MQG14" s="81"/>
      <c r="MQH14" s="81"/>
      <c r="MQI14" s="81"/>
      <c r="MQJ14" s="81"/>
      <c r="MQK14" s="81"/>
      <c r="MQL14" s="81"/>
      <c r="MQM14" s="81"/>
      <c r="MQN14" s="81"/>
      <c r="MQO14" s="81"/>
      <c r="MQP14" s="81"/>
      <c r="MQQ14" s="81"/>
      <c r="MQR14" s="81"/>
      <c r="MQS14" s="81"/>
      <c r="MQT14" s="81"/>
      <c r="MQU14" s="81"/>
      <c r="MQV14" s="81"/>
      <c r="MQW14" s="81"/>
      <c r="MQX14" s="81"/>
      <c r="MQY14" s="81"/>
      <c r="MQZ14" s="81"/>
      <c r="MRA14" s="81"/>
      <c r="MRB14" s="81"/>
      <c r="MRC14" s="81"/>
      <c r="MRD14" s="81"/>
      <c r="MRE14" s="81"/>
      <c r="MRF14" s="81"/>
      <c r="MRG14" s="81"/>
      <c r="MRH14" s="81"/>
      <c r="MRI14" s="81"/>
      <c r="MRJ14" s="81"/>
      <c r="MRK14" s="81"/>
      <c r="MRL14" s="81"/>
      <c r="MRM14" s="81"/>
      <c r="MRN14" s="81"/>
      <c r="MRO14" s="81"/>
      <c r="MRP14" s="81"/>
      <c r="MRQ14" s="81"/>
      <c r="MRR14" s="81"/>
      <c r="MRS14" s="81"/>
      <c r="MRT14" s="81"/>
      <c r="MRU14" s="81"/>
      <c r="MRV14" s="81"/>
      <c r="MRW14" s="81"/>
      <c r="MRX14" s="81"/>
      <c r="MRY14" s="81"/>
      <c r="MRZ14" s="81"/>
      <c r="MSA14" s="81"/>
      <c r="MSB14" s="81"/>
      <c r="MSC14" s="81"/>
      <c r="MSD14" s="81"/>
      <c r="MSE14" s="81"/>
      <c r="MSF14" s="81"/>
      <c r="MSG14" s="81"/>
      <c r="MSH14" s="81"/>
      <c r="MSI14" s="81"/>
      <c r="MSJ14" s="81"/>
      <c r="MSK14" s="81"/>
      <c r="MSL14" s="81"/>
      <c r="MSM14" s="81"/>
      <c r="MSN14" s="81"/>
      <c r="MSO14" s="81"/>
      <c r="MSP14" s="81"/>
      <c r="MSQ14" s="81"/>
      <c r="MSR14" s="81"/>
      <c r="MSS14" s="81"/>
      <c r="MST14" s="81"/>
      <c r="MSU14" s="81"/>
      <c r="MSV14" s="81"/>
      <c r="MSW14" s="81"/>
      <c r="MSX14" s="81"/>
      <c r="MSY14" s="81"/>
      <c r="MSZ14" s="81"/>
      <c r="MTA14" s="81"/>
      <c r="MTB14" s="81"/>
      <c r="MTC14" s="81"/>
      <c r="MTD14" s="81"/>
      <c r="MTE14" s="81"/>
      <c r="MTF14" s="81"/>
      <c r="MTG14" s="81"/>
      <c r="MTH14" s="81"/>
      <c r="MTI14" s="81"/>
      <c r="MTJ14" s="81"/>
      <c r="MTK14" s="81"/>
      <c r="MTL14" s="81"/>
      <c r="MTM14" s="81"/>
      <c r="MTN14" s="81"/>
      <c r="MTO14" s="81"/>
      <c r="MTP14" s="81"/>
      <c r="MTQ14" s="81"/>
      <c r="MTR14" s="81"/>
      <c r="MTS14" s="81"/>
      <c r="MTT14" s="81"/>
      <c r="MTU14" s="81"/>
      <c r="MTV14" s="81"/>
      <c r="MTW14" s="81"/>
      <c r="MTX14" s="81"/>
      <c r="MTY14" s="81"/>
      <c r="MTZ14" s="81"/>
      <c r="MUA14" s="81"/>
      <c r="MUB14" s="81"/>
      <c r="MUC14" s="81"/>
      <c r="MUD14" s="81"/>
      <c r="MUE14" s="81"/>
      <c r="MUF14" s="81"/>
      <c r="MUG14" s="81"/>
      <c r="MUH14" s="81"/>
      <c r="MUI14" s="81"/>
      <c r="MUJ14" s="81"/>
      <c r="MUK14" s="81"/>
      <c r="MUL14" s="81"/>
      <c r="MUM14" s="81"/>
      <c r="MUN14" s="81"/>
      <c r="MUO14" s="81"/>
      <c r="MUP14" s="81"/>
      <c r="MUQ14" s="81"/>
      <c r="MUR14" s="81"/>
      <c r="MUS14" s="81"/>
      <c r="MUT14" s="81"/>
      <c r="MUU14" s="81"/>
      <c r="MUV14" s="81"/>
      <c r="MUW14" s="81"/>
      <c r="MUX14" s="81"/>
      <c r="MUY14" s="81"/>
      <c r="MUZ14" s="81"/>
      <c r="MVA14" s="81"/>
      <c r="MVB14" s="81"/>
      <c r="MVC14" s="81"/>
      <c r="MVD14" s="81"/>
      <c r="MVE14" s="81"/>
      <c r="MVF14" s="81"/>
      <c r="MVG14" s="81"/>
      <c r="MVH14" s="81"/>
      <c r="MVI14" s="81"/>
      <c r="MVJ14" s="81"/>
      <c r="MVK14" s="81"/>
      <c r="MVL14" s="81"/>
      <c r="MVM14" s="81"/>
      <c r="MVN14" s="81"/>
      <c r="MVO14" s="81"/>
      <c r="MVP14" s="81"/>
      <c r="MVQ14" s="81"/>
      <c r="MVR14" s="81"/>
      <c r="MVS14" s="81"/>
      <c r="MVT14" s="81"/>
      <c r="MVU14" s="81"/>
      <c r="MVV14" s="81"/>
      <c r="MVW14" s="81"/>
      <c r="MVX14" s="81"/>
      <c r="MVY14" s="81"/>
      <c r="MVZ14" s="81"/>
      <c r="MWA14" s="81"/>
      <c r="MWB14" s="81"/>
      <c r="MWC14" s="81"/>
      <c r="MWD14" s="81"/>
      <c r="MWE14" s="81"/>
      <c r="MWF14" s="81"/>
      <c r="MWG14" s="81"/>
      <c r="MWH14" s="81"/>
      <c r="MWI14" s="81"/>
      <c r="MWJ14" s="81"/>
      <c r="MWK14" s="81"/>
      <c r="MWL14" s="81"/>
      <c r="MWM14" s="81"/>
      <c r="MWN14" s="81"/>
      <c r="MWO14" s="81"/>
      <c r="MWP14" s="81"/>
      <c r="MWQ14" s="81"/>
      <c r="MWR14" s="81"/>
      <c r="MWS14" s="81"/>
      <c r="MWT14" s="81"/>
      <c r="MWU14" s="81"/>
      <c r="MWV14" s="81"/>
      <c r="MWW14" s="81"/>
      <c r="MWX14" s="81"/>
      <c r="MWY14" s="81"/>
      <c r="MWZ14" s="81"/>
      <c r="MXA14" s="81"/>
      <c r="MXB14" s="81"/>
      <c r="MXC14" s="81"/>
      <c r="MXD14" s="81"/>
      <c r="MXE14" s="81"/>
      <c r="MXF14" s="81"/>
      <c r="MXG14" s="81"/>
      <c r="MXH14" s="81"/>
      <c r="MXI14" s="81"/>
      <c r="MXJ14" s="81"/>
      <c r="MXK14" s="81"/>
      <c r="MXL14" s="81"/>
      <c r="MXM14" s="81"/>
      <c r="MXN14" s="81"/>
      <c r="MXO14" s="81"/>
      <c r="MXP14" s="81"/>
      <c r="MXQ14" s="81"/>
      <c r="MXR14" s="81"/>
      <c r="MXS14" s="81"/>
      <c r="MXT14" s="81"/>
      <c r="MXU14" s="81"/>
      <c r="MXV14" s="81"/>
      <c r="MXW14" s="81"/>
      <c r="MXX14" s="81"/>
      <c r="MXY14" s="81"/>
      <c r="MXZ14" s="81"/>
      <c r="MYA14" s="81"/>
      <c r="MYB14" s="81"/>
      <c r="MYC14" s="81"/>
      <c r="MYD14" s="81"/>
      <c r="MYE14" s="81"/>
      <c r="MYF14" s="81"/>
      <c r="MYG14" s="81"/>
      <c r="MYH14" s="81"/>
      <c r="MYI14" s="81"/>
      <c r="MYJ14" s="81"/>
      <c r="MYK14" s="81"/>
      <c r="MYL14" s="81"/>
      <c r="MYM14" s="81"/>
      <c r="MYN14" s="81"/>
      <c r="MYO14" s="81"/>
      <c r="MYP14" s="81"/>
      <c r="MYQ14" s="81"/>
      <c r="MYR14" s="81"/>
      <c r="MYS14" s="81"/>
      <c r="MYT14" s="81"/>
      <c r="MYU14" s="81"/>
      <c r="MYV14" s="81"/>
      <c r="MYW14" s="81"/>
      <c r="MYX14" s="81"/>
      <c r="MYY14" s="81"/>
      <c r="MYZ14" s="81"/>
      <c r="MZA14" s="81"/>
      <c r="MZB14" s="81"/>
      <c r="MZC14" s="81"/>
      <c r="MZD14" s="81"/>
      <c r="MZE14" s="81"/>
      <c r="MZF14" s="81"/>
      <c r="MZG14" s="81"/>
      <c r="MZH14" s="81"/>
      <c r="MZI14" s="81"/>
      <c r="MZJ14" s="81"/>
      <c r="MZK14" s="81"/>
      <c r="MZL14" s="81"/>
      <c r="MZM14" s="81"/>
      <c r="MZN14" s="81"/>
      <c r="MZO14" s="81"/>
      <c r="MZP14" s="81"/>
      <c r="MZQ14" s="81"/>
      <c r="MZR14" s="81"/>
      <c r="MZS14" s="81"/>
      <c r="MZT14" s="81"/>
      <c r="MZU14" s="81"/>
      <c r="MZV14" s="81"/>
      <c r="MZW14" s="81"/>
      <c r="MZX14" s="81"/>
      <c r="MZY14" s="81"/>
      <c r="MZZ14" s="81"/>
      <c r="NAA14" s="81"/>
      <c r="NAB14" s="81"/>
      <c r="NAC14" s="81"/>
      <c r="NAD14" s="81"/>
      <c r="NAE14" s="81"/>
      <c r="NAF14" s="81"/>
      <c r="NAG14" s="81"/>
      <c r="NAH14" s="81"/>
      <c r="NAI14" s="81"/>
      <c r="NAJ14" s="81"/>
      <c r="NAK14" s="81"/>
      <c r="NAL14" s="81"/>
      <c r="NAM14" s="81"/>
      <c r="NAN14" s="81"/>
      <c r="NAO14" s="81"/>
      <c r="NAP14" s="81"/>
      <c r="NAQ14" s="81"/>
      <c r="NAR14" s="81"/>
      <c r="NAS14" s="81"/>
      <c r="NAT14" s="81"/>
      <c r="NAU14" s="81"/>
      <c r="NAV14" s="81"/>
      <c r="NAW14" s="81"/>
      <c r="NAX14" s="81"/>
      <c r="NAY14" s="81"/>
      <c r="NAZ14" s="81"/>
      <c r="NBA14" s="81"/>
      <c r="NBB14" s="81"/>
      <c r="NBC14" s="81"/>
      <c r="NBD14" s="81"/>
      <c r="NBE14" s="81"/>
      <c r="NBF14" s="81"/>
      <c r="NBG14" s="81"/>
      <c r="NBH14" s="81"/>
      <c r="NBI14" s="81"/>
      <c r="NBJ14" s="81"/>
      <c r="NBK14" s="81"/>
      <c r="NBL14" s="81"/>
      <c r="NBM14" s="81"/>
      <c r="NBN14" s="81"/>
      <c r="NBO14" s="81"/>
      <c r="NBP14" s="81"/>
      <c r="NBQ14" s="81"/>
      <c r="NBR14" s="81"/>
      <c r="NBS14" s="81"/>
      <c r="NBT14" s="81"/>
      <c r="NBU14" s="81"/>
      <c r="NBV14" s="81"/>
      <c r="NBW14" s="81"/>
      <c r="NBX14" s="81"/>
      <c r="NBY14" s="81"/>
      <c r="NBZ14" s="81"/>
      <c r="NCA14" s="81"/>
      <c r="NCB14" s="81"/>
      <c r="NCC14" s="81"/>
      <c r="NCD14" s="81"/>
      <c r="NCE14" s="81"/>
      <c r="NCF14" s="81"/>
      <c r="NCG14" s="81"/>
      <c r="NCH14" s="81"/>
      <c r="NCI14" s="81"/>
      <c r="NCJ14" s="81"/>
      <c r="NCK14" s="81"/>
      <c r="NCL14" s="81"/>
      <c r="NCM14" s="81"/>
      <c r="NCN14" s="81"/>
      <c r="NCO14" s="81"/>
      <c r="NCP14" s="81"/>
      <c r="NCQ14" s="81"/>
      <c r="NCR14" s="81"/>
      <c r="NCS14" s="81"/>
      <c r="NCT14" s="81"/>
      <c r="NCU14" s="81"/>
      <c r="NCV14" s="81"/>
      <c r="NCW14" s="81"/>
      <c r="NCX14" s="81"/>
      <c r="NCY14" s="81"/>
      <c r="NCZ14" s="81"/>
      <c r="NDA14" s="81"/>
      <c r="NDB14" s="81"/>
      <c r="NDC14" s="81"/>
      <c r="NDD14" s="81"/>
      <c r="NDE14" s="81"/>
      <c r="NDF14" s="81"/>
      <c r="NDG14" s="81"/>
      <c r="NDH14" s="81"/>
      <c r="NDI14" s="81"/>
      <c r="NDJ14" s="81"/>
      <c r="NDK14" s="81"/>
      <c r="NDL14" s="81"/>
      <c r="NDM14" s="81"/>
      <c r="NDN14" s="81"/>
      <c r="NDO14" s="81"/>
      <c r="NDP14" s="81"/>
      <c r="NDQ14" s="81"/>
      <c r="NDR14" s="81"/>
      <c r="NDS14" s="81"/>
      <c r="NDT14" s="81"/>
      <c r="NDU14" s="81"/>
      <c r="NDV14" s="81"/>
      <c r="NDW14" s="81"/>
      <c r="NDX14" s="81"/>
      <c r="NDY14" s="81"/>
      <c r="NDZ14" s="81"/>
      <c r="NEA14" s="81"/>
      <c r="NEB14" s="81"/>
      <c r="NEC14" s="81"/>
      <c r="NED14" s="81"/>
      <c r="NEE14" s="81"/>
      <c r="NEF14" s="81"/>
      <c r="NEG14" s="81"/>
      <c r="NEH14" s="81"/>
      <c r="NEI14" s="81"/>
      <c r="NEJ14" s="81"/>
      <c r="NEK14" s="81"/>
      <c r="NEL14" s="81"/>
      <c r="NEM14" s="81"/>
      <c r="NEN14" s="81"/>
      <c r="NEO14" s="81"/>
      <c r="NEP14" s="81"/>
      <c r="NEQ14" s="81"/>
      <c r="NER14" s="81"/>
      <c r="NES14" s="81"/>
      <c r="NET14" s="81"/>
      <c r="NEU14" s="81"/>
      <c r="NEV14" s="81"/>
      <c r="NEW14" s="81"/>
      <c r="NEX14" s="81"/>
      <c r="NEY14" s="81"/>
      <c r="NEZ14" s="81"/>
      <c r="NFA14" s="81"/>
      <c r="NFB14" s="81"/>
      <c r="NFC14" s="81"/>
      <c r="NFD14" s="81"/>
      <c r="NFE14" s="81"/>
      <c r="NFF14" s="81"/>
      <c r="NFG14" s="81"/>
      <c r="NFH14" s="81"/>
      <c r="NFI14" s="81"/>
      <c r="NFJ14" s="81"/>
      <c r="NFK14" s="81"/>
      <c r="NFL14" s="81"/>
      <c r="NFM14" s="81"/>
      <c r="NFN14" s="81"/>
      <c r="NFO14" s="81"/>
      <c r="NFP14" s="81"/>
      <c r="NFQ14" s="81"/>
      <c r="NFR14" s="81"/>
      <c r="NFS14" s="81"/>
      <c r="NFT14" s="81"/>
      <c r="NFU14" s="81"/>
      <c r="NFV14" s="81"/>
      <c r="NFW14" s="81"/>
      <c r="NFX14" s="81"/>
      <c r="NFY14" s="81"/>
      <c r="NFZ14" s="81"/>
      <c r="NGA14" s="81"/>
      <c r="NGB14" s="81"/>
      <c r="NGC14" s="81"/>
      <c r="NGD14" s="81"/>
      <c r="NGE14" s="81"/>
      <c r="NGF14" s="81"/>
      <c r="NGG14" s="81"/>
      <c r="NGH14" s="81"/>
      <c r="NGI14" s="81"/>
      <c r="NGJ14" s="81"/>
      <c r="NGK14" s="81"/>
      <c r="NGL14" s="81"/>
      <c r="NGM14" s="81"/>
      <c r="NGN14" s="81"/>
      <c r="NGO14" s="81"/>
      <c r="NGP14" s="81"/>
      <c r="NGQ14" s="81"/>
      <c r="NGR14" s="81"/>
      <c r="NGS14" s="81"/>
      <c r="NGT14" s="81"/>
      <c r="NGU14" s="81"/>
      <c r="NGV14" s="81"/>
      <c r="NGW14" s="81"/>
      <c r="NGX14" s="81"/>
      <c r="NGY14" s="81"/>
      <c r="NGZ14" s="81"/>
      <c r="NHA14" s="81"/>
      <c r="NHB14" s="81"/>
      <c r="NHC14" s="81"/>
      <c r="NHD14" s="81"/>
      <c r="NHE14" s="81"/>
      <c r="NHF14" s="81"/>
      <c r="NHG14" s="81"/>
      <c r="NHH14" s="81"/>
      <c r="NHI14" s="81"/>
      <c r="NHJ14" s="81"/>
      <c r="NHK14" s="81"/>
      <c r="NHL14" s="81"/>
      <c r="NHM14" s="81"/>
      <c r="NHN14" s="81"/>
      <c r="NHO14" s="81"/>
      <c r="NHP14" s="81"/>
      <c r="NHQ14" s="81"/>
      <c r="NHR14" s="81"/>
      <c r="NHS14" s="81"/>
      <c r="NHT14" s="81"/>
      <c r="NHU14" s="81"/>
      <c r="NHV14" s="81"/>
      <c r="NHW14" s="81"/>
      <c r="NHX14" s="81"/>
      <c r="NHY14" s="81"/>
      <c r="NHZ14" s="81"/>
      <c r="NIA14" s="81"/>
      <c r="NIB14" s="81"/>
      <c r="NIC14" s="81"/>
      <c r="NID14" s="81"/>
      <c r="NIE14" s="81"/>
      <c r="NIF14" s="81"/>
      <c r="NIG14" s="81"/>
      <c r="NIH14" s="81"/>
      <c r="NII14" s="81"/>
      <c r="NIJ14" s="81"/>
      <c r="NIK14" s="81"/>
      <c r="NIL14" s="81"/>
      <c r="NIM14" s="81"/>
      <c r="NIN14" s="81"/>
      <c r="NIO14" s="81"/>
      <c r="NIP14" s="81"/>
      <c r="NIQ14" s="81"/>
      <c r="NIR14" s="81"/>
      <c r="NIS14" s="81"/>
      <c r="NIT14" s="81"/>
      <c r="NIU14" s="81"/>
      <c r="NIV14" s="81"/>
      <c r="NIW14" s="81"/>
      <c r="NIX14" s="81"/>
      <c r="NIY14" s="81"/>
      <c r="NIZ14" s="81"/>
      <c r="NJA14" s="81"/>
      <c r="NJB14" s="81"/>
      <c r="NJC14" s="81"/>
      <c r="NJD14" s="81"/>
      <c r="NJE14" s="81"/>
      <c r="NJF14" s="81"/>
      <c r="NJG14" s="81"/>
      <c r="NJH14" s="81"/>
      <c r="NJI14" s="81"/>
      <c r="NJJ14" s="81"/>
      <c r="NJK14" s="81"/>
      <c r="NJL14" s="81"/>
      <c r="NJM14" s="81"/>
      <c r="NJN14" s="81"/>
      <c r="NJO14" s="81"/>
      <c r="NJP14" s="81"/>
      <c r="NJQ14" s="81"/>
      <c r="NJR14" s="81"/>
      <c r="NJS14" s="81"/>
      <c r="NJT14" s="81"/>
      <c r="NJU14" s="81"/>
      <c r="NJV14" s="81"/>
      <c r="NJW14" s="81"/>
      <c r="NJX14" s="81"/>
      <c r="NJY14" s="81"/>
      <c r="NJZ14" s="81"/>
      <c r="NKA14" s="81"/>
      <c r="NKB14" s="81"/>
      <c r="NKC14" s="81"/>
      <c r="NKD14" s="81"/>
      <c r="NKE14" s="81"/>
      <c r="NKF14" s="81"/>
      <c r="NKG14" s="81"/>
      <c r="NKH14" s="81"/>
      <c r="NKI14" s="81"/>
      <c r="NKJ14" s="81"/>
      <c r="NKK14" s="81"/>
      <c r="NKL14" s="81"/>
      <c r="NKM14" s="81"/>
      <c r="NKN14" s="81"/>
      <c r="NKO14" s="81"/>
      <c r="NKP14" s="81"/>
      <c r="NKQ14" s="81"/>
      <c r="NKR14" s="81"/>
      <c r="NKS14" s="81"/>
      <c r="NKT14" s="81"/>
      <c r="NKU14" s="81"/>
      <c r="NKV14" s="81"/>
      <c r="NKW14" s="81"/>
      <c r="NKX14" s="81"/>
      <c r="NKY14" s="81"/>
      <c r="NKZ14" s="81"/>
      <c r="NLA14" s="81"/>
      <c r="NLB14" s="81"/>
      <c r="NLC14" s="81"/>
      <c r="NLD14" s="81"/>
      <c r="NLE14" s="81"/>
      <c r="NLF14" s="81"/>
      <c r="NLG14" s="81"/>
      <c r="NLH14" s="81"/>
      <c r="NLI14" s="81"/>
      <c r="NLJ14" s="81"/>
      <c r="NLK14" s="81"/>
      <c r="NLL14" s="81"/>
      <c r="NLM14" s="81"/>
      <c r="NLN14" s="81"/>
      <c r="NLO14" s="81"/>
      <c r="NLP14" s="81"/>
      <c r="NLQ14" s="81"/>
      <c r="NLR14" s="81"/>
      <c r="NLS14" s="81"/>
      <c r="NLT14" s="81"/>
      <c r="NLU14" s="81"/>
      <c r="NLV14" s="81"/>
      <c r="NLW14" s="81"/>
      <c r="NLX14" s="81"/>
      <c r="NLY14" s="81"/>
      <c r="NLZ14" s="81"/>
      <c r="NMA14" s="81"/>
      <c r="NMB14" s="81"/>
      <c r="NMC14" s="81"/>
      <c r="NMD14" s="81"/>
      <c r="NME14" s="81"/>
      <c r="NMF14" s="81"/>
      <c r="NMG14" s="81"/>
      <c r="NMH14" s="81"/>
      <c r="NMI14" s="81"/>
      <c r="NMJ14" s="81"/>
      <c r="NMK14" s="81"/>
      <c r="NML14" s="81"/>
      <c r="NMM14" s="81"/>
      <c r="NMN14" s="81"/>
      <c r="NMO14" s="81"/>
      <c r="NMP14" s="81"/>
      <c r="NMQ14" s="81"/>
      <c r="NMR14" s="81"/>
      <c r="NMS14" s="81"/>
      <c r="NMT14" s="81"/>
      <c r="NMU14" s="81"/>
      <c r="NMV14" s="81"/>
      <c r="NMW14" s="81"/>
      <c r="NMX14" s="81"/>
      <c r="NMY14" s="81"/>
      <c r="NMZ14" s="81"/>
      <c r="NNA14" s="81"/>
      <c r="NNB14" s="81"/>
      <c r="NNC14" s="81"/>
      <c r="NND14" s="81"/>
      <c r="NNE14" s="81"/>
      <c r="NNF14" s="81"/>
      <c r="NNG14" s="81"/>
      <c r="NNH14" s="81"/>
      <c r="NNI14" s="81"/>
      <c r="NNJ14" s="81"/>
      <c r="NNK14" s="81"/>
      <c r="NNL14" s="81"/>
      <c r="NNM14" s="81"/>
      <c r="NNN14" s="81"/>
      <c r="NNO14" s="81"/>
      <c r="NNP14" s="81"/>
      <c r="NNQ14" s="81"/>
      <c r="NNR14" s="81"/>
      <c r="NNS14" s="81"/>
      <c r="NNT14" s="81"/>
      <c r="NNU14" s="81"/>
      <c r="NNV14" s="81"/>
      <c r="NNW14" s="81"/>
      <c r="NNX14" s="81"/>
      <c r="NNY14" s="81"/>
      <c r="NNZ14" s="81"/>
      <c r="NOA14" s="81"/>
      <c r="NOB14" s="81"/>
      <c r="NOC14" s="81"/>
      <c r="NOD14" s="81"/>
      <c r="NOE14" s="81"/>
      <c r="NOF14" s="81"/>
      <c r="NOG14" s="81"/>
      <c r="NOH14" s="81"/>
      <c r="NOI14" s="81"/>
      <c r="NOJ14" s="81"/>
      <c r="NOK14" s="81"/>
      <c r="NOL14" s="81"/>
      <c r="NOM14" s="81"/>
      <c r="NON14" s="81"/>
      <c r="NOO14" s="81"/>
      <c r="NOP14" s="81"/>
      <c r="NOQ14" s="81"/>
      <c r="NOR14" s="81"/>
      <c r="NOS14" s="81"/>
      <c r="NOT14" s="81"/>
      <c r="NOU14" s="81"/>
      <c r="NOV14" s="81"/>
      <c r="NOW14" s="81"/>
      <c r="NOX14" s="81"/>
      <c r="NOY14" s="81"/>
      <c r="NOZ14" s="81"/>
      <c r="NPA14" s="81"/>
      <c r="NPB14" s="81"/>
      <c r="NPC14" s="81"/>
      <c r="NPD14" s="81"/>
      <c r="NPE14" s="81"/>
      <c r="NPF14" s="81"/>
      <c r="NPG14" s="81"/>
      <c r="NPH14" s="81"/>
      <c r="NPI14" s="81"/>
      <c r="NPJ14" s="81"/>
      <c r="NPK14" s="81"/>
      <c r="NPL14" s="81"/>
      <c r="NPM14" s="81"/>
      <c r="NPN14" s="81"/>
      <c r="NPO14" s="81"/>
      <c r="NPP14" s="81"/>
      <c r="NPQ14" s="81"/>
      <c r="NPR14" s="81"/>
      <c r="NPS14" s="81"/>
      <c r="NPT14" s="81"/>
      <c r="NPU14" s="81"/>
      <c r="NPV14" s="81"/>
      <c r="NPW14" s="81"/>
      <c r="NPX14" s="81"/>
      <c r="NPY14" s="81"/>
      <c r="NPZ14" s="81"/>
      <c r="NQA14" s="81"/>
      <c r="NQB14" s="81"/>
      <c r="NQC14" s="81"/>
      <c r="NQD14" s="81"/>
      <c r="NQE14" s="81"/>
      <c r="NQF14" s="81"/>
      <c r="NQG14" s="81"/>
      <c r="NQH14" s="81"/>
      <c r="NQI14" s="81"/>
      <c r="NQJ14" s="81"/>
      <c r="NQK14" s="81"/>
      <c r="NQL14" s="81"/>
      <c r="NQM14" s="81"/>
      <c r="NQN14" s="81"/>
      <c r="NQO14" s="81"/>
      <c r="NQP14" s="81"/>
      <c r="NQQ14" s="81"/>
      <c r="NQR14" s="81"/>
      <c r="NQS14" s="81"/>
      <c r="NQT14" s="81"/>
      <c r="NQU14" s="81"/>
      <c r="NQV14" s="81"/>
      <c r="NQW14" s="81"/>
      <c r="NQX14" s="81"/>
      <c r="NQY14" s="81"/>
      <c r="NQZ14" s="81"/>
      <c r="NRA14" s="81"/>
      <c r="NRB14" s="81"/>
      <c r="NRC14" s="81"/>
      <c r="NRD14" s="81"/>
      <c r="NRE14" s="81"/>
      <c r="NRF14" s="81"/>
      <c r="NRG14" s="81"/>
      <c r="NRH14" s="81"/>
      <c r="NRI14" s="81"/>
      <c r="NRJ14" s="81"/>
      <c r="NRK14" s="81"/>
      <c r="NRL14" s="81"/>
      <c r="NRM14" s="81"/>
      <c r="NRN14" s="81"/>
      <c r="NRO14" s="81"/>
      <c r="NRP14" s="81"/>
      <c r="NRQ14" s="81"/>
      <c r="NRR14" s="81"/>
      <c r="NRS14" s="81"/>
      <c r="NRT14" s="81"/>
      <c r="NRU14" s="81"/>
      <c r="NRV14" s="81"/>
      <c r="NRW14" s="81"/>
      <c r="NRX14" s="81"/>
      <c r="NRY14" s="81"/>
      <c r="NRZ14" s="81"/>
      <c r="NSA14" s="81"/>
      <c r="NSB14" s="81"/>
      <c r="NSC14" s="81"/>
      <c r="NSD14" s="81"/>
      <c r="NSE14" s="81"/>
      <c r="NSF14" s="81"/>
      <c r="NSG14" s="81"/>
      <c r="NSH14" s="81"/>
      <c r="NSI14" s="81"/>
      <c r="NSJ14" s="81"/>
      <c r="NSK14" s="81"/>
      <c r="NSL14" s="81"/>
      <c r="NSM14" s="81"/>
      <c r="NSN14" s="81"/>
      <c r="NSO14" s="81"/>
      <c r="NSP14" s="81"/>
      <c r="NSQ14" s="81"/>
      <c r="NSR14" s="81"/>
      <c r="NSS14" s="81"/>
      <c r="NST14" s="81"/>
      <c r="NSU14" s="81"/>
      <c r="NSV14" s="81"/>
      <c r="NSW14" s="81"/>
      <c r="NSX14" s="81"/>
      <c r="NSY14" s="81"/>
      <c r="NSZ14" s="81"/>
      <c r="NTA14" s="81"/>
      <c r="NTB14" s="81"/>
      <c r="NTC14" s="81"/>
      <c r="NTD14" s="81"/>
      <c r="NTE14" s="81"/>
      <c r="NTF14" s="81"/>
      <c r="NTG14" s="81"/>
      <c r="NTH14" s="81"/>
      <c r="NTI14" s="81"/>
      <c r="NTJ14" s="81"/>
      <c r="NTK14" s="81"/>
      <c r="NTL14" s="81"/>
      <c r="NTM14" s="81"/>
      <c r="NTN14" s="81"/>
      <c r="NTO14" s="81"/>
      <c r="NTP14" s="81"/>
      <c r="NTQ14" s="81"/>
      <c r="NTR14" s="81"/>
      <c r="NTS14" s="81"/>
      <c r="NTT14" s="81"/>
      <c r="NTU14" s="81"/>
      <c r="NTV14" s="81"/>
      <c r="NTW14" s="81"/>
      <c r="NTX14" s="81"/>
      <c r="NTY14" s="81"/>
      <c r="NTZ14" s="81"/>
      <c r="NUA14" s="81"/>
      <c r="NUB14" s="81"/>
      <c r="NUC14" s="81"/>
      <c r="NUD14" s="81"/>
      <c r="NUE14" s="81"/>
      <c r="NUF14" s="81"/>
      <c r="NUG14" s="81"/>
      <c r="NUH14" s="81"/>
      <c r="NUI14" s="81"/>
      <c r="NUJ14" s="81"/>
      <c r="NUK14" s="81"/>
      <c r="NUL14" s="81"/>
      <c r="NUM14" s="81"/>
      <c r="NUN14" s="81"/>
      <c r="NUO14" s="81"/>
      <c r="NUP14" s="81"/>
      <c r="NUQ14" s="81"/>
      <c r="NUR14" s="81"/>
      <c r="NUS14" s="81"/>
      <c r="NUT14" s="81"/>
      <c r="NUU14" s="81"/>
      <c r="NUV14" s="81"/>
      <c r="NUW14" s="81"/>
      <c r="NUX14" s="81"/>
      <c r="NUY14" s="81"/>
      <c r="NUZ14" s="81"/>
      <c r="NVA14" s="81"/>
      <c r="NVB14" s="81"/>
      <c r="NVC14" s="81"/>
      <c r="NVD14" s="81"/>
      <c r="NVE14" s="81"/>
      <c r="NVF14" s="81"/>
      <c r="NVG14" s="81"/>
      <c r="NVH14" s="81"/>
      <c r="NVI14" s="81"/>
      <c r="NVJ14" s="81"/>
      <c r="NVK14" s="81"/>
      <c r="NVL14" s="81"/>
      <c r="NVM14" s="81"/>
      <c r="NVN14" s="81"/>
      <c r="NVO14" s="81"/>
      <c r="NVP14" s="81"/>
      <c r="NVQ14" s="81"/>
      <c r="NVR14" s="81"/>
      <c r="NVS14" s="81"/>
      <c r="NVT14" s="81"/>
      <c r="NVU14" s="81"/>
      <c r="NVV14" s="81"/>
      <c r="NVW14" s="81"/>
      <c r="NVX14" s="81"/>
      <c r="NVY14" s="81"/>
      <c r="NVZ14" s="81"/>
      <c r="NWA14" s="81"/>
      <c r="NWB14" s="81"/>
      <c r="NWC14" s="81"/>
      <c r="NWD14" s="81"/>
      <c r="NWE14" s="81"/>
      <c r="NWF14" s="81"/>
      <c r="NWG14" s="81"/>
      <c r="NWH14" s="81"/>
      <c r="NWI14" s="81"/>
      <c r="NWJ14" s="81"/>
      <c r="NWK14" s="81"/>
      <c r="NWL14" s="81"/>
      <c r="NWM14" s="81"/>
      <c r="NWN14" s="81"/>
      <c r="NWO14" s="81"/>
      <c r="NWP14" s="81"/>
      <c r="NWQ14" s="81"/>
      <c r="NWR14" s="81"/>
      <c r="NWS14" s="81"/>
      <c r="NWT14" s="81"/>
      <c r="NWU14" s="81"/>
      <c r="NWV14" s="81"/>
      <c r="NWW14" s="81"/>
      <c r="NWX14" s="81"/>
      <c r="NWY14" s="81"/>
      <c r="NWZ14" s="81"/>
      <c r="NXA14" s="81"/>
      <c r="NXB14" s="81"/>
      <c r="NXC14" s="81"/>
      <c r="NXD14" s="81"/>
      <c r="NXE14" s="81"/>
      <c r="NXF14" s="81"/>
      <c r="NXG14" s="81"/>
      <c r="NXH14" s="81"/>
      <c r="NXI14" s="81"/>
      <c r="NXJ14" s="81"/>
      <c r="NXK14" s="81"/>
      <c r="NXL14" s="81"/>
      <c r="NXM14" s="81"/>
      <c r="NXN14" s="81"/>
      <c r="NXO14" s="81"/>
      <c r="NXP14" s="81"/>
      <c r="NXQ14" s="81"/>
      <c r="NXR14" s="81"/>
      <c r="NXS14" s="81"/>
      <c r="NXT14" s="81"/>
      <c r="NXU14" s="81"/>
      <c r="NXV14" s="81"/>
      <c r="NXW14" s="81"/>
      <c r="NXX14" s="81"/>
      <c r="NXY14" s="81"/>
      <c r="NXZ14" s="81"/>
      <c r="NYA14" s="81"/>
      <c r="NYB14" s="81"/>
      <c r="NYC14" s="81"/>
      <c r="NYD14" s="81"/>
      <c r="NYE14" s="81"/>
      <c r="NYF14" s="81"/>
      <c r="NYG14" s="81"/>
      <c r="NYH14" s="81"/>
      <c r="NYI14" s="81"/>
      <c r="NYJ14" s="81"/>
      <c r="NYK14" s="81"/>
      <c r="NYL14" s="81"/>
      <c r="NYM14" s="81"/>
      <c r="NYN14" s="81"/>
      <c r="NYO14" s="81"/>
      <c r="NYP14" s="81"/>
      <c r="NYQ14" s="81"/>
      <c r="NYR14" s="81"/>
      <c r="NYS14" s="81"/>
      <c r="NYT14" s="81"/>
      <c r="NYU14" s="81"/>
      <c r="NYV14" s="81"/>
      <c r="NYW14" s="81"/>
      <c r="NYX14" s="81"/>
      <c r="NYY14" s="81"/>
      <c r="NYZ14" s="81"/>
      <c r="NZA14" s="81"/>
      <c r="NZB14" s="81"/>
      <c r="NZC14" s="81"/>
      <c r="NZD14" s="81"/>
      <c r="NZE14" s="81"/>
      <c r="NZF14" s="81"/>
      <c r="NZG14" s="81"/>
      <c r="NZH14" s="81"/>
      <c r="NZI14" s="81"/>
      <c r="NZJ14" s="81"/>
      <c r="NZK14" s="81"/>
      <c r="NZL14" s="81"/>
      <c r="NZM14" s="81"/>
      <c r="NZN14" s="81"/>
      <c r="NZO14" s="81"/>
      <c r="NZP14" s="81"/>
      <c r="NZQ14" s="81"/>
      <c r="NZR14" s="81"/>
      <c r="NZS14" s="81"/>
      <c r="NZT14" s="81"/>
      <c r="NZU14" s="81"/>
      <c r="NZV14" s="81"/>
      <c r="NZW14" s="81"/>
      <c r="NZX14" s="81"/>
      <c r="NZY14" s="81"/>
      <c r="NZZ14" s="81"/>
      <c r="OAA14" s="81"/>
      <c r="OAB14" s="81"/>
      <c r="OAC14" s="81"/>
      <c r="OAD14" s="81"/>
      <c r="OAE14" s="81"/>
      <c r="OAF14" s="81"/>
      <c r="OAG14" s="81"/>
      <c r="OAH14" s="81"/>
      <c r="OAI14" s="81"/>
      <c r="OAJ14" s="81"/>
      <c r="OAK14" s="81"/>
      <c r="OAL14" s="81"/>
      <c r="OAM14" s="81"/>
      <c r="OAN14" s="81"/>
      <c r="OAO14" s="81"/>
      <c r="OAP14" s="81"/>
      <c r="OAQ14" s="81"/>
      <c r="OAR14" s="81"/>
      <c r="OAS14" s="81"/>
      <c r="OAT14" s="81"/>
      <c r="OAU14" s="81"/>
      <c r="OAV14" s="81"/>
      <c r="OAW14" s="81"/>
      <c r="OAX14" s="81"/>
      <c r="OAY14" s="81"/>
      <c r="OAZ14" s="81"/>
      <c r="OBA14" s="81"/>
      <c r="OBB14" s="81"/>
      <c r="OBC14" s="81"/>
      <c r="OBD14" s="81"/>
      <c r="OBE14" s="81"/>
      <c r="OBF14" s="81"/>
      <c r="OBG14" s="81"/>
      <c r="OBH14" s="81"/>
      <c r="OBI14" s="81"/>
      <c r="OBJ14" s="81"/>
      <c r="OBK14" s="81"/>
      <c r="OBL14" s="81"/>
      <c r="OBM14" s="81"/>
      <c r="OBN14" s="81"/>
      <c r="OBO14" s="81"/>
      <c r="OBP14" s="81"/>
      <c r="OBQ14" s="81"/>
      <c r="OBR14" s="81"/>
      <c r="OBS14" s="81"/>
      <c r="OBT14" s="81"/>
      <c r="OBU14" s="81"/>
      <c r="OBV14" s="81"/>
      <c r="OBW14" s="81"/>
      <c r="OBX14" s="81"/>
      <c r="OBY14" s="81"/>
      <c r="OBZ14" s="81"/>
      <c r="OCA14" s="81"/>
      <c r="OCB14" s="81"/>
      <c r="OCC14" s="81"/>
      <c r="OCD14" s="81"/>
      <c r="OCE14" s="81"/>
      <c r="OCF14" s="81"/>
      <c r="OCG14" s="81"/>
      <c r="OCH14" s="81"/>
      <c r="OCI14" s="81"/>
      <c r="OCJ14" s="81"/>
      <c r="OCK14" s="81"/>
      <c r="OCL14" s="81"/>
      <c r="OCM14" s="81"/>
      <c r="OCN14" s="81"/>
      <c r="OCO14" s="81"/>
      <c r="OCP14" s="81"/>
      <c r="OCQ14" s="81"/>
      <c r="OCR14" s="81"/>
      <c r="OCS14" s="81"/>
      <c r="OCT14" s="81"/>
      <c r="OCU14" s="81"/>
      <c r="OCV14" s="81"/>
      <c r="OCW14" s="81"/>
      <c r="OCX14" s="81"/>
      <c r="OCY14" s="81"/>
      <c r="OCZ14" s="81"/>
      <c r="ODA14" s="81"/>
      <c r="ODB14" s="81"/>
      <c r="ODC14" s="81"/>
      <c r="ODD14" s="81"/>
      <c r="ODE14" s="81"/>
      <c r="ODF14" s="81"/>
      <c r="ODG14" s="81"/>
      <c r="ODH14" s="81"/>
      <c r="ODI14" s="81"/>
      <c r="ODJ14" s="81"/>
      <c r="ODK14" s="81"/>
      <c r="ODL14" s="81"/>
      <c r="ODM14" s="81"/>
      <c r="ODN14" s="81"/>
      <c r="ODO14" s="81"/>
      <c r="ODP14" s="81"/>
      <c r="ODQ14" s="81"/>
      <c r="ODR14" s="81"/>
      <c r="ODS14" s="81"/>
      <c r="ODT14" s="81"/>
      <c r="ODU14" s="81"/>
      <c r="ODV14" s="81"/>
      <c r="ODW14" s="81"/>
      <c r="ODX14" s="81"/>
      <c r="ODY14" s="81"/>
      <c r="ODZ14" s="81"/>
      <c r="OEA14" s="81"/>
      <c r="OEB14" s="81"/>
      <c r="OEC14" s="81"/>
      <c r="OED14" s="81"/>
      <c r="OEE14" s="81"/>
      <c r="OEF14" s="81"/>
      <c r="OEG14" s="81"/>
      <c r="OEH14" s="81"/>
      <c r="OEI14" s="81"/>
      <c r="OEJ14" s="81"/>
      <c r="OEK14" s="81"/>
      <c r="OEL14" s="81"/>
      <c r="OEM14" s="81"/>
      <c r="OEN14" s="81"/>
      <c r="OEO14" s="81"/>
      <c r="OEP14" s="81"/>
      <c r="OEQ14" s="81"/>
      <c r="OER14" s="81"/>
      <c r="OES14" s="81"/>
      <c r="OET14" s="81"/>
      <c r="OEU14" s="81"/>
      <c r="OEV14" s="81"/>
      <c r="OEW14" s="81"/>
      <c r="OEX14" s="81"/>
      <c r="OEY14" s="81"/>
      <c r="OEZ14" s="81"/>
      <c r="OFA14" s="81"/>
      <c r="OFB14" s="81"/>
      <c r="OFC14" s="81"/>
      <c r="OFD14" s="81"/>
      <c r="OFE14" s="81"/>
      <c r="OFF14" s="81"/>
      <c r="OFG14" s="81"/>
      <c r="OFH14" s="81"/>
      <c r="OFI14" s="81"/>
      <c r="OFJ14" s="81"/>
      <c r="OFK14" s="81"/>
      <c r="OFL14" s="81"/>
      <c r="OFM14" s="81"/>
      <c r="OFN14" s="81"/>
      <c r="OFO14" s="81"/>
      <c r="OFP14" s="81"/>
      <c r="OFQ14" s="81"/>
      <c r="OFR14" s="81"/>
      <c r="OFS14" s="81"/>
      <c r="OFT14" s="81"/>
      <c r="OFU14" s="81"/>
      <c r="OFV14" s="81"/>
      <c r="OFW14" s="81"/>
      <c r="OFX14" s="81"/>
      <c r="OFY14" s="81"/>
      <c r="OFZ14" s="81"/>
      <c r="OGA14" s="81"/>
      <c r="OGB14" s="81"/>
      <c r="OGC14" s="81"/>
      <c r="OGD14" s="81"/>
      <c r="OGE14" s="81"/>
      <c r="OGF14" s="81"/>
      <c r="OGG14" s="81"/>
      <c r="OGH14" s="81"/>
      <c r="OGI14" s="81"/>
      <c r="OGJ14" s="81"/>
      <c r="OGK14" s="81"/>
      <c r="OGL14" s="81"/>
      <c r="OGM14" s="81"/>
      <c r="OGN14" s="81"/>
      <c r="OGO14" s="81"/>
      <c r="OGP14" s="81"/>
      <c r="OGQ14" s="81"/>
      <c r="OGR14" s="81"/>
      <c r="OGS14" s="81"/>
      <c r="OGT14" s="81"/>
      <c r="OGU14" s="81"/>
      <c r="OGV14" s="81"/>
      <c r="OGW14" s="81"/>
      <c r="OGX14" s="81"/>
      <c r="OGY14" s="81"/>
      <c r="OGZ14" s="81"/>
      <c r="OHA14" s="81"/>
      <c r="OHB14" s="81"/>
      <c r="OHC14" s="81"/>
      <c r="OHD14" s="81"/>
      <c r="OHE14" s="81"/>
      <c r="OHF14" s="81"/>
      <c r="OHG14" s="81"/>
      <c r="OHH14" s="81"/>
      <c r="OHI14" s="81"/>
      <c r="OHJ14" s="81"/>
      <c r="OHK14" s="81"/>
      <c r="OHL14" s="81"/>
      <c r="OHM14" s="81"/>
      <c r="OHN14" s="81"/>
      <c r="OHO14" s="81"/>
      <c r="OHP14" s="81"/>
      <c r="OHQ14" s="81"/>
      <c r="OHR14" s="81"/>
      <c r="OHS14" s="81"/>
      <c r="OHT14" s="81"/>
      <c r="OHU14" s="81"/>
      <c r="OHV14" s="81"/>
      <c r="OHW14" s="81"/>
      <c r="OHX14" s="81"/>
      <c r="OHY14" s="81"/>
      <c r="OHZ14" s="81"/>
      <c r="OIA14" s="81"/>
      <c r="OIB14" s="81"/>
      <c r="OIC14" s="81"/>
      <c r="OID14" s="81"/>
      <c r="OIE14" s="81"/>
      <c r="OIF14" s="81"/>
      <c r="OIG14" s="81"/>
      <c r="OIH14" s="81"/>
      <c r="OII14" s="81"/>
      <c r="OIJ14" s="81"/>
      <c r="OIK14" s="81"/>
      <c r="OIL14" s="81"/>
      <c r="OIM14" s="81"/>
      <c r="OIN14" s="81"/>
      <c r="OIO14" s="81"/>
      <c r="OIP14" s="81"/>
      <c r="OIQ14" s="81"/>
      <c r="OIR14" s="81"/>
      <c r="OIS14" s="81"/>
      <c r="OIT14" s="81"/>
      <c r="OIU14" s="81"/>
      <c r="OIV14" s="81"/>
      <c r="OIW14" s="81"/>
      <c r="OIX14" s="81"/>
      <c r="OIY14" s="81"/>
      <c r="OIZ14" s="81"/>
      <c r="OJA14" s="81"/>
      <c r="OJB14" s="81"/>
      <c r="OJC14" s="81"/>
      <c r="OJD14" s="81"/>
      <c r="OJE14" s="81"/>
      <c r="OJF14" s="81"/>
      <c r="OJG14" s="81"/>
      <c r="OJH14" s="81"/>
      <c r="OJI14" s="81"/>
      <c r="OJJ14" s="81"/>
      <c r="OJK14" s="81"/>
      <c r="OJL14" s="81"/>
      <c r="OJM14" s="81"/>
      <c r="OJN14" s="81"/>
      <c r="OJO14" s="81"/>
      <c r="OJP14" s="81"/>
      <c r="OJQ14" s="81"/>
      <c r="OJR14" s="81"/>
      <c r="OJS14" s="81"/>
      <c r="OJT14" s="81"/>
      <c r="OJU14" s="81"/>
      <c r="OJV14" s="81"/>
      <c r="OJW14" s="81"/>
      <c r="OJX14" s="81"/>
      <c r="OJY14" s="81"/>
      <c r="OJZ14" s="81"/>
      <c r="OKA14" s="81"/>
      <c r="OKB14" s="81"/>
      <c r="OKC14" s="81"/>
      <c r="OKD14" s="81"/>
      <c r="OKE14" s="81"/>
      <c r="OKF14" s="81"/>
      <c r="OKG14" s="81"/>
      <c r="OKH14" s="81"/>
      <c r="OKI14" s="81"/>
      <c r="OKJ14" s="81"/>
      <c r="OKK14" s="81"/>
      <c r="OKL14" s="81"/>
      <c r="OKM14" s="81"/>
      <c r="OKN14" s="81"/>
      <c r="OKO14" s="81"/>
      <c r="OKP14" s="81"/>
      <c r="OKQ14" s="81"/>
      <c r="OKR14" s="81"/>
      <c r="OKS14" s="81"/>
      <c r="OKT14" s="81"/>
      <c r="OKU14" s="81"/>
      <c r="OKV14" s="81"/>
      <c r="OKW14" s="81"/>
      <c r="OKX14" s="81"/>
      <c r="OKY14" s="81"/>
      <c r="OKZ14" s="81"/>
      <c r="OLA14" s="81"/>
      <c r="OLB14" s="81"/>
      <c r="OLC14" s="81"/>
      <c r="OLD14" s="81"/>
      <c r="OLE14" s="81"/>
      <c r="OLF14" s="81"/>
      <c r="OLG14" s="81"/>
      <c r="OLH14" s="81"/>
      <c r="OLI14" s="81"/>
      <c r="OLJ14" s="81"/>
      <c r="OLK14" s="81"/>
      <c r="OLL14" s="81"/>
      <c r="OLM14" s="81"/>
      <c r="OLN14" s="81"/>
      <c r="OLO14" s="81"/>
      <c r="OLP14" s="81"/>
      <c r="OLQ14" s="81"/>
      <c r="OLR14" s="81"/>
      <c r="OLS14" s="81"/>
      <c r="OLT14" s="81"/>
      <c r="OLU14" s="81"/>
      <c r="OLV14" s="81"/>
      <c r="OLW14" s="81"/>
      <c r="OLX14" s="81"/>
      <c r="OLY14" s="81"/>
      <c r="OLZ14" s="81"/>
      <c r="OMA14" s="81"/>
      <c r="OMB14" s="81"/>
      <c r="OMC14" s="81"/>
      <c r="OMD14" s="81"/>
      <c r="OME14" s="81"/>
      <c r="OMF14" s="81"/>
      <c r="OMG14" s="81"/>
      <c r="OMH14" s="81"/>
      <c r="OMI14" s="81"/>
      <c r="OMJ14" s="81"/>
      <c r="OMK14" s="81"/>
      <c r="OML14" s="81"/>
      <c r="OMM14" s="81"/>
      <c r="OMN14" s="81"/>
      <c r="OMO14" s="81"/>
      <c r="OMP14" s="81"/>
      <c r="OMQ14" s="81"/>
      <c r="OMR14" s="81"/>
      <c r="OMS14" s="81"/>
      <c r="OMT14" s="81"/>
      <c r="OMU14" s="81"/>
      <c r="OMV14" s="81"/>
      <c r="OMW14" s="81"/>
      <c r="OMX14" s="81"/>
      <c r="OMY14" s="81"/>
      <c r="OMZ14" s="81"/>
      <c r="ONA14" s="81"/>
      <c r="ONB14" s="81"/>
      <c r="ONC14" s="81"/>
      <c r="OND14" s="81"/>
      <c r="ONE14" s="81"/>
      <c r="ONF14" s="81"/>
      <c r="ONG14" s="81"/>
      <c r="ONH14" s="81"/>
      <c r="ONI14" s="81"/>
      <c r="ONJ14" s="81"/>
      <c r="ONK14" s="81"/>
      <c r="ONL14" s="81"/>
      <c r="ONM14" s="81"/>
      <c r="ONN14" s="81"/>
      <c r="ONO14" s="81"/>
      <c r="ONP14" s="81"/>
      <c r="ONQ14" s="81"/>
      <c r="ONR14" s="81"/>
      <c r="ONS14" s="81"/>
      <c r="ONT14" s="81"/>
      <c r="ONU14" s="81"/>
      <c r="ONV14" s="81"/>
      <c r="ONW14" s="81"/>
      <c r="ONX14" s="81"/>
      <c r="ONY14" s="81"/>
      <c r="ONZ14" s="81"/>
      <c r="OOA14" s="81"/>
      <c r="OOB14" s="81"/>
      <c r="OOC14" s="81"/>
      <c r="OOD14" s="81"/>
      <c r="OOE14" s="81"/>
      <c r="OOF14" s="81"/>
      <c r="OOG14" s="81"/>
      <c r="OOH14" s="81"/>
      <c r="OOI14" s="81"/>
      <c r="OOJ14" s="81"/>
      <c r="OOK14" s="81"/>
      <c r="OOL14" s="81"/>
      <c r="OOM14" s="81"/>
      <c r="OON14" s="81"/>
      <c r="OOO14" s="81"/>
      <c r="OOP14" s="81"/>
      <c r="OOQ14" s="81"/>
      <c r="OOR14" s="81"/>
      <c r="OOS14" s="81"/>
      <c r="OOT14" s="81"/>
      <c r="OOU14" s="81"/>
      <c r="OOV14" s="81"/>
      <c r="OOW14" s="81"/>
      <c r="OOX14" s="81"/>
      <c r="OOY14" s="81"/>
      <c r="OOZ14" s="81"/>
      <c r="OPA14" s="81"/>
      <c r="OPB14" s="81"/>
      <c r="OPC14" s="81"/>
      <c r="OPD14" s="81"/>
      <c r="OPE14" s="81"/>
      <c r="OPF14" s="81"/>
      <c r="OPG14" s="81"/>
      <c r="OPH14" s="81"/>
      <c r="OPI14" s="81"/>
      <c r="OPJ14" s="81"/>
      <c r="OPK14" s="81"/>
      <c r="OPL14" s="81"/>
      <c r="OPM14" s="81"/>
      <c r="OPN14" s="81"/>
      <c r="OPO14" s="81"/>
      <c r="OPP14" s="81"/>
      <c r="OPQ14" s="81"/>
      <c r="OPR14" s="81"/>
      <c r="OPS14" s="81"/>
      <c r="OPT14" s="81"/>
      <c r="OPU14" s="81"/>
      <c r="OPV14" s="81"/>
      <c r="OPW14" s="81"/>
      <c r="OPX14" s="81"/>
      <c r="OPY14" s="81"/>
      <c r="OPZ14" s="81"/>
      <c r="OQA14" s="81"/>
      <c r="OQB14" s="81"/>
      <c r="OQC14" s="81"/>
      <c r="OQD14" s="81"/>
      <c r="OQE14" s="81"/>
      <c r="OQF14" s="81"/>
      <c r="OQG14" s="81"/>
      <c r="OQH14" s="81"/>
      <c r="OQI14" s="81"/>
      <c r="OQJ14" s="81"/>
      <c r="OQK14" s="81"/>
      <c r="OQL14" s="81"/>
      <c r="OQM14" s="81"/>
      <c r="OQN14" s="81"/>
      <c r="OQO14" s="81"/>
      <c r="OQP14" s="81"/>
      <c r="OQQ14" s="81"/>
      <c r="OQR14" s="81"/>
      <c r="OQS14" s="81"/>
      <c r="OQT14" s="81"/>
      <c r="OQU14" s="81"/>
      <c r="OQV14" s="81"/>
      <c r="OQW14" s="81"/>
      <c r="OQX14" s="81"/>
      <c r="OQY14" s="81"/>
      <c r="OQZ14" s="81"/>
      <c r="ORA14" s="81"/>
      <c r="ORB14" s="81"/>
      <c r="ORC14" s="81"/>
      <c r="ORD14" s="81"/>
      <c r="ORE14" s="81"/>
      <c r="ORF14" s="81"/>
      <c r="ORG14" s="81"/>
      <c r="ORH14" s="81"/>
      <c r="ORI14" s="81"/>
      <c r="ORJ14" s="81"/>
      <c r="ORK14" s="81"/>
      <c r="ORL14" s="81"/>
      <c r="ORM14" s="81"/>
      <c r="ORN14" s="81"/>
      <c r="ORO14" s="81"/>
      <c r="ORP14" s="81"/>
      <c r="ORQ14" s="81"/>
      <c r="ORR14" s="81"/>
      <c r="ORS14" s="81"/>
      <c r="ORT14" s="81"/>
      <c r="ORU14" s="81"/>
      <c r="ORV14" s="81"/>
      <c r="ORW14" s="81"/>
      <c r="ORX14" s="81"/>
      <c r="ORY14" s="81"/>
      <c r="ORZ14" s="81"/>
      <c r="OSA14" s="81"/>
      <c r="OSB14" s="81"/>
      <c r="OSC14" s="81"/>
      <c r="OSD14" s="81"/>
      <c r="OSE14" s="81"/>
      <c r="OSF14" s="81"/>
      <c r="OSG14" s="81"/>
      <c r="OSH14" s="81"/>
      <c r="OSI14" s="81"/>
      <c r="OSJ14" s="81"/>
      <c r="OSK14" s="81"/>
      <c r="OSL14" s="81"/>
      <c r="OSM14" s="81"/>
      <c r="OSN14" s="81"/>
      <c r="OSO14" s="81"/>
      <c r="OSP14" s="81"/>
      <c r="OSQ14" s="81"/>
      <c r="OSR14" s="81"/>
      <c r="OSS14" s="81"/>
      <c r="OST14" s="81"/>
      <c r="OSU14" s="81"/>
      <c r="OSV14" s="81"/>
      <c r="OSW14" s="81"/>
      <c r="OSX14" s="81"/>
      <c r="OSY14" s="81"/>
      <c r="OSZ14" s="81"/>
      <c r="OTA14" s="81"/>
      <c r="OTB14" s="81"/>
      <c r="OTC14" s="81"/>
      <c r="OTD14" s="81"/>
      <c r="OTE14" s="81"/>
      <c r="OTF14" s="81"/>
      <c r="OTG14" s="81"/>
      <c r="OTH14" s="81"/>
      <c r="OTI14" s="81"/>
      <c r="OTJ14" s="81"/>
      <c r="OTK14" s="81"/>
      <c r="OTL14" s="81"/>
      <c r="OTM14" s="81"/>
      <c r="OTN14" s="81"/>
      <c r="OTO14" s="81"/>
      <c r="OTP14" s="81"/>
      <c r="OTQ14" s="81"/>
      <c r="OTR14" s="81"/>
      <c r="OTS14" s="81"/>
      <c r="OTT14" s="81"/>
      <c r="OTU14" s="81"/>
      <c r="OTV14" s="81"/>
      <c r="OTW14" s="81"/>
      <c r="OTX14" s="81"/>
      <c r="OTY14" s="81"/>
      <c r="OTZ14" s="81"/>
      <c r="OUA14" s="81"/>
      <c r="OUB14" s="81"/>
      <c r="OUC14" s="81"/>
      <c r="OUD14" s="81"/>
      <c r="OUE14" s="81"/>
      <c r="OUF14" s="81"/>
      <c r="OUG14" s="81"/>
      <c r="OUH14" s="81"/>
      <c r="OUI14" s="81"/>
      <c r="OUJ14" s="81"/>
      <c r="OUK14" s="81"/>
      <c r="OUL14" s="81"/>
      <c r="OUM14" s="81"/>
      <c r="OUN14" s="81"/>
      <c r="OUO14" s="81"/>
      <c r="OUP14" s="81"/>
      <c r="OUQ14" s="81"/>
      <c r="OUR14" s="81"/>
      <c r="OUS14" s="81"/>
      <c r="OUT14" s="81"/>
      <c r="OUU14" s="81"/>
      <c r="OUV14" s="81"/>
      <c r="OUW14" s="81"/>
      <c r="OUX14" s="81"/>
      <c r="OUY14" s="81"/>
      <c r="OUZ14" s="81"/>
      <c r="OVA14" s="81"/>
      <c r="OVB14" s="81"/>
      <c r="OVC14" s="81"/>
      <c r="OVD14" s="81"/>
      <c r="OVE14" s="81"/>
      <c r="OVF14" s="81"/>
      <c r="OVG14" s="81"/>
      <c r="OVH14" s="81"/>
      <c r="OVI14" s="81"/>
      <c r="OVJ14" s="81"/>
      <c r="OVK14" s="81"/>
      <c r="OVL14" s="81"/>
      <c r="OVM14" s="81"/>
      <c r="OVN14" s="81"/>
      <c r="OVO14" s="81"/>
      <c r="OVP14" s="81"/>
      <c r="OVQ14" s="81"/>
      <c r="OVR14" s="81"/>
      <c r="OVS14" s="81"/>
      <c r="OVT14" s="81"/>
      <c r="OVU14" s="81"/>
      <c r="OVV14" s="81"/>
      <c r="OVW14" s="81"/>
      <c r="OVX14" s="81"/>
      <c r="OVY14" s="81"/>
      <c r="OVZ14" s="81"/>
      <c r="OWA14" s="81"/>
      <c r="OWB14" s="81"/>
      <c r="OWC14" s="81"/>
      <c r="OWD14" s="81"/>
      <c r="OWE14" s="81"/>
      <c r="OWF14" s="81"/>
      <c r="OWG14" s="81"/>
      <c r="OWH14" s="81"/>
      <c r="OWI14" s="81"/>
      <c r="OWJ14" s="81"/>
      <c r="OWK14" s="81"/>
      <c r="OWL14" s="81"/>
      <c r="OWM14" s="81"/>
      <c r="OWN14" s="81"/>
      <c r="OWO14" s="81"/>
      <c r="OWP14" s="81"/>
      <c r="OWQ14" s="81"/>
      <c r="OWR14" s="81"/>
      <c r="OWS14" s="81"/>
      <c r="OWT14" s="81"/>
      <c r="OWU14" s="81"/>
      <c r="OWV14" s="81"/>
      <c r="OWW14" s="81"/>
      <c r="OWX14" s="81"/>
      <c r="OWY14" s="81"/>
      <c r="OWZ14" s="81"/>
      <c r="OXA14" s="81"/>
      <c r="OXB14" s="81"/>
      <c r="OXC14" s="81"/>
      <c r="OXD14" s="81"/>
      <c r="OXE14" s="81"/>
      <c r="OXF14" s="81"/>
      <c r="OXG14" s="81"/>
      <c r="OXH14" s="81"/>
      <c r="OXI14" s="81"/>
      <c r="OXJ14" s="81"/>
      <c r="OXK14" s="81"/>
      <c r="OXL14" s="81"/>
      <c r="OXM14" s="81"/>
      <c r="OXN14" s="81"/>
      <c r="OXO14" s="81"/>
      <c r="OXP14" s="81"/>
      <c r="OXQ14" s="81"/>
      <c r="OXR14" s="81"/>
      <c r="OXS14" s="81"/>
      <c r="OXT14" s="81"/>
      <c r="OXU14" s="81"/>
      <c r="OXV14" s="81"/>
      <c r="OXW14" s="81"/>
      <c r="OXX14" s="81"/>
      <c r="OXY14" s="81"/>
      <c r="OXZ14" s="81"/>
      <c r="OYA14" s="81"/>
      <c r="OYB14" s="81"/>
      <c r="OYC14" s="81"/>
      <c r="OYD14" s="81"/>
      <c r="OYE14" s="81"/>
      <c r="OYF14" s="81"/>
      <c r="OYG14" s="81"/>
      <c r="OYH14" s="81"/>
      <c r="OYI14" s="81"/>
      <c r="OYJ14" s="81"/>
      <c r="OYK14" s="81"/>
      <c r="OYL14" s="81"/>
      <c r="OYM14" s="81"/>
      <c r="OYN14" s="81"/>
      <c r="OYO14" s="81"/>
      <c r="OYP14" s="81"/>
      <c r="OYQ14" s="81"/>
      <c r="OYR14" s="81"/>
      <c r="OYS14" s="81"/>
      <c r="OYT14" s="81"/>
      <c r="OYU14" s="81"/>
      <c r="OYV14" s="81"/>
      <c r="OYW14" s="81"/>
      <c r="OYX14" s="81"/>
      <c r="OYY14" s="81"/>
      <c r="OYZ14" s="81"/>
      <c r="OZA14" s="81"/>
      <c r="OZB14" s="81"/>
      <c r="OZC14" s="81"/>
      <c r="OZD14" s="81"/>
      <c r="OZE14" s="81"/>
      <c r="OZF14" s="81"/>
      <c r="OZG14" s="81"/>
      <c r="OZH14" s="81"/>
      <c r="OZI14" s="81"/>
      <c r="OZJ14" s="81"/>
      <c r="OZK14" s="81"/>
      <c r="OZL14" s="81"/>
      <c r="OZM14" s="81"/>
      <c r="OZN14" s="81"/>
      <c r="OZO14" s="81"/>
      <c r="OZP14" s="81"/>
      <c r="OZQ14" s="81"/>
      <c r="OZR14" s="81"/>
      <c r="OZS14" s="81"/>
      <c r="OZT14" s="81"/>
      <c r="OZU14" s="81"/>
      <c r="OZV14" s="81"/>
      <c r="OZW14" s="81"/>
      <c r="OZX14" s="81"/>
      <c r="OZY14" s="81"/>
      <c r="OZZ14" s="81"/>
      <c r="PAA14" s="81"/>
      <c r="PAB14" s="81"/>
      <c r="PAC14" s="81"/>
      <c r="PAD14" s="81"/>
      <c r="PAE14" s="81"/>
      <c r="PAF14" s="81"/>
      <c r="PAG14" s="81"/>
      <c r="PAH14" s="81"/>
      <c r="PAI14" s="81"/>
      <c r="PAJ14" s="81"/>
      <c r="PAK14" s="81"/>
      <c r="PAL14" s="81"/>
      <c r="PAM14" s="81"/>
      <c r="PAN14" s="81"/>
      <c r="PAO14" s="81"/>
      <c r="PAP14" s="81"/>
      <c r="PAQ14" s="81"/>
      <c r="PAR14" s="81"/>
      <c r="PAS14" s="81"/>
      <c r="PAT14" s="81"/>
      <c r="PAU14" s="81"/>
      <c r="PAV14" s="81"/>
      <c r="PAW14" s="81"/>
      <c r="PAX14" s="81"/>
      <c r="PAY14" s="81"/>
      <c r="PAZ14" s="81"/>
      <c r="PBA14" s="81"/>
      <c r="PBB14" s="81"/>
      <c r="PBC14" s="81"/>
      <c r="PBD14" s="81"/>
      <c r="PBE14" s="81"/>
      <c r="PBF14" s="81"/>
      <c r="PBG14" s="81"/>
      <c r="PBH14" s="81"/>
      <c r="PBI14" s="81"/>
      <c r="PBJ14" s="81"/>
      <c r="PBK14" s="81"/>
      <c r="PBL14" s="81"/>
      <c r="PBM14" s="81"/>
      <c r="PBN14" s="81"/>
      <c r="PBO14" s="81"/>
      <c r="PBP14" s="81"/>
      <c r="PBQ14" s="81"/>
      <c r="PBR14" s="81"/>
      <c r="PBS14" s="81"/>
      <c r="PBT14" s="81"/>
      <c r="PBU14" s="81"/>
      <c r="PBV14" s="81"/>
      <c r="PBW14" s="81"/>
      <c r="PBX14" s="81"/>
      <c r="PBY14" s="81"/>
      <c r="PBZ14" s="81"/>
      <c r="PCA14" s="81"/>
      <c r="PCB14" s="81"/>
      <c r="PCC14" s="81"/>
      <c r="PCD14" s="81"/>
      <c r="PCE14" s="81"/>
      <c r="PCF14" s="81"/>
      <c r="PCG14" s="81"/>
      <c r="PCH14" s="81"/>
      <c r="PCI14" s="81"/>
      <c r="PCJ14" s="81"/>
      <c r="PCK14" s="81"/>
      <c r="PCL14" s="81"/>
      <c r="PCM14" s="81"/>
      <c r="PCN14" s="81"/>
      <c r="PCO14" s="81"/>
      <c r="PCP14" s="81"/>
      <c r="PCQ14" s="81"/>
      <c r="PCR14" s="81"/>
      <c r="PCS14" s="81"/>
      <c r="PCT14" s="81"/>
      <c r="PCU14" s="81"/>
      <c r="PCV14" s="81"/>
      <c r="PCW14" s="81"/>
      <c r="PCX14" s="81"/>
      <c r="PCY14" s="81"/>
      <c r="PCZ14" s="81"/>
      <c r="PDA14" s="81"/>
      <c r="PDB14" s="81"/>
      <c r="PDC14" s="81"/>
      <c r="PDD14" s="81"/>
      <c r="PDE14" s="81"/>
      <c r="PDF14" s="81"/>
      <c r="PDG14" s="81"/>
      <c r="PDH14" s="81"/>
      <c r="PDI14" s="81"/>
      <c r="PDJ14" s="81"/>
      <c r="PDK14" s="81"/>
      <c r="PDL14" s="81"/>
      <c r="PDM14" s="81"/>
      <c r="PDN14" s="81"/>
      <c r="PDO14" s="81"/>
      <c r="PDP14" s="81"/>
      <c r="PDQ14" s="81"/>
      <c r="PDR14" s="81"/>
      <c r="PDS14" s="81"/>
      <c r="PDT14" s="81"/>
      <c r="PDU14" s="81"/>
      <c r="PDV14" s="81"/>
      <c r="PDW14" s="81"/>
      <c r="PDX14" s="81"/>
      <c r="PDY14" s="81"/>
      <c r="PDZ14" s="81"/>
      <c r="PEA14" s="81"/>
      <c r="PEB14" s="81"/>
      <c r="PEC14" s="81"/>
      <c r="PED14" s="81"/>
      <c r="PEE14" s="81"/>
      <c r="PEF14" s="81"/>
      <c r="PEG14" s="81"/>
      <c r="PEH14" s="81"/>
      <c r="PEI14" s="81"/>
      <c r="PEJ14" s="81"/>
      <c r="PEK14" s="81"/>
      <c r="PEL14" s="81"/>
      <c r="PEM14" s="81"/>
      <c r="PEN14" s="81"/>
      <c r="PEO14" s="81"/>
      <c r="PEP14" s="81"/>
      <c r="PEQ14" s="81"/>
      <c r="PER14" s="81"/>
      <c r="PES14" s="81"/>
      <c r="PET14" s="81"/>
      <c r="PEU14" s="81"/>
      <c r="PEV14" s="81"/>
      <c r="PEW14" s="81"/>
      <c r="PEX14" s="81"/>
      <c r="PEY14" s="81"/>
      <c r="PEZ14" s="81"/>
      <c r="PFA14" s="81"/>
      <c r="PFB14" s="81"/>
      <c r="PFC14" s="81"/>
      <c r="PFD14" s="81"/>
      <c r="PFE14" s="81"/>
      <c r="PFF14" s="81"/>
      <c r="PFG14" s="81"/>
      <c r="PFH14" s="81"/>
      <c r="PFI14" s="81"/>
      <c r="PFJ14" s="81"/>
      <c r="PFK14" s="81"/>
      <c r="PFL14" s="81"/>
      <c r="PFM14" s="81"/>
      <c r="PFN14" s="81"/>
      <c r="PFO14" s="81"/>
      <c r="PFP14" s="81"/>
      <c r="PFQ14" s="81"/>
      <c r="PFR14" s="81"/>
      <c r="PFS14" s="81"/>
      <c r="PFT14" s="81"/>
      <c r="PFU14" s="81"/>
      <c r="PFV14" s="81"/>
      <c r="PFW14" s="81"/>
      <c r="PFX14" s="81"/>
      <c r="PFY14" s="81"/>
      <c r="PFZ14" s="81"/>
      <c r="PGA14" s="81"/>
      <c r="PGB14" s="81"/>
      <c r="PGC14" s="81"/>
      <c r="PGD14" s="81"/>
      <c r="PGE14" s="81"/>
      <c r="PGF14" s="81"/>
      <c r="PGG14" s="81"/>
      <c r="PGH14" s="81"/>
      <c r="PGI14" s="81"/>
      <c r="PGJ14" s="81"/>
      <c r="PGK14" s="81"/>
      <c r="PGL14" s="81"/>
      <c r="PGM14" s="81"/>
      <c r="PGN14" s="81"/>
      <c r="PGO14" s="81"/>
      <c r="PGP14" s="81"/>
      <c r="PGQ14" s="81"/>
      <c r="PGR14" s="81"/>
      <c r="PGS14" s="81"/>
      <c r="PGT14" s="81"/>
      <c r="PGU14" s="81"/>
      <c r="PGV14" s="81"/>
      <c r="PGW14" s="81"/>
      <c r="PGX14" s="81"/>
      <c r="PGY14" s="81"/>
      <c r="PGZ14" s="81"/>
      <c r="PHA14" s="81"/>
      <c r="PHB14" s="81"/>
      <c r="PHC14" s="81"/>
      <c r="PHD14" s="81"/>
      <c r="PHE14" s="81"/>
      <c r="PHF14" s="81"/>
      <c r="PHG14" s="81"/>
      <c r="PHH14" s="81"/>
      <c r="PHI14" s="81"/>
      <c r="PHJ14" s="81"/>
      <c r="PHK14" s="81"/>
      <c r="PHL14" s="81"/>
      <c r="PHM14" s="81"/>
      <c r="PHN14" s="81"/>
      <c r="PHO14" s="81"/>
      <c r="PHP14" s="81"/>
      <c r="PHQ14" s="81"/>
      <c r="PHR14" s="81"/>
      <c r="PHS14" s="81"/>
      <c r="PHT14" s="81"/>
      <c r="PHU14" s="81"/>
      <c r="PHV14" s="81"/>
      <c r="PHW14" s="81"/>
      <c r="PHX14" s="81"/>
      <c r="PHY14" s="81"/>
      <c r="PHZ14" s="81"/>
      <c r="PIA14" s="81"/>
      <c r="PIB14" s="81"/>
      <c r="PIC14" s="81"/>
      <c r="PID14" s="81"/>
      <c r="PIE14" s="81"/>
      <c r="PIF14" s="81"/>
      <c r="PIG14" s="81"/>
      <c r="PIH14" s="81"/>
      <c r="PII14" s="81"/>
      <c r="PIJ14" s="81"/>
      <c r="PIK14" s="81"/>
      <c r="PIL14" s="81"/>
      <c r="PIM14" s="81"/>
      <c r="PIN14" s="81"/>
      <c r="PIO14" s="81"/>
      <c r="PIP14" s="81"/>
      <c r="PIQ14" s="81"/>
      <c r="PIR14" s="81"/>
      <c r="PIS14" s="81"/>
      <c r="PIT14" s="81"/>
      <c r="PIU14" s="81"/>
      <c r="PIV14" s="81"/>
      <c r="PIW14" s="81"/>
      <c r="PIX14" s="81"/>
      <c r="PIY14" s="81"/>
      <c r="PIZ14" s="81"/>
      <c r="PJA14" s="81"/>
      <c r="PJB14" s="81"/>
      <c r="PJC14" s="81"/>
      <c r="PJD14" s="81"/>
      <c r="PJE14" s="81"/>
      <c r="PJF14" s="81"/>
      <c r="PJG14" s="81"/>
      <c r="PJH14" s="81"/>
      <c r="PJI14" s="81"/>
      <c r="PJJ14" s="81"/>
      <c r="PJK14" s="81"/>
      <c r="PJL14" s="81"/>
      <c r="PJM14" s="81"/>
      <c r="PJN14" s="81"/>
      <c r="PJO14" s="81"/>
      <c r="PJP14" s="81"/>
      <c r="PJQ14" s="81"/>
      <c r="PJR14" s="81"/>
      <c r="PJS14" s="81"/>
      <c r="PJT14" s="81"/>
      <c r="PJU14" s="81"/>
      <c r="PJV14" s="81"/>
      <c r="PJW14" s="81"/>
      <c r="PJX14" s="81"/>
      <c r="PJY14" s="81"/>
      <c r="PJZ14" s="81"/>
      <c r="PKA14" s="81"/>
      <c r="PKB14" s="81"/>
      <c r="PKC14" s="81"/>
      <c r="PKD14" s="81"/>
      <c r="PKE14" s="81"/>
      <c r="PKF14" s="81"/>
      <c r="PKG14" s="81"/>
      <c r="PKH14" s="81"/>
      <c r="PKI14" s="81"/>
      <c r="PKJ14" s="81"/>
      <c r="PKK14" s="81"/>
      <c r="PKL14" s="81"/>
      <c r="PKM14" s="81"/>
      <c r="PKN14" s="81"/>
      <c r="PKO14" s="81"/>
      <c r="PKP14" s="81"/>
      <c r="PKQ14" s="81"/>
      <c r="PKR14" s="81"/>
      <c r="PKS14" s="81"/>
      <c r="PKT14" s="81"/>
      <c r="PKU14" s="81"/>
      <c r="PKV14" s="81"/>
      <c r="PKW14" s="81"/>
      <c r="PKX14" s="81"/>
      <c r="PKY14" s="81"/>
      <c r="PKZ14" s="81"/>
      <c r="PLA14" s="81"/>
      <c r="PLB14" s="81"/>
      <c r="PLC14" s="81"/>
      <c r="PLD14" s="81"/>
      <c r="PLE14" s="81"/>
      <c r="PLF14" s="81"/>
      <c r="PLG14" s="81"/>
      <c r="PLH14" s="81"/>
      <c r="PLI14" s="81"/>
      <c r="PLJ14" s="81"/>
      <c r="PLK14" s="81"/>
      <c r="PLL14" s="81"/>
      <c r="PLM14" s="81"/>
      <c r="PLN14" s="81"/>
      <c r="PLO14" s="81"/>
      <c r="PLP14" s="81"/>
      <c r="PLQ14" s="81"/>
      <c r="PLR14" s="81"/>
      <c r="PLS14" s="81"/>
      <c r="PLT14" s="81"/>
      <c r="PLU14" s="81"/>
      <c r="PLV14" s="81"/>
      <c r="PLW14" s="81"/>
      <c r="PLX14" s="81"/>
      <c r="PLY14" s="81"/>
      <c r="PLZ14" s="81"/>
      <c r="PMA14" s="81"/>
      <c r="PMB14" s="81"/>
      <c r="PMC14" s="81"/>
      <c r="PMD14" s="81"/>
      <c r="PME14" s="81"/>
      <c r="PMF14" s="81"/>
      <c r="PMG14" s="81"/>
      <c r="PMH14" s="81"/>
      <c r="PMI14" s="81"/>
      <c r="PMJ14" s="81"/>
      <c r="PMK14" s="81"/>
      <c r="PML14" s="81"/>
      <c r="PMM14" s="81"/>
      <c r="PMN14" s="81"/>
      <c r="PMO14" s="81"/>
      <c r="PMP14" s="81"/>
      <c r="PMQ14" s="81"/>
      <c r="PMR14" s="81"/>
      <c r="PMS14" s="81"/>
      <c r="PMT14" s="81"/>
      <c r="PMU14" s="81"/>
      <c r="PMV14" s="81"/>
      <c r="PMW14" s="81"/>
      <c r="PMX14" s="81"/>
      <c r="PMY14" s="81"/>
      <c r="PMZ14" s="81"/>
      <c r="PNA14" s="81"/>
      <c r="PNB14" s="81"/>
      <c r="PNC14" s="81"/>
      <c r="PND14" s="81"/>
      <c r="PNE14" s="81"/>
      <c r="PNF14" s="81"/>
      <c r="PNG14" s="81"/>
      <c r="PNH14" s="81"/>
      <c r="PNI14" s="81"/>
      <c r="PNJ14" s="81"/>
      <c r="PNK14" s="81"/>
      <c r="PNL14" s="81"/>
      <c r="PNM14" s="81"/>
      <c r="PNN14" s="81"/>
      <c r="PNO14" s="81"/>
      <c r="PNP14" s="81"/>
      <c r="PNQ14" s="81"/>
      <c r="PNR14" s="81"/>
      <c r="PNS14" s="81"/>
      <c r="PNT14" s="81"/>
      <c r="PNU14" s="81"/>
      <c r="PNV14" s="81"/>
      <c r="PNW14" s="81"/>
      <c r="PNX14" s="81"/>
      <c r="PNY14" s="81"/>
      <c r="PNZ14" s="81"/>
      <c r="POA14" s="81"/>
      <c r="POB14" s="81"/>
      <c r="POC14" s="81"/>
      <c r="POD14" s="81"/>
      <c r="POE14" s="81"/>
      <c r="POF14" s="81"/>
      <c r="POG14" s="81"/>
      <c r="POH14" s="81"/>
      <c r="POI14" s="81"/>
      <c r="POJ14" s="81"/>
      <c r="POK14" s="81"/>
      <c r="POL14" s="81"/>
      <c r="POM14" s="81"/>
      <c r="PON14" s="81"/>
      <c r="POO14" s="81"/>
      <c r="POP14" s="81"/>
      <c r="POQ14" s="81"/>
      <c r="POR14" s="81"/>
      <c r="POS14" s="81"/>
      <c r="POT14" s="81"/>
      <c r="POU14" s="81"/>
      <c r="POV14" s="81"/>
      <c r="POW14" s="81"/>
      <c r="POX14" s="81"/>
      <c r="POY14" s="81"/>
      <c r="POZ14" s="81"/>
      <c r="PPA14" s="81"/>
      <c r="PPB14" s="81"/>
      <c r="PPC14" s="81"/>
      <c r="PPD14" s="81"/>
      <c r="PPE14" s="81"/>
      <c r="PPF14" s="81"/>
      <c r="PPG14" s="81"/>
      <c r="PPH14" s="81"/>
      <c r="PPI14" s="81"/>
      <c r="PPJ14" s="81"/>
      <c r="PPK14" s="81"/>
      <c r="PPL14" s="81"/>
      <c r="PPM14" s="81"/>
      <c r="PPN14" s="81"/>
      <c r="PPO14" s="81"/>
      <c r="PPP14" s="81"/>
      <c r="PPQ14" s="81"/>
      <c r="PPR14" s="81"/>
      <c r="PPS14" s="81"/>
      <c r="PPT14" s="81"/>
      <c r="PPU14" s="81"/>
      <c r="PPV14" s="81"/>
      <c r="PPW14" s="81"/>
      <c r="PPX14" s="81"/>
      <c r="PPY14" s="81"/>
      <c r="PPZ14" s="81"/>
      <c r="PQA14" s="81"/>
      <c r="PQB14" s="81"/>
      <c r="PQC14" s="81"/>
      <c r="PQD14" s="81"/>
      <c r="PQE14" s="81"/>
      <c r="PQF14" s="81"/>
      <c r="PQG14" s="81"/>
      <c r="PQH14" s="81"/>
      <c r="PQI14" s="81"/>
      <c r="PQJ14" s="81"/>
      <c r="PQK14" s="81"/>
      <c r="PQL14" s="81"/>
      <c r="PQM14" s="81"/>
      <c r="PQN14" s="81"/>
      <c r="PQO14" s="81"/>
      <c r="PQP14" s="81"/>
      <c r="PQQ14" s="81"/>
      <c r="PQR14" s="81"/>
      <c r="PQS14" s="81"/>
      <c r="PQT14" s="81"/>
      <c r="PQU14" s="81"/>
      <c r="PQV14" s="81"/>
      <c r="PQW14" s="81"/>
      <c r="PQX14" s="81"/>
      <c r="PQY14" s="81"/>
      <c r="PQZ14" s="81"/>
      <c r="PRA14" s="81"/>
      <c r="PRB14" s="81"/>
      <c r="PRC14" s="81"/>
      <c r="PRD14" s="81"/>
      <c r="PRE14" s="81"/>
      <c r="PRF14" s="81"/>
      <c r="PRG14" s="81"/>
      <c r="PRH14" s="81"/>
      <c r="PRI14" s="81"/>
      <c r="PRJ14" s="81"/>
      <c r="PRK14" s="81"/>
      <c r="PRL14" s="81"/>
      <c r="PRM14" s="81"/>
      <c r="PRN14" s="81"/>
      <c r="PRO14" s="81"/>
      <c r="PRP14" s="81"/>
      <c r="PRQ14" s="81"/>
      <c r="PRR14" s="81"/>
      <c r="PRS14" s="81"/>
      <c r="PRT14" s="81"/>
      <c r="PRU14" s="81"/>
      <c r="PRV14" s="81"/>
      <c r="PRW14" s="81"/>
      <c r="PRX14" s="81"/>
      <c r="PRY14" s="81"/>
      <c r="PRZ14" s="81"/>
      <c r="PSA14" s="81"/>
      <c r="PSB14" s="81"/>
      <c r="PSC14" s="81"/>
      <c r="PSD14" s="81"/>
      <c r="PSE14" s="81"/>
      <c r="PSF14" s="81"/>
      <c r="PSG14" s="81"/>
      <c r="PSH14" s="81"/>
      <c r="PSI14" s="81"/>
      <c r="PSJ14" s="81"/>
      <c r="PSK14" s="81"/>
      <c r="PSL14" s="81"/>
      <c r="PSM14" s="81"/>
      <c r="PSN14" s="81"/>
      <c r="PSO14" s="81"/>
      <c r="PSP14" s="81"/>
      <c r="PSQ14" s="81"/>
      <c r="PSR14" s="81"/>
      <c r="PSS14" s="81"/>
      <c r="PST14" s="81"/>
      <c r="PSU14" s="81"/>
      <c r="PSV14" s="81"/>
      <c r="PSW14" s="81"/>
      <c r="PSX14" s="81"/>
      <c r="PSY14" s="81"/>
      <c r="PSZ14" s="81"/>
      <c r="PTA14" s="81"/>
      <c r="PTB14" s="81"/>
      <c r="PTC14" s="81"/>
      <c r="PTD14" s="81"/>
      <c r="PTE14" s="81"/>
      <c r="PTF14" s="81"/>
      <c r="PTG14" s="81"/>
      <c r="PTH14" s="81"/>
      <c r="PTI14" s="81"/>
      <c r="PTJ14" s="81"/>
      <c r="PTK14" s="81"/>
      <c r="PTL14" s="81"/>
      <c r="PTM14" s="81"/>
      <c r="PTN14" s="81"/>
      <c r="PTO14" s="81"/>
      <c r="PTP14" s="81"/>
      <c r="PTQ14" s="81"/>
      <c r="PTR14" s="81"/>
      <c r="PTS14" s="81"/>
      <c r="PTT14" s="81"/>
      <c r="PTU14" s="81"/>
      <c r="PTV14" s="81"/>
      <c r="PTW14" s="81"/>
      <c r="PTX14" s="81"/>
      <c r="PTY14" s="81"/>
      <c r="PTZ14" s="81"/>
      <c r="PUA14" s="81"/>
      <c r="PUB14" s="81"/>
      <c r="PUC14" s="81"/>
      <c r="PUD14" s="81"/>
      <c r="PUE14" s="81"/>
      <c r="PUF14" s="81"/>
      <c r="PUG14" s="81"/>
      <c r="PUH14" s="81"/>
      <c r="PUI14" s="81"/>
      <c r="PUJ14" s="81"/>
      <c r="PUK14" s="81"/>
      <c r="PUL14" s="81"/>
      <c r="PUM14" s="81"/>
      <c r="PUN14" s="81"/>
      <c r="PUO14" s="81"/>
      <c r="PUP14" s="81"/>
      <c r="PUQ14" s="81"/>
      <c r="PUR14" s="81"/>
      <c r="PUS14" s="81"/>
      <c r="PUT14" s="81"/>
      <c r="PUU14" s="81"/>
      <c r="PUV14" s="81"/>
      <c r="PUW14" s="81"/>
      <c r="PUX14" s="81"/>
      <c r="PUY14" s="81"/>
      <c r="PUZ14" s="81"/>
      <c r="PVA14" s="81"/>
      <c r="PVB14" s="81"/>
      <c r="PVC14" s="81"/>
      <c r="PVD14" s="81"/>
      <c r="PVE14" s="81"/>
      <c r="PVF14" s="81"/>
      <c r="PVG14" s="81"/>
      <c r="PVH14" s="81"/>
      <c r="PVI14" s="81"/>
      <c r="PVJ14" s="81"/>
      <c r="PVK14" s="81"/>
      <c r="PVL14" s="81"/>
      <c r="PVM14" s="81"/>
      <c r="PVN14" s="81"/>
      <c r="PVO14" s="81"/>
      <c r="PVP14" s="81"/>
      <c r="PVQ14" s="81"/>
      <c r="PVR14" s="81"/>
      <c r="PVS14" s="81"/>
      <c r="PVT14" s="81"/>
      <c r="PVU14" s="81"/>
      <c r="PVV14" s="81"/>
      <c r="PVW14" s="81"/>
      <c r="PVX14" s="81"/>
      <c r="PVY14" s="81"/>
      <c r="PVZ14" s="81"/>
      <c r="PWA14" s="81"/>
      <c r="PWB14" s="81"/>
      <c r="PWC14" s="81"/>
      <c r="PWD14" s="81"/>
      <c r="PWE14" s="81"/>
      <c r="PWF14" s="81"/>
      <c r="PWG14" s="81"/>
      <c r="PWH14" s="81"/>
      <c r="PWI14" s="81"/>
      <c r="PWJ14" s="81"/>
      <c r="PWK14" s="81"/>
      <c r="PWL14" s="81"/>
      <c r="PWM14" s="81"/>
      <c r="PWN14" s="81"/>
      <c r="PWO14" s="81"/>
      <c r="PWP14" s="81"/>
      <c r="PWQ14" s="81"/>
      <c r="PWR14" s="81"/>
      <c r="PWS14" s="81"/>
      <c r="PWT14" s="81"/>
      <c r="PWU14" s="81"/>
      <c r="PWV14" s="81"/>
      <c r="PWW14" s="81"/>
      <c r="PWX14" s="81"/>
      <c r="PWY14" s="81"/>
      <c r="PWZ14" s="81"/>
      <c r="PXA14" s="81"/>
      <c r="PXB14" s="81"/>
      <c r="PXC14" s="81"/>
      <c r="PXD14" s="81"/>
      <c r="PXE14" s="81"/>
      <c r="PXF14" s="81"/>
      <c r="PXG14" s="81"/>
      <c r="PXH14" s="81"/>
      <c r="PXI14" s="81"/>
      <c r="PXJ14" s="81"/>
      <c r="PXK14" s="81"/>
      <c r="PXL14" s="81"/>
      <c r="PXM14" s="81"/>
      <c r="PXN14" s="81"/>
      <c r="PXO14" s="81"/>
      <c r="PXP14" s="81"/>
      <c r="PXQ14" s="81"/>
      <c r="PXR14" s="81"/>
      <c r="PXS14" s="81"/>
      <c r="PXT14" s="81"/>
      <c r="PXU14" s="81"/>
      <c r="PXV14" s="81"/>
      <c r="PXW14" s="81"/>
      <c r="PXX14" s="81"/>
      <c r="PXY14" s="81"/>
      <c r="PXZ14" s="81"/>
      <c r="PYA14" s="81"/>
      <c r="PYB14" s="81"/>
      <c r="PYC14" s="81"/>
      <c r="PYD14" s="81"/>
      <c r="PYE14" s="81"/>
      <c r="PYF14" s="81"/>
      <c r="PYG14" s="81"/>
      <c r="PYH14" s="81"/>
      <c r="PYI14" s="81"/>
      <c r="PYJ14" s="81"/>
      <c r="PYK14" s="81"/>
      <c r="PYL14" s="81"/>
      <c r="PYM14" s="81"/>
      <c r="PYN14" s="81"/>
      <c r="PYO14" s="81"/>
      <c r="PYP14" s="81"/>
      <c r="PYQ14" s="81"/>
      <c r="PYR14" s="81"/>
      <c r="PYS14" s="81"/>
      <c r="PYT14" s="81"/>
      <c r="PYU14" s="81"/>
      <c r="PYV14" s="81"/>
      <c r="PYW14" s="81"/>
      <c r="PYX14" s="81"/>
      <c r="PYY14" s="81"/>
      <c r="PYZ14" s="81"/>
      <c r="PZA14" s="81"/>
      <c r="PZB14" s="81"/>
      <c r="PZC14" s="81"/>
      <c r="PZD14" s="81"/>
      <c r="PZE14" s="81"/>
      <c r="PZF14" s="81"/>
      <c r="PZG14" s="81"/>
      <c r="PZH14" s="81"/>
      <c r="PZI14" s="81"/>
      <c r="PZJ14" s="81"/>
      <c r="PZK14" s="81"/>
      <c r="PZL14" s="81"/>
      <c r="PZM14" s="81"/>
      <c r="PZN14" s="81"/>
      <c r="PZO14" s="81"/>
      <c r="PZP14" s="81"/>
      <c r="PZQ14" s="81"/>
      <c r="PZR14" s="81"/>
      <c r="PZS14" s="81"/>
      <c r="PZT14" s="81"/>
      <c r="PZU14" s="81"/>
      <c r="PZV14" s="81"/>
      <c r="PZW14" s="81"/>
      <c r="PZX14" s="81"/>
      <c r="PZY14" s="81"/>
      <c r="PZZ14" s="81"/>
      <c r="QAA14" s="81"/>
      <c r="QAB14" s="81"/>
      <c r="QAC14" s="81"/>
      <c r="QAD14" s="81"/>
      <c r="QAE14" s="81"/>
      <c r="QAF14" s="81"/>
      <c r="QAG14" s="81"/>
      <c r="QAH14" s="81"/>
      <c r="QAI14" s="81"/>
      <c r="QAJ14" s="81"/>
      <c r="QAK14" s="81"/>
      <c r="QAL14" s="81"/>
      <c r="QAM14" s="81"/>
      <c r="QAN14" s="81"/>
      <c r="QAO14" s="81"/>
      <c r="QAP14" s="81"/>
      <c r="QAQ14" s="81"/>
      <c r="QAR14" s="81"/>
      <c r="QAS14" s="81"/>
      <c r="QAT14" s="81"/>
      <c r="QAU14" s="81"/>
      <c r="QAV14" s="81"/>
      <c r="QAW14" s="81"/>
      <c r="QAX14" s="81"/>
      <c r="QAY14" s="81"/>
      <c r="QAZ14" s="81"/>
      <c r="QBA14" s="81"/>
      <c r="QBB14" s="81"/>
      <c r="QBC14" s="81"/>
      <c r="QBD14" s="81"/>
      <c r="QBE14" s="81"/>
      <c r="QBF14" s="81"/>
      <c r="QBG14" s="81"/>
      <c r="QBH14" s="81"/>
      <c r="QBI14" s="81"/>
      <c r="QBJ14" s="81"/>
      <c r="QBK14" s="81"/>
      <c r="QBL14" s="81"/>
      <c r="QBM14" s="81"/>
      <c r="QBN14" s="81"/>
      <c r="QBO14" s="81"/>
      <c r="QBP14" s="81"/>
      <c r="QBQ14" s="81"/>
      <c r="QBR14" s="81"/>
      <c r="QBS14" s="81"/>
      <c r="QBT14" s="81"/>
      <c r="QBU14" s="81"/>
      <c r="QBV14" s="81"/>
      <c r="QBW14" s="81"/>
      <c r="QBX14" s="81"/>
      <c r="QBY14" s="81"/>
      <c r="QBZ14" s="81"/>
      <c r="QCA14" s="81"/>
      <c r="QCB14" s="81"/>
      <c r="QCC14" s="81"/>
      <c r="QCD14" s="81"/>
      <c r="QCE14" s="81"/>
      <c r="QCF14" s="81"/>
      <c r="QCG14" s="81"/>
      <c r="QCH14" s="81"/>
      <c r="QCI14" s="81"/>
      <c r="QCJ14" s="81"/>
      <c r="QCK14" s="81"/>
      <c r="QCL14" s="81"/>
      <c r="QCM14" s="81"/>
      <c r="QCN14" s="81"/>
      <c r="QCO14" s="81"/>
      <c r="QCP14" s="81"/>
      <c r="QCQ14" s="81"/>
      <c r="QCR14" s="81"/>
      <c r="QCS14" s="81"/>
      <c r="QCT14" s="81"/>
      <c r="QCU14" s="81"/>
      <c r="QCV14" s="81"/>
      <c r="QCW14" s="81"/>
      <c r="QCX14" s="81"/>
      <c r="QCY14" s="81"/>
      <c r="QCZ14" s="81"/>
      <c r="QDA14" s="81"/>
      <c r="QDB14" s="81"/>
      <c r="QDC14" s="81"/>
      <c r="QDD14" s="81"/>
      <c r="QDE14" s="81"/>
      <c r="QDF14" s="81"/>
      <c r="QDG14" s="81"/>
      <c r="QDH14" s="81"/>
      <c r="QDI14" s="81"/>
      <c r="QDJ14" s="81"/>
      <c r="QDK14" s="81"/>
      <c r="QDL14" s="81"/>
      <c r="QDM14" s="81"/>
      <c r="QDN14" s="81"/>
      <c r="QDO14" s="81"/>
      <c r="QDP14" s="81"/>
      <c r="QDQ14" s="81"/>
      <c r="QDR14" s="81"/>
      <c r="QDS14" s="81"/>
      <c r="QDT14" s="81"/>
      <c r="QDU14" s="81"/>
      <c r="QDV14" s="81"/>
      <c r="QDW14" s="81"/>
      <c r="QDX14" s="81"/>
      <c r="QDY14" s="81"/>
      <c r="QDZ14" s="81"/>
      <c r="QEA14" s="81"/>
      <c r="QEB14" s="81"/>
      <c r="QEC14" s="81"/>
      <c r="QED14" s="81"/>
      <c r="QEE14" s="81"/>
      <c r="QEF14" s="81"/>
      <c r="QEG14" s="81"/>
      <c r="QEH14" s="81"/>
      <c r="QEI14" s="81"/>
      <c r="QEJ14" s="81"/>
      <c r="QEK14" s="81"/>
      <c r="QEL14" s="81"/>
      <c r="QEM14" s="81"/>
      <c r="QEN14" s="81"/>
      <c r="QEO14" s="81"/>
      <c r="QEP14" s="81"/>
      <c r="QEQ14" s="81"/>
      <c r="QER14" s="81"/>
      <c r="QES14" s="81"/>
      <c r="QET14" s="81"/>
      <c r="QEU14" s="81"/>
      <c r="QEV14" s="81"/>
      <c r="QEW14" s="81"/>
      <c r="QEX14" s="81"/>
      <c r="QEY14" s="81"/>
      <c r="QEZ14" s="81"/>
      <c r="QFA14" s="81"/>
      <c r="QFB14" s="81"/>
      <c r="QFC14" s="81"/>
      <c r="QFD14" s="81"/>
      <c r="QFE14" s="81"/>
      <c r="QFF14" s="81"/>
      <c r="QFG14" s="81"/>
      <c r="QFH14" s="81"/>
      <c r="QFI14" s="81"/>
      <c r="QFJ14" s="81"/>
      <c r="QFK14" s="81"/>
      <c r="QFL14" s="81"/>
      <c r="QFM14" s="81"/>
      <c r="QFN14" s="81"/>
      <c r="QFO14" s="81"/>
      <c r="QFP14" s="81"/>
      <c r="QFQ14" s="81"/>
      <c r="QFR14" s="81"/>
      <c r="QFS14" s="81"/>
      <c r="QFT14" s="81"/>
      <c r="QFU14" s="81"/>
      <c r="QFV14" s="81"/>
      <c r="QFW14" s="81"/>
      <c r="QFX14" s="81"/>
      <c r="QFY14" s="81"/>
      <c r="QFZ14" s="81"/>
      <c r="QGA14" s="81"/>
      <c r="QGB14" s="81"/>
      <c r="QGC14" s="81"/>
      <c r="QGD14" s="81"/>
      <c r="QGE14" s="81"/>
      <c r="QGF14" s="81"/>
      <c r="QGG14" s="81"/>
      <c r="QGH14" s="81"/>
      <c r="QGI14" s="81"/>
      <c r="QGJ14" s="81"/>
      <c r="QGK14" s="81"/>
      <c r="QGL14" s="81"/>
      <c r="QGM14" s="81"/>
      <c r="QGN14" s="81"/>
      <c r="QGO14" s="81"/>
      <c r="QGP14" s="81"/>
      <c r="QGQ14" s="81"/>
      <c r="QGR14" s="81"/>
      <c r="QGS14" s="81"/>
      <c r="QGT14" s="81"/>
      <c r="QGU14" s="81"/>
      <c r="QGV14" s="81"/>
      <c r="QGW14" s="81"/>
      <c r="QGX14" s="81"/>
      <c r="QGY14" s="81"/>
      <c r="QGZ14" s="81"/>
      <c r="QHA14" s="81"/>
      <c r="QHB14" s="81"/>
      <c r="QHC14" s="81"/>
      <c r="QHD14" s="81"/>
      <c r="QHE14" s="81"/>
      <c r="QHF14" s="81"/>
      <c r="QHG14" s="81"/>
      <c r="QHH14" s="81"/>
      <c r="QHI14" s="81"/>
      <c r="QHJ14" s="81"/>
      <c r="QHK14" s="81"/>
      <c r="QHL14" s="81"/>
      <c r="QHM14" s="81"/>
      <c r="QHN14" s="81"/>
      <c r="QHO14" s="81"/>
      <c r="QHP14" s="81"/>
      <c r="QHQ14" s="81"/>
      <c r="QHR14" s="81"/>
      <c r="QHS14" s="81"/>
      <c r="QHT14" s="81"/>
      <c r="QHU14" s="81"/>
      <c r="QHV14" s="81"/>
      <c r="QHW14" s="81"/>
      <c r="QHX14" s="81"/>
      <c r="QHY14" s="81"/>
      <c r="QHZ14" s="81"/>
      <c r="QIA14" s="81"/>
      <c r="QIB14" s="81"/>
      <c r="QIC14" s="81"/>
      <c r="QID14" s="81"/>
      <c r="QIE14" s="81"/>
      <c r="QIF14" s="81"/>
      <c r="QIG14" s="81"/>
      <c r="QIH14" s="81"/>
      <c r="QII14" s="81"/>
      <c r="QIJ14" s="81"/>
      <c r="QIK14" s="81"/>
      <c r="QIL14" s="81"/>
      <c r="QIM14" s="81"/>
      <c r="QIN14" s="81"/>
      <c r="QIO14" s="81"/>
      <c r="QIP14" s="81"/>
      <c r="QIQ14" s="81"/>
      <c r="QIR14" s="81"/>
      <c r="QIS14" s="81"/>
      <c r="QIT14" s="81"/>
      <c r="QIU14" s="81"/>
      <c r="QIV14" s="81"/>
      <c r="QIW14" s="81"/>
      <c r="QIX14" s="81"/>
      <c r="QIY14" s="81"/>
      <c r="QIZ14" s="81"/>
      <c r="QJA14" s="81"/>
      <c r="QJB14" s="81"/>
      <c r="QJC14" s="81"/>
      <c r="QJD14" s="81"/>
      <c r="QJE14" s="81"/>
      <c r="QJF14" s="81"/>
      <c r="QJG14" s="81"/>
      <c r="QJH14" s="81"/>
      <c r="QJI14" s="81"/>
      <c r="QJJ14" s="81"/>
      <c r="QJK14" s="81"/>
      <c r="QJL14" s="81"/>
      <c r="QJM14" s="81"/>
      <c r="QJN14" s="81"/>
      <c r="QJO14" s="81"/>
      <c r="QJP14" s="81"/>
      <c r="QJQ14" s="81"/>
      <c r="QJR14" s="81"/>
      <c r="QJS14" s="81"/>
      <c r="QJT14" s="81"/>
      <c r="QJU14" s="81"/>
      <c r="QJV14" s="81"/>
      <c r="QJW14" s="81"/>
      <c r="QJX14" s="81"/>
      <c r="QJY14" s="81"/>
      <c r="QJZ14" s="81"/>
      <c r="QKA14" s="81"/>
      <c r="QKB14" s="81"/>
      <c r="QKC14" s="81"/>
      <c r="QKD14" s="81"/>
      <c r="QKE14" s="81"/>
      <c r="QKF14" s="81"/>
      <c r="QKG14" s="81"/>
      <c r="QKH14" s="81"/>
      <c r="QKI14" s="81"/>
      <c r="QKJ14" s="81"/>
      <c r="QKK14" s="81"/>
      <c r="QKL14" s="81"/>
      <c r="QKM14" s="81"/>
      <c r="QKN14" s="81"/>
      <c r="QKO14" s="81"/>
      <c r="QKP14" s="81"/>
      <c r="QKQ14" s="81"/>
      <c r="QKR14" s="81"/>
      <c r="QKS14" s="81"/>
      <c r="QKT14" s="81"/>
      <c r="QKU14" s="81"/>
      <c r="QKV14" s="81"/>
      <c r="QKW14" s="81"/>
      <c r="QKX14" s="81"/>
      <c r="QKY14" s="81"/>
      <c r="QKZ14" s="81"/>
      <c r="QLA14" s="81"/>
      <c r="QLB14" s="81"/>
      <c r="QLC14" s="81"/>
      <c r="QLD14" s="81"/>
      <c r="QLE14" s="81"/>
      <c r="QLF14" s="81"/>
      <c r="QLG14" s="81"/>
      <c r="QLH14" s="81"/>
      <c r="QLI14" s="81"/>
      <c r="QLJ14" s="81"/>
      <c r="QLK14" s="81"/>
      <c r="QLL14" s="81"/>
      <c r="QLM14" s="81"/>
      <c r="QLN14" s="81"/>
      <c r="QLO14" s="81"/>
      <c r="QLP14" s="81"/>
      <c r="QLQ14" s="81"/>
      <c r="QLR14" s="81"/>
      <c r="QLS14" s="81"/>
      <c r="QLT14" s="81"/>
      <c r="QLU14" s="81"/>
      <c r="QLV14" s="81"/>
      <c r="QLW14" s="81"/>
      <c r="QLX14" s="81"/>
      <c r="QLY14" s="81"/>
      <c r="QLZ14" s="81"/>
      <c r="QMA14" s="81"/>
      <c r="QMB14" s="81"/>
      <c r="QMC14" s="81"/>
      <c r="QMD14" s="81"/>
      <c r="QME14" s="81"/>
      <c r="QMF14" s="81"/>
      <c r="QMG14" s="81"/>
      <c r="QMH14" s="81"/>
      <c r="QMI14" s="81"/>
      <c r="QMJ14" s="81"/>
      <c r="QMK14" s="81"/>
      <c r="QML14" s="81"/>
      <c r="QMM14" s="81"/>
      <c r="QMN14" s="81"/>
      <c r="QMO14" s="81"/>
      <c r="QMP14" s="81"/>
      <c r="QMQ14" s="81"/>
      <c r="QMR14" s="81"/>
      <c r="QMS14" s="81"/>
      <c r="QMT14" s="81"/>
      <c r="QMU14" s="81"/>
      <c r="QMV14" s="81"/>
      <c r="QMW14" s="81"/>
      <c r="QMX14" s="81"/>
      <c r="QMY14" s="81"/>
      <c r="QMZ14" s="81"/>
      <c r="QNA14" s="81"/>
      <c r="QNB14" s="81"/>
      <c r="QNC14" s="81"/>
      <c r="QND14" s="81"/>
      <c r="QNE14" s="81"/>
      <c r="QNF14" s="81"/>
      <c r="QNG14" s="81"/>
      <c r="QNH14" s="81"/>
      <c r="QNI14" s="81"/>
      <c r="QNJ14" s="81"/>
      <c r="QNK14" s="81"/>
      <c r="QNL14" s="81"/>
      <c r="QNM14" s="81"/>
      <c r="QNN14" s="81"/>
      <c r="QNO14" s="81"/>
      <c r="QNP14" s="81"/>
      <c r="QNQ14" s="81"/>
      <c r="QNR14" s="81"/>
      <c r="QNS14" s="81"/>
      <c r="QNT14" s="81"/>
      <c r="QNU14" s="81"/>
      <c r="QNV14" s="81"/>
      <c r="QNW14" s="81"/>
      <c r="QNX14" s="81"/>
      <c r="QNY14" s="81"/>
      <c r="QNZ14" s="81"/>
      <c r="QOA14" s="81"/>
      <c r="QOB14" s="81"/>
      <c r="QOC14" s="81"/>
      <c r="QOD14" s="81"/>
      <c r="QOE14" s="81"/>
      <c r="QOF14" s="81"/>
      <c r="QOG14" s="81"/>
      <c r="QOH14" s="81"/>
      <c r="QOI14" s="81"/>
      <c r="QOJ14" s="81"/>
      <c r="QOK14" s="81"/>
      <c r="QOL14" s="81"/>
      <c r="QOM14" s="81"/>
      <c r="QON14" s="81"/>
      <c r="QOO14" s="81"/>
      <c r="QOP14" s="81"/>
      <c r="QOQ14" s="81"/>
      <c r="QOR14" s="81"/>
      <c r="QOS14" s="81"/>
      <c r="QOT14" s="81"/>
      <c r="QOU14" s="81"/>
      <c r="QOV14" s="81"/>
      <c r="QOW14" s="81"/>
      <c r="QOX14" s="81"/>
      <c r="QOY14" s="81"/>
      <c r="QOZ14" s="81"/>
      <c r="QPA14" s="81"/>
      <c r="QPB14" s="81"/>
      <c r="QPC14" s="81"/>
      <c r="QPD14" s="81"/>
      <c r="QPE14" s="81"/>
      <c r="QPF14" s="81"/>
      <c r="QPG14" s="81"/>
      <c r="QPH14" s="81"/>
      <c r="QPI14" s="81"/>
      <c r="QPJ14" s="81"/>
      <c r="QPK14" s="81"/>
      <c r="QPL14" s="81"/>
      <c r="QPM14" s="81"/>
      <c r="QPN14" s="81"/>
      <c r="QPO14" s="81"/>
      <c r="QPP14" s="81"/>
      <c r="QPQ14" s="81"/>
      <c r="QPR14" s="81"/>
      <c r="QPS14" s="81"/>
      <c r="QPT14" s="81"/>
      <c r="QPU14" s="81"/>
      <c r="QPV14" s="81"/>
      <c r="QPW14" s="81"/>
      <c r="QPX14" s="81"/>
      <c r="QPY14" s="81"/>
      <c r="QPZ14" s="81"/>
      <c r="QQA14" s="81"/>
      <c r="QQB14" s="81"/>
      <c r="QQC14" s="81"/>
      <c r="QQD14" s="81"/>
      <c r="QQE14" s="81"/>
      <c r="QQF14" s="81"/>
      <c r="QQG14" s="81"/>
      <c r="QQH14" s="81"/>
      <c r="QQI14" s="81"/>
      <c r="QQJ14" s="81"/>
      <c r="QQK14" s="81"/>
      <c r="QQL14" s="81"/>
      <c r="QQM14" s="81"/>
      <c r="QQN14" s="81"/>
      <c r="QQO14" s="81"/>
      <c r="QQP14" s="81"/>
      <c r="QQQ14" s="81"/>
      <c r="QQR14" s="81"/>
      <c r="QQS14" s="81"/>
      <c r="QQT14" s="81"/>
      <c r="QQU14" s="81"/>
      <c r="QQV14" s="81"/>
      <c r="QQW14" s="81"/>
      <c r="QQX14" s="81"/>
      <c r="QQY14" s="81"/>
      <c r="QQZ14" s="81"/>
      <c r="QRA14" s="81"/>
      <c r="QRB14" s="81"/>
      <c r="QRC14" s="81"/>
      <c r="QRD14" s="81"/>
      <c r="QRE14" s="81"/>
      <c r="QRF14" s="81"/>
      <c r="QRG14" s="81"/>
      <c r="QRH14" s="81"/>
      <c r="QRI14" s="81"/>
      <c r="QRJ14" s="81"/>
      <c r="QRK14" s="81"/>
      <c r="QRL14" s="81"/>
      <c r="QRM14" s="81"/>
      <c r="QRN14" s="81"/>
      <c r="QRO14" s="81"/>
      <c r="QRP14" s="81"/>
      <c r="QRQ14" s="81"/>
      <c r="QRR14" s="81"/>
      <c r="QRS14" s="81"/>
      <c r="QRT14" s="81"/>
      <c r="QRU14" s="81"/>
      <c r="QRV14" s="81"/>
      <c r="QRW14" s="81"/>
      <c r="QRX14" s="81"/>
      <c r="QRY14" s="81"/>
      <c r="QRZ14" s="81"/>
      <c r="QSA14" s="81"/>
      <c r="QSB14" s="81"/>
      <c r="QSC14" s="81"/>
      <c r="QSD14" s="81"/>
      <c r="QSE14" s="81"/>
      <c r="QSF14" s="81"/>
      <c r="QSG14" s="81"/>
      <c r="QSH14" s="81"/>
      <c r="QSI14" s="81"/>
      <c r="QSJ14" s="81"/>
      <c r="QSK14" s="81"/>
      <c r="QSL14" s="81"/>
      <c r="QSM14" s="81"/>
      <c r="QSN14" s="81"/>
      <c r="QSO14" s="81"/>
      <c r="QSP14" s="81"/>
      <c r="QSQ14" s="81"/>
      <c r="QSR14" s="81"/>
      <c r="QSS14" s="81"/>
      <c r="QST14" s="81"/>
      <c r="QSU14" s="81"/>
      <c r="QSV14" s="81"/>
      <c r="QSW14" s="81"/>
      <c r="QSX14" s="81"/>
      <c r="QSY14" s="81"/>
      <c r="QSZ14" s="81"/>
      <c r="QTA14" s="81"/>
      <c r="QTB14" s="81"/>
      <c r="QTC14" s="81"/>
      <c r="QTD14" s="81"/>
      <c r="QTE14" s="81"/>
      <c r="QTF14" s="81"/>
      <c r="QTG14" s="81"/>
      <c r="QTH14" s="81"/>
      <c r="QTI14" s="81"/>
      <c r="QTJ14" s="81"/>
      <c r="QTK14" s="81"/>
      <c r="QTL14" s="81"/>
      <c r="QTM14" s="81"/>
      <c r="QTN14" s="81"/>
      <c r="QTO14" s="81"/>
      <c r="QTP14" s="81"/>
      <c r="QTQ14" s="81"/>
      <c r="QTR14" s="81"/>
      <c r="QTS14" s="81"/>
      <c r="QTT14" s="81"/>
      <c r="QTU14" s="81"/>
      <c r="QTV14" s="81"/>
      <c r="QTW14" s="81"/>
      <c r="QTX14" s="81"/>
      <c r="QTY14" s="81"/>
      <c r="QTZ14" s="81"/>
      <c r="QUA14" s="81"/>
      <c r="QUB14" s="81"/>
      <c r="QUC14" s="81"/>
      <c r="QUD14" s="81"/>
      <c r="QUE14" s="81"/>
      <c r="QUF14" s="81"/>
      <c r="QUG14" s="81"/>
      <c r="QUH14" s="81"/>
      <c r="QUI14" s="81"/>
      <c r="QUJ14" s="81"/>
      <c r="QUK14" s="81"/>
      <c r="QUL14" s="81"/>
      <c r="QUM14" s="81"/>
      <c r="QUN14" s="81"/>
      <c r="QUO14" s="81"/>
      <c r="QUP14" s="81"/>
      <c r="QUQ14" s="81"/>
      <c r="QUR14" s="81"/>
      <c r="QUS14" s="81"/>
      <c r="QUT14" s="81"/>
      <c r="QUU14" s="81"/>
      <c r="QUV14" s="81"/>
      <c r="QUW14" s="81"/>
      <c r="QUX14" s="81"/>
      <c r="QUY14" s="81"/>
      <c r="QUZ14" s="81"/>
      <c r="QVA14" s="81"/>
      <c r="QVB14" s="81"/>
      <c r="QVC14" s="81"/>
      <c r="QVD14" s="81"/>
      <c r="QVE14" s="81"/>
      <c r="QVF14" s="81"/>
      <c r="QVG14" s="81"/>
      <c r="QVH14" s="81"/>
      <c r="QVI14" s="81"/>
      <c r="QVJ14" s="81"/>
      <c r="QVK14" s="81"/>
      <c r="QVL14" s="81"/>
      <c r="QVM14" s="81"/>
      <c r="QVN14" s="81"/>
      <c r="QVO14" s="81"/>
      <c r="QVP14" s="81"/>
      <c r="QVQ14" s="81"/>
      <c r="QVR14" s="81"/>
      <c r="QVS14" s="81"/>
      <c r="QVT14" s="81"/>
      <c r="QVU14" s="81"/>
      <c r="QVV14" s="81"/>
      <c r="QVW14" s="81"/>
      <c r="QVX14" s="81"/>
      <c r="QVY14" s="81"/>
      <c r="QVZ14" s="81"/>
      <c r="QWA14" s="81"/>
      <c r="QWB14" s="81"/>
      <c r="QWC14" s="81"/>
      <c r="QWD14" s="81"/>
      <c r="QWE14" s="81"/>
      <c r="QWF14" s="81"/>
      <c r="QWG14" s="81"/>
      <c r="QWH14" s="81"/>
      <c r="QWI14" s="81"/>
      <c r="QWJ14" s="81"/>
      <c r="QWK14" s="81"/>
      <c r="QWL14" s="81"/>
      <c r="QWM14" s="81"/>
      <c r="QWN14" s="81"/>
      <c r="QWO14" s="81"/>
      <c r="QWP14" s="81"/>
      <c r="QWQ14" s="81"/>
      <c r="QWR14" s="81"/>
      <c r="QWS14" s="81"/>
      <c r="QWT14" s="81"/>
      <c r="QWU14" s="81"/>
      <c r="QWV14" s="81"/>
      <c r="QWW14" s="81"/>
      <c r="QWX14" s="81"/>
      <c r="QWY14" s="81"/>
      <c r="QWZ14" s="81"/>
      <c r="QXA14" s="81"/>
      <c r="QXB14" s="81"/>
      <c r="QXC14" s="81"/>
      <c r="QXD14" s="81"/>
      <c r="QXE14" s="81"/>
      <c r="QXF14" s="81"/>
      <c r="QXG14" s="81"/>
      <c r="QXH14" s="81"/>
      <c r="QXI14" s="81"/>
      <c r="QXJ14" s="81"/>
      <c r="QXK14" s="81"/>
      <c r="QXL14" s="81"/>
      <c r="QXM14" s="81"/>
      <c r="QXN14" s="81"/>
      <c r="QXO14" s="81"/>
      <c r="QXP14" s="81"/>
      <c r="QXQ14" s="81"/>
      <c r="QXR14" s="81"/>
      <c r="QXS14" s="81"/>
      <c r="QXT14" s="81"/>
      <c r="QXU14" s="81"/>
      <c r="QXV14" s="81"/>
      <c r="QXW14" s="81"/>
      <c r="QXX14" s="81"/>
      <c r="QXY14" s="81"/>
      <c r="QXZ14" s="81"/>
      <c r="QYA14" s="81"/>
      <c r="QYB14" s="81"/>
      <c r="QYC14" s="81"/>
      <c r="QYD14" s="81"/>
      <c r="QYE14" s="81"/>
      <c r="QYF14" s="81"/>
      <c r="QYG14" s="81"/>
      <c r="QYH14" s="81"/>
      <c r="QYI14" s="81"/>
      <c r="QYJ14" s="81"/>
      <c r="QYK14" s="81"/>
      <c r="QYL14" s="81"/>
      <c r="QYM14" s="81"/>
      <c r="QYN14" s="81"/>
      <c r="QYO14" s="81"/>
      <c r="QYP14" s="81"/>
      <c r="QYQ14" s="81"/>
      <c r="QYR14" s="81"/>
      <c r="QYS14" s="81"/>
      <c r="QYT14" s="81"/>
      <c r="QYU14" s="81"/>
      <c r="QYV14" s="81"/>
      <c r="QYW14" s="81"/>
      <c r="QYX14" s="81"/>
      <c r="QYY14" s="81"/>
      <c r="QYZ14" s="81"/>
      <c r="QZA14" s="81"/>
      <c r="QZB14" s="81"/>
      <c r="QZC14" s="81"/>
      <c r="QZD14" s="81"/>
      <c r="QZE14" s="81"/>
      <c r="QZF14" s="81"/>
      <c r="QZG14" s="81"/>
      <c r="QZH14" s="81"/>
      <c r="QZI14" s="81"/>
      <c r="QZJ14" s="81"/>
      <c r="QZK14" s="81"/>
      <c r="QZL14" s="81"/>
      <c r="QZM14" s="81"/>
      <c r="QZN14" s="81"/>
      <c r="QZO14" s="81"/>
      <c r="QZP14" s="81"/>
      <c r="QZQ14" s="81"/>
      <c r="QZR14" s="81"/>
      <c r="QZS14" s="81"/>
      <c r="QZT14" s="81"/>
      <c r="QZU14" s="81"/>
      <c r="QZV14" s="81"/>
      <c r="QZW14" s="81"/>
      <c r="QZX14" s="81"/>
      <c r="QZY14" s="81"/>
      <c r="QZZ14" s="81"/>
      <c r="RAA14" s="81"/>
      <c r="RAB14" s="81"/>
      <c r="RAC14" s="81"/>
      <c r="RAD14" s="81"/>
      <c r="RAE14" s="81"/>
      <c r="RAF14" s="81"/>
      <c r="RAG14" s="81"/>
      <c r="RAH14" s="81"/>
      <c r="RAI14" s="81"/>
      <c r="RAJ14" s="81"/>
      <c r="RAK14" s="81"/>
      <c r="RAL14" s="81"/>
      <c r="RAM14" s="81"/>
      <c r="RAN14" s="81"/>
      <c r="RAO14" s="81"/>
      <c r="RAP14" s="81"/>
      <c r="RAQ14" s="81"/>
      <c r="RAR14" s="81"/>
      <c r="RAS14" s="81"/>
      <c r="RAT14" s="81"/>
      <c r="RAU14" s="81"/>
      <c r="RAV14" s="81"/>
      <c r="RAW14" s="81"/>
      <c r="RAX14" s="81"/>
      <c r="RAY14" s="81"/>
      <c r="RAZ14" s="81"/>
      <c r="RBA14" s="81"/>
      <c r="RBB14" s="81"/>
      <c r="RBC14" s="81"/>
      <c r="RBD14" s="81"/>
      <c r="RBE14" s="81"/>
      <c r="RBF14" s="81"/>
      <c r="RBG14" s="81"/>
      <c r="RBH14" s="81"/>
      <c r="RBI14" s="81"/>
      <c r="RBJ14" s="81"/>
      <c r="RBK14" s="81"/>
      <c r="RBL14" s="81"/>
      <c r="RBM14" s="81"/>
      <c r="RBN14" s="81"/>
      <c r="RBO14" s="81"/>
      <c r="RBP14" s="81"/>
      <c r="RBQ14" s="81"/>
      <c r="RBR14" s="81"/>
      <c r="RBS14" s="81"/>
      <c r="RBT14" s="81"/>
      <c r="RBU14" s="81"/>
      <c r="RBV14" s="81"/>
      <c r="RBW14" s="81"/>
      <c r="RBX14" s="81"/>
      <c r="RBY14" s="81"/>
      <c r="RBZ14" s="81"/>
      <c r="RCA14" s="81"/>
      <c r="RCB14" s="81"/>
      <c r="RCC14" s="81"/>
      <c r="RCD14" s="81"/>
      <c r="RCE14" s="81"/>
      <c r="RCF14" s="81"/>
      <c r="RCG14" s="81"/>
      <c r="RCH14" s="81"/>
      <c r="RCI14" s="81"/>
      <c r="RCJ14" s="81"/>
      <c r="RCK14" s="81"/>
      <c r="RCL14" s="81"/>
      <c r="RCM14" s="81"/>
      <c r="RCN14" s="81"/>
      <c r="RCO14" s="81"/>
      <c r="RCP14" s="81"/>
      <c r="RCQ14" s="81"/>
      <c r="RCR14" s="81"/>
      <c r="RCS14" s="81"/>
      <c r="RCT14" s="81"/>
      <c r="RCU14" s="81"/>
      <c r="RCV14" s="81"/>
      <c r="RCW14" s="81"/>
      <c r="RCX14" s="81"/>
      <c r="RCY14" s="81"/>
      <c r="RCZ14" s="81"/>
      <c r="RDA14" s="81"/>
      <c r="RDB14" s="81"/>
      <c r="RDC14" s="81"/>
      <c r="RDD14" s="81"/>
      <c r="RDE14" s="81"/>
      <c r="RDF14" s="81"/>
      <c r="RDG14" s="81"/>
      <c r="RDH14" s="81"/>
      <c r="RDI14" s="81"/>
      <c r="RDJ14" s="81"/>
      <c r="RDK14" s="81"/>
      <c r="RDL14" s="81"/>
      <c r="RDM14" s="81"/>
      <c r="RDN14" s="81"/>
      <c r="RDO14" s="81"/>
      <c r="RDP14" s="81"/>
      <c r="RDQ14" s="81"/>
      <c r="RDR14" s="81"/>
      <c r="RDS14" s="81"/>
      <c r="RDT14" s="81"/>
      <c r="RDU14" s="81"/>
      <c r="RDV14" s="81"/>
      <c r="RDW14" s="81"/>
      <c r="RDX14" s="81"/>
      <c r="RDY14" s="81"/>
      <c r="RDZ14" s="81"/>
      <c r="REA14" s="81"/>
      <c r="REB14" s="81"/>
      <c r="REC14" s="81"/>
      <c r="RED14" s="81"/>
      <c r="REE14" s="81"/>
      <c r="REF14" s="81"/>
      <c r="REG14" s="81"/>
      <c r="REH14" s="81"/>
      <c r="REI14" s="81"/>
      <c r="REJ14" s="81"/>
      <c r="REK14" s="81"/>
      <c r="REL14" s="81"/>
      <c r="REM14" s="81"/>
      <c r="REN14" s="81"/>
      <c r="REO14" s="81"/>
      <c r="REP14" s="81"/>
      <c r="REQ14" s="81"/>
      <c r="RER14" s="81"/>
      <c r="RES14" s="81"/>
      <c r="RET14" s="81"/>
      <c r="REU14" s="81"/>
      <c r="REV14" s="81"/>
      <c r="REW14" s="81"/>
      <c r="REX14" s="81"/>
      <c r="REY14" s="81"/>
      <c r="REZ14" s="81"/>
      <c r="RFA14" s="81"/>
      <c r="RFB14" s="81"/>
      <c r="RFC14" s="81"/>
      <c r="RFD14" s="81"/>
      <c r="RFE14" s="81"/>
      <c r="RFF14" s="81"/>
      <c r="RFG14" s="81"/>
      <c r="RFH14" s="81"/>
      <c r="RFI14" s="81"/>
      <c r="RFJ14" s="81"/>
      <c r="RFK14" s="81"/>
      <c r="RFL14" s="81"/>
      <c r="RFM14" s="81"/>
      <c r="RFN14" s="81"/>
      <c r="RFO14" s="81"/>
      <c r="RFP14" s="81"/>
      <c r="RFQ14" s="81"/>
      <c r="RFR14" s="81"/>
      <c r="RFS14" s="81"/>
      <c r="RFT14" s="81"/>
      <c r="RFU14" s="81"/>
      <c r="RFV14" s="81"/>
      <c r="RFW14" s="81"/>
      <c r="RFX14" s="81"/>
      <c r="RFY14" s="81"/>
      <c r="RFZ14" s="81"/>
      <c r="RGA14" s="81"/>
      <c r="RGB14" s="81"/>
      <c r="RGC14" s="81"/>
      <c r="RGD14" s="81"/>
      <c r="RGE14" s="81"/>
      <c r="RGF14" s="81"/>
      <c r="RGG14" s="81"/>
      <c r="RGH14" s="81"/>
      <c r="RGI14" s="81"/>
      <c r="RGJ14" s="81"/>
      <c r="RGK14" s="81"/>
      <c r="RGL14" s="81"/>
      <c r="RGM14" s="81"/>
      <c r="RGN14" s="81"/>
      <c r="RGO14" s="81"/>
      <c r="RGP14" s="81"/>
      <c r="RGQ14" s="81"/>
      <c r="RGR14" s="81"/>
      <c r="RGS14" s="81"/>
      <c r="RGT14" s="81"/>
      <c r="RGU14" s="81"/>
      <c r="RGV14" s="81"/>
      <c r="RGW14" s="81"/>
      <c r="RGX14" s="81"/>
      <c r="RGY14" s="81"/>
      <c r="RGZ14" s="81"/>
      <c r="RHA14" s="81"/>
      <c r="RHB14" s="81"/>
      <c r="RHC14" s="81"/>
      <c r="RHD14" s="81"/>
      <c r="RHE14" s="81"/>
      <c r="RHF14" s="81"/>
      <c r="RHG14" s="81"/>
      <c r="RHH14" s="81"/>
      <c r="RHI14" s="81"/>
      <c r="RHJ14" s="81"/>
      <c r="RHK14" s="81"/>
      <c r="RHL14" s="81"/>
      <c r="RHM14" s="81"/>
      <c r="RHN14" s="81"/>
      <c r="RHO14" s="81"/>
      <c r="RHP14" s="81"/>
      <c r="RHQ14" s="81"/>
      <c r="RHR14" s="81"/>
      <c r="RHS14" s="81"/>
      <c r="RHT14" s="81"/>
      <c r="RHU14" s="81"/>
      <c r="RHV14" s="81"/>
      <c r="RHW14" s="81"/>
      <c r="RHX14" s="81"/>
      <c r="RHY14" s="81"/>
      <c r="RHZ14" s="81"/>
      <c r="RIA14" s="81"/>
      <c r="RIB14" s="81"/>
      <c r="RIC14" s="81"/>
      <c r="RID14" s="81"/>
      <c r="RIE14" s="81"/>
      <c r="RIF14" s="81"/>
      <c r="RIG14" s="81"/>
      <c r="RIH14" s="81"/>
      <c r="RII14" s="81"/>
      <c r="RIJ14" s="81"/>
      <c r="RIK14" s="81"/>
      <c r="RIL14" s="81"/>
      <c r="RIM14" s="81"/>
      <c r="RIN14" s="81"/>
      <c r="RIO14" s="81"/>
      <c r="RIP14" s="81"/>
      <c r="RIQ14" s="81"/>
      <c r="RIR14" s="81"/>
      <c r="RIS14" s="81"/>
      <c r="RIT14" s="81"/>
      <c r="RIU14" s="81"/>
      <c r="RIV14" s="81"/>
      <c r="RIW14" s="81"/>
      <c r="RIX14" s="81"/>
      <c r="RIY14" s="81"/>
      <c r="RIZ14" s="81"/>
      <c r="RJA14" s="81"/>
      <c r="RJB14" s="81"/>
      <c r="RJC14" s="81"/>
      <c r="RJD14" s="81"/>
      <c r="RJE14" s="81"/>
      <c r="RJF14" s="81"/>
      <c r="RJG14" s="81"/>
      <c r="RJH14" s="81"/>
      <c r="RJI14" s="81"/>
      <c r="RJJ14" s="81"/>
      <c r="RJK14" s="81"/>
      <c r="RJL14" s="81"/>
      <c r="RJM14" s="81"/>
      <c r="RJN14" s="81"/>
      <c r="RJO14" s="81"/>
      <c r="RJP14" s="81"/>
      <c r="RJQ14" s="81"/>
      <c r="RJR14" s="81"/>
      <c r="RJS14" s="81"/>
      <c r="RJT14" s="81"/>
      <c r="RJU14" s="81"/>
      <c r="RJV14" s="81"/>
      <c r="RJW14" s="81"/>
      <c r="RJX14" s="81"/>
      <c r="RJY14" s="81"/>
      <c r="RJZ14" s="81"/>
      <c r="RKA14" s="81"/>
      <c r="RKB14" s="81"/>
      <c r="RKC14" s="81"/>
      <c r="RKD14" s="81"/>
      <c r="RKE14" s="81"/>
      <c r="RKF14" s="81"/>
      <c r="RKG14" s="81"/>
      <c r="RKH14" s="81"/>
      <c r="RKI14" s="81"/>
      <c r="RKJ14" s="81"/>
      <c r="RKK14" s="81"/>
      <c r="RKL14" s="81"/>
      <c r="RKM14" s="81"/>
      <c r="RKN14" s="81"/>
      <c r="RKO14" s="81"/>
      <c r="RKP14" s="81"/>
      <c r="RKQ14" s="81"/>
      <c r="RKR14" s="81"/>
      <c r="RKS14" s="81"/>
      <c r="RKT14" s="81"/>
      <c r="RKU14" s="81"/>
      <c r="RKV14" s="81"/>
      <c r="RKW14" s="81"/>
      <c r="RKX14" s="81"/>
      <c r="RKY14" s="81"/>
      <c r="RKZ14" s="81"/>
      <c r="RLA14" s="81"/>
      <c r="RLB14" s="81"/>
      <c r="RLC14" s="81"/>
      <c r="RLD14" s="81"/>
      <c r="RLE14" s="81"/>
      <c r="RLF14" s="81"/>
      <c r="RLG14" s="81"/>
      <c r="RLH14" s="81"/>
      <c r="RLI14" s="81"/>
      <c r="RLJ14" s="81"/>
      <c r="RLK14" s="81"/>
      <c r="RLL14" s="81"/>
      <c r="RLM14" s="81"/>
      <c r="RLN14" s="81"/>
      <c r="RLO14" s="81"/>
      <c r="RLP14" s="81"/>
      <c r="RLQ14" s="81"/>
      <c r="RLR14" s="81"/>
      <c r="RLS14" s="81"/>
      <c r="RLT14" s="81"/>
      <c r="RLU14" s="81"/>
      <c r="RLV14" s="81"/>
      <c r="RLW14" s="81"/>
      <c r="RLX14" s="81"/>
      <c r="RLY14" s="81"/>
      <c r="RLZ14" s="81"/>
      <c r="RMA14" s="81"/>
      <c r="RMB14" s="81"/>
      <c r="RMC14" s="81"/>
      <c r="RMD14" s="81"/>
      <c r="RME14" s="81"/>
      <c r="RMF14" s="81"/>
      <c r="RMG14" s="81"/>
      <c r="RMH14" s="81"/>
      <c r="RMI14" s="81"/>
      <c r="RMJ14" s="81"/>
      <c r="RMK14" s="81"/>
      <c r="RML14" s="81"/>
      <c r="RMM14" s="81"/>
      <c r="RMN14" s="81"/>
      <c r="RMO14" s="81"/>
      <c r="RMP14" s="81"/>
      <c r="RMQ14" s="81"/>
      <c r="RMR14" s="81"/>
      <c r="RMS14" s="81"/>
      <c r="RMT14" s="81"/>
      <c r="RMU14" s="81"/>
      <c r="RMV14" s="81"/>
      <c r="RMW14" s="81"/>
      <c r="RMX14" s="81"/>
      <c r="RMY14" s="81"/>
      <c r="RMZ14" s="81"/>
      <c r="RNA14" s="81"/>
      <c r="RNB14" s="81"/>
      <c r="RNC14" s="81"/>
      <c r="RND14" s="81"/>
      <c r="RNE14" s="81"/>
      <c r="RNF14" s="81"/>
      <c r="RNG14" s="81"/>
      <c r="RNH14" s="81"/>
      <c r="RNI14" s="81"/>
      <c r="RNJ14" s="81"/>
      <c r="RNK14" s="81"/>
      <c r="RNL14" s="81"/>
      <c r="RNM14" s="81"/>
      <c r="RNN14" s="81"/>
      <c r="RNO14" s="81"/>
      <c r="RNP14" s="81"/>
      <c r="RNQ14" s="81"/>
      <c r="RNR14" s="81"/>
      <c r="RNS14" s="81"/>
      <c r="RNT14" s="81"/>
      <c r="RNU14" s="81"/>
      <c r="RNV14" s="81"/>
      <c r="RNW14" s="81"/>
      <c r="RNX14" s="81"/>
      <c r="RNY14" s="81"/>
      <c r="RNZ14" s="81"/>
      <c r="ROA14" s="81"/>
      <c r="ROB14" s="81"/>
      <c r="ROC14" s="81"/>
      <c r="ROD14" s="81"/>
      <c r="ROE14" s="81"/>
      <c r="ROF14" s="81"/>
      <c r="ROG14" s="81"/>
      <c r="ROH14" s="81"/>
      <c r="ROI14" s="81"/>
      <c r="ROJ14" s="81"/>
      <c r="ROK14" s="81"/>
      <c r="ROL14" s="81"/>
      <c r="ROM14" s="81"/>
      <c r="RON14" s="81"/>
      <c r="ROO14" s="81"/>
      <c r="ROP14" s="81"/>
      <c r="ROQ14" s="81"/>
      <c r="ROR14" s="81"/>
      <c r="ROS14" s="81"/>
      <c r="ROT14" s="81"/>
      <c r="ROU14" s="81"/>
      <c r="ROV14" s="81"/>
      <c r="ROW14" s="81"/>
      <c r="ROX14" s="81"/>
      <c r="ROY14" s="81"/>
      <c r="ROZ14" s="81"/>
      <c r="RPA14" s="81"/>
      <c r="RPB14" s="81"/>
      <c r="RPC14" s="81"/>
      <c r="RPD14" s="81"/>
      <c r="RPE14" s="81"/>
      <c r="RPF14" s="81"/>
      <c r="RPG14" s="81"/>
      <c r="RPH14" s="81"/>
      <c r="RPI14" s="81"/>
      <c r="RPJ14" s="81"/>
      <c r="RPK14" s="81"/>
      <c r="RPL14" s="81"/>
      <c r="RPM14" s="81"/>
      <c r="RPN14" s="81"/>
      <c r="RPO14" s="81"/>
      <c r="RPP14" s="81"/>
      <c r="RPQ14" s="81"/>
      <c r="RPR14" s="81"/>
      <c r="RPS14" s="81"/>
      <c r="RPT14" s="81"/>
      <c r="RPU14" s="81"/>
      <c r="RPV14" s="81"/>
      <c r="RPW14" s="81"/>
      <c r="RPX14" s="81"/>
      <c r="RPY14" s="81"/>
      <c r="RPZ14" s="81"/>
      <c r="RQA14" s="81"/>
      <c r="RQB14" s="81"/>
      <c r="RQC14" s="81"/>
      <c r="RQD14" s="81"/>
      <c r="RQE14" s="81"/>
      <c r="RQF14" s="81"/>
      <c r="RQG14" s="81"/>
      <c r="RQH14" s="81"/>
      <c r="RQI14" s="81"/>
      <c r="RQJ14" s="81"/>
      <c r="RQK14" s="81"/>
      <c r="RQL14" s="81"/>
      <c r="RQM14" s="81"/>
      <c r="RQN14" s="81"/>
      <c r="RQO14" s="81"/>
      <c r="RQP14" s="81"/>
      <c r="RQQ14" s="81"/>
      <c r="RQR14" s="81"/>
      <c r="RQS14" s="81"/>
      <c r="RQT14" s="81"/>
      <c r="RQU14" s="81"/>
      <c r="RQV14" s="81"/>
      <c r="RQW14" s="81"/>
      <c r="RQX14" s="81"/>
      <c r="RQY14" s="81"/>
      <c r="RQZ14" s="81"/>
      <c r="RRA14" s="81"/>
      <c r="RRB14" s="81"/>
      <c r="RRC14" s="81"/>
      <c r="RRD14" s="81"/>
      <c r="RRE14" s="81"/>
      <c r="RRF14" s="81"/>
      <c r="RRG14" s="81"/>
      <c r="RRH14" s="81"/>
      <c r="RRI14" s="81"/>
      <c r="RRJ14" s="81"/>
      <c r="RRK14" s="81"/>
      <c r="RRL14" s="81"/>
      <c r="RRM14" s="81"/>
      <c r="RRN14" s="81"/>
      <c r="RRO14" s="81"/>
      <c r="RRP14" s="81"/>
      <c r="RRQ14" s="81"/>
      <c r="RRR14" s="81"/>
      <c r="RRS14" s="81"/>
      <c r="RRT14" s="81"/>
      <c r="RRU14" s="81"/>
      <c r="RRV14" s="81"/>
      <c r="RRW14" s="81"/>
      <c r="RRX14" s="81"/>
      <c r="RRY14" s="81"/>
      <c r="RRZ14" s="81"/>
      <c r="RSA14" s="81"/>
      <c r="RSB14" s="81"/>
      <c r="RSC14" s="81"/>
      <c r="RSD14" s="81"/>
      <c r="RSE14" s="81"/>
      <c r="RSF14" s="81"/>
      <c r="RSG14" s="81"/>
      <c r="RSH14" s="81"/>
      <c r="RSI14" s="81"/>
      <c r="RSJ14" s="81"/>
      <c r="RSK14" s="81"/>
      <c r="RSL14" s="81"/>
      <c r="RSM14" s="81"/>
      <c r="RSN14" s="81"/>
      <c r="RSO14" s="81"/>
      <c r="RSP14" s="81"/>
      <c r="RSQ14" s="81"/>
      <c r="RSR14" s="81"/>
      <c r="RSS14" s="81"/>
      <c r="RST14" s="81"/>
      <c r="RSU14" s="81"/>
      <c r="RSV14" s="81"/>
      <c r="RSW14" s="81"/>
      <c r="RSX14" s="81"/>
      <c r="RSY14" s="81"/>
      <c r="RSZ14" s="81"/>
      <c r="RTA14" s="81"/>
      <c r="RTB14" s="81"/>
      <c r="RTC14" s="81"/>
      <c r="RTD14" s="81"/>
      <c r="RTE14" s="81"/>
      <c r="RTF14" s="81"/>
      <c r="RTG14" s="81"/>
      <c r="RTH14" s="81"/>
      <c r="RTI14" s="81"/>
      <c r="RTJ14" s="81"/>
      <c r="RTK14" s="81"/>
      <c r="RTL14" s="81"/>
      <c r="RTM14" s="81"/>
      <c r="RTN14" s="81"/>
      <c r="RTO14" s="81"/>
      <c r="RTP14" s="81"/>
      <c r="RTQ14" s="81"/>
      <c r="RTR14" s="81"/>
      <c r="RTS14" s="81"/>
      <c r="RTT14" s="81"/>
      <c r="RTU14" s="81"/>
      <c r="RTV14" s="81"/>
      <c r="RTW14" s="81"/>
      <c r="RTX14" s="81"/>
      <c r="RTY14" s="81"/>
      <c r="RTZ14" s="81"/>
      <c r="RUA14" s="81"/>
      <c r="RUB14" s="81"/>
      <c r="RUC14" s="81"/>
      <c r="RUD14" s="81"/>
      <c r="RUE14" s="81"/>
      <c r="RUF14" s="81"/>
      <c r="RUG14" s="81"/>
      <c r="RUH14" s="81"/>
      <c r="RUI14" s="81"/>
      <c r="RUJ14" s="81"/>
      <c r="RUK14" s="81"/>
      <c r="RUL14" s="81"/>
      <c r="RUM14" s="81"/>
      <c r="RUN14" s="81"/>
      <c r="RUO14" s="81"/>
      <c r="RUP14" s="81"/>
      <c r="RUQ14" s="81"/>
      <c r="RUR14" s="81"/>
      <c r="RUS14" s="81"/>
      <c r="RUT14" s="81"/>
      <c r="RUU14" s="81"/>
      <c r="RUV14" s="81"/>
      <c r="RUW14" s="81"/>
      <c r="RUX14" s="81"/>
      <c r="RUY14" s="81"/>
      <c r="RUZ14" s="81"/>
      <c r="RVA14" s="81"/>
      <c r="RVB14" s="81"/>
      <c r="RVC14" s="81"/>
      <c r="RVD14" s="81"/>
      <c r="RVE14" s="81"/>
      <c r="RVF14" s="81"/>
      <c r="RVG14" s="81"/>
      <c r="RVH14" s="81"/>
      <c r="RVI14" s="81"/>
      <c r="RVJ14" s="81"/>
      <c r="RVK14" s="81"/>
      <c r="RVL14" s="81"/>
      <c r="RVM14" s="81"/>
      <c r="RVN14" s="81"/>
      <c r="RVO14" s="81"/>
      <c r="RVP14" s="81"/>
      <c r="RVQ14" s="81"/>
      <c r="RVR14" s="81"/>
      <c r="RVS14" s="81"/>
      <c r="RVT14" s="81"/>
      <c r="RVU14" s="81"/>
      <c r="RVV14" s="81"/>
      <c r="RVW14" s="81"/>
      <c r="RVX14" s="81"/>
      <c r="RVY14" s="81"/>
      <c r="RVZ14" s="81"/>
      <c r="RWA14" s="81"/>
      <c r="RWB14" s="81"/>
      <c r="RWC14" s="81"/>
      <c r="RWD14" s="81"/>
      <c r="RWE14" s="81"/>
      <c r="RWF14" s="81"/>
      <c r="RWG14" s="81"/>
      <c r="RWH14" s="81"/>
      <c r="RWI14" s="81"/>
      <c r="RWJ14" s="81"/>
      <c r="RWK14" s="81"/>
      <c r="RWL14" s="81"/>
      <c r="RWM14" s="81"/>
      <c r="RWN14" s="81"/>
      <c r="RWO14" s="81"/>
      <c r="RWP14" s="81"/>
      <c r="RWQ14" s="81"/>
      <c r="RWR14" s="81"/>
      <c r="RWS14" s="81"/>
      <c r="RWT14" s="81"/>
      <c r="RWU14" s="81"/>
      <c r="RWV14" s="81"/>
      <c r="RWW14" s="81"/>
      <c r="RWX14" s="81"/>
      <c r="RWY14" s="81"/>
      <c r="RWZ14" s="81"/>
      <c r="RXA14" s="81"/>
      <c r="RXB14" s="81"/>
      <c r="RXC14" s="81"/>
      <c r="RXD14" s="81"/>
      <c r="RXE14" s="81"/>
      <c r="RXF14" s="81"/>
      <c r="RXG14" s="81"/>
      <c r="RXH14" s="81"/>
      <c r="RXI14" s="81"/>
      <c r="RXJ14" s="81"/>
      <c r="RXK14" s="81"/>
      <c r="RXL14" s="81"/>
      <c r="RXM14" s="81"/>
      <c r="RXN14" s="81"/>
      <c r="RXO14" s="81"/>
      <c r="RXP14" s="81"/>
      <c r="RXQ14" s="81"/>
      <c r="RXR14" s="81"/>
      <c r="RXS14" s="81"/>
      <c r="RXT14" s="81"/>
      <c r="RXU14" s="81"/>
      <c r="RXV14" s="81"/>
      <c r="RXW14" s="81"/>
      <c r="RXX14" s="81"/>
      <c r="RXY14" s="81"/>
      <c r="RXZ14" s="81"/>
      <c r="RYA14" s="81"/>
      <c r="RYB14" s="81"/>
      <c r="RYC14" s="81"/>
      <c r="RYD14" s="81"/>
      <c r="RYE14" s="81"/>
      <c r="RYF14" s="81"/>
      <c r="RYG14" s="81"/>
      <c r="RYH14" s="81"/>
      <c r="RYI14" s="81"/>
      <c r="RYJ14" s="81"/>
      <c r="RYK14" s="81"/>
      <c r="RYL14" s="81"/>
      <c r="RYM14" s="81"/>
      <c r="RYN14" s="81"/>
      <c r="RYO14" s="81"/>
      <c r="RYP14" s="81"/>
      <c r="RYQ14" s="81"/>
      <c r="RYR14" s="81"/>
      <c r="RYS14" s="81"/>
      <c r="RYT14" s="81"/>
      <c r="RYU14" s="81"/>
      <c r="RYV14" s="81"/>
      <c r="RYW14" s="81"/>
      <c r="RYX14" s="81"/>
      <c r="RYY14" s="81"/>
      <c r="RYZ14" s="81"/>
      <c r="RZA14" s="81"/>
      <c r="RZB14" s="81"/>
      <c r="RZC14" s="81"/>
      <c r="RZD14" s="81"/>
      <c r="RZE14" s="81"/>
      <c r="RZF14" s="81"/>
      <c r="RZG14" s="81"/>
      <c r="RZH14" s="81"/>
      <c r="RZI14" s="81"/>
      <c r="RZJ14" s="81"/>
      <c r="RZK14" s="81"/>
      <c r="RZL14" s="81"/>
      <c r="RZM14" s="81"/>
      <c r="RZN14" s="81"/>
      <c r="RZO14" s="81"/>
      <c r="RZP14" s="81"/>
      <c r="RZQ14" s="81"/>
      <c r="RZR14" s="81"/>
      <c r="RZS14" s="81"/>
      <c r="RZT14" s="81"/>
      <c r="RZU14" s="81"/>
      <c r="RZV14" s="81"/>
      <c r="RZW14" s="81"/>
      <c r="RZX14" s="81"/>
      <c r="RZY14" s="81"/>
      <c r="RZZ14" s="81"/>
      <c r="SAA14" s="81"/>
      <c r="SAB14" s="81"/>
      <c r="SAC14" s="81"/>
      <c r="SAD14" s="81"/>
      <c r="SAE14" s="81"/>
      <c r="SAF14" s="81"/>
      <c r="SAG14" s="81"/>
      <c r="SAH14" s="81"/>
      <c r="SAI14" s="81"/>
      <c r="SAJ14" s="81"/>
      <c r="SAK14" s="81"/>
      <c r="SAL14" s="81"/>
      <c r="SAM14" s="81"/>
      <c r="SAN14" s="81"/>
      <c r="SAO14" s="81"/>
      <c r="SAP14" s="81"/>
      <c r="SAQ14" s="81"/>
      <c r="SAR14" s="81"/>
      <c r="SAS14" s="81"/>
      <c r="SAT14" s="81"/>
      <c r="SAU14" s="81"/>
      <c r="SAV14" s="81"/>
      <c r="SAW14" s="81"/>
      <c r="SAX14" s="81"/>
      <c r="SAY14" s="81"/>
      <c r="SAZ14" s="81"/>
      <c r="SBA14" s="81"/>
      <c r="SBB14" s="81"/>
      <c r="SBC14" s="81"/>
      <c r="SBD14" s="81"/>
      <c r="SBE14" s="81"/>
      <c r="SBF14" s="81"/>
      <c r="SBG14" s="81"/>
      <c r="SBH14" s="81"/>
      <c r="SBI14" s="81"/>
      <c r="SBJ14" s="81"/>
      <c r="SBK14" s="81"/>
      <c r="SBL14" s="81"/>
      <c r="SBM14" s="81"/>
      <c r="SBN14" s="81"/>
      <c r="SBO14" s="81"/>
      <c r="SBP14" s="81"/>
      <c r="SBQ14" s="81"/>
      <c r="SBR14" s="81"/>
      <c r="SBS14" s="81"/>
      <c r="SBT14" s="81"/>
      <c r="SBU14" s="81"/>
      <c r="SBV14" s="81"/>
      <c r="SBW14" s="81"/>
      <c r="SBX14" s="81"/>
      <c r="SBY14" s="81"/>
      <c r="SBZ14" s="81"/>
      <c r="SCA14" s="81"/>
      <c r="SCB14" s="81"/>
      <c r="SCC14" s="81"/>
      <c r="SCD14" s="81"/>
      <c r="SCE14" s="81"/>
      <c r="SCF14" s="81"/>
      <c r="SCG14" s="81"/>
      <c r="SCH14" s="81"/>
      <c r="SCI14" s="81"/>
      <c r="SCJ14" s="81"/>
      <c r="SCK14" s="81"/>
      <c r="SCL14" s="81"/>
      <c r="SCM14" s="81"/>
      <c r="SCN14" s="81"/>
      <c r="SCO14" s="81"/>
      <c r="SCP14" s="81"/>
      <c r="SCQ14" s="81"/>
      <c r="SCR14" s="81"/>
      <c r="SCS14" s="81"/>
      <c r="SCT14" s="81"/>
      <c r="SCU14" s="81"/>
      <c r="SCV14" s="81"/>
      <c r="SCW14" s="81"/>
      <c r="SCX14" s="81"/>
      <c r="SCY14" s="81"/>
      <c r="SCZ14" s="81"/>
      <c r="SDA14" s="81"/>
      <c r="SDB14" s="81"/>
      <c r="SDC14" s="81"/>
      <c r="SDD14" s="81"/>
      <c r="SDE14" s="81"/>
      <c r="SDF14" s="81"/>
      <c r="SDG14" s="81"/>
      <c r="SDH14" s="81"/>
      <c r="SDI14" s="81"/>
      <c r="SDJ14" s="81"/>
      <c r="SDK14" s="81"/>
      <c r="SDL14" s="81"/>
      <c r="SDM14" s="81"/>
      <c r="SDN14" s="81"/>
      <c r="SDO14" s="81"/>
      <c r="SDP14" s="81"/>
      <c r="SDQ14" s="81"/>
      <c r="SDR14" s="81"/>
      <c r="SDS14" s="81"/>
      <c r="SDT14" s="81"/>
      <c r="SDU14" s="81"/>
      <c r="SDV14" s="81"/>
      <c r="SDW14" s="81"/>
      <c r="SDX14" s="81"/>
      <c r="SDY14" s="81"/>
      <c r="SDZ14" s="81"/>
      <c r="SEA14" s="81"/>
      <c r="SEB14" s="81"/>
      <c r="SEC14" s="81"/>
      <c r="SED14" s="81"/>
      <c r="SEE14" s="81"/>
      <c r="SEF14" s="81"/>
      <c r="SEG14" s="81"/>
      <c r="SEH14" s="81"/>
      <c r="SEI14" s="81"/>
      <c r="SEJ14" s="81"/>
      <c r="SEK14" s="81"/>
      <c r="SEL14" s="81"/>
      <c r="SEM14" s="81"/>
      <c r="SEN14" s="81"/>
      <c r="SEO14" s="81"/>
      <c r="SEP14" s="81"/>
      <c r="SEQ14" s="81"/>
      <c r="SER14" s="81"/>
      <c r="SES14" s="81"/>
      <c r="SET14" s="81"/>
      <c r="SEU14" s="81"/>
      <c r="SEV14" s="81"/>
      <c r="SEW14" s="81"/>
      <c r="SEX14" s="81"/>
      <c r="SEY14" s="81"/>
      <c r="SEZ14" s="81"/>
      <c r="SFA14" s="81"/>
      <c r="SFB14" s="81"/>
      <c r="SFC14" s="81"/>
      <c r="SFD14" s="81"/>
      <c r="SFE14" s="81"/>
      <c r="SFF14" s="81"/>
      <c r="SFG14" s="81"/>
      <c r="SFH14" s="81"/>
      <c r="SFI14" s="81"/>
      <c r="SFJ14" s="81"/>
      <c r="SFK14" s="81"/>
      <c r="SFL14" s="81"/>
      <c r="SFM14" s="81"/>
      <c r="SFN14" s="81"/>
      <c r="SFO14" s="81"/>
      <c r="SFP14" s="81"/>
      <c r="SFQ14" s="81"/>
      <c r="SFR14" s="81"/>
      <c r="SFS14" s="81"/>
      <c r="SFT14" s="81"/>
      <c r="SFU14" s="81"/>
      <c r="SFV14" s="81"/>
      <c r="SFW14" s="81"/>
      <c r="SFX14" s="81"/>
      <c r="SFY14" s="81"/>
      <c r="SFZ14" s="81"/>
      <c r="SGA14" s="81"/>
      <c r="SGB14" s="81"/>
      <c r="SGC14" s="81"/>
      <c r="SGD14" s="81"/>
      <c r="SGE14" s="81"/>
      <c r="SGF14" s="81"/>
      <c r="SGG14" s="81"/>
      <c r="SGH14" s="81"/>
      <c r="SGI14" s="81"/>
      <c r="SGJ14" s="81"/>
      <c r="SGK14" s="81"/>
      <c r="SGL14" s="81"/>
      <c r="SGM14" s="81"/>
      <c r="SGN14" s="81"/>
      <c r="SGO14" s="81"/>
      <c r="SGP14" s="81"/>
      <c r="SGQ14" s="81"/>
      <c r="SGR14" s="81"/>
      <c r="SGS14" s="81"/>
      <c r="SGT14" s="81"/>
      <c r="SGU14" s="81"/>
      <c r="SGV14" s="81"/>
      <c r="SGW14" s="81"/>
      <c r="SGX14" s="81"/>
      <c r="SGY14" s="81"/>
      <c r="SGZ14" s="81"/>
      <c r="SHA14" s="81"/>
      <c r="SHB14" s="81"/>
      <c r="SHC14" s="81"/>
      <c r="SHD14" s="81"/>
      <c r="SHE14" s="81"/>
      <c r="SHF14" s="81"/>
      <c r="SHG14" s="81"/>
      <c r="SHH14" s="81"/>
      <c r="SHI14" s="81"/>
      <c r="SHJ14" s="81"/>
      <c r="SHK14" s="81"/>
      <c r="SHL14" s="81"/>
      <c r="SHM14" s="81"/>
      <c r="SHN14" s="81"/>
      <c r="SHO14" s="81"/>
      <c r="SHP14" s="81"/>
      <c r="SHQ14" s="81"/>
      <c r="SHR14" s="81"/>
      <c r="SHS14" s="81"/>
      <c r="SHT14" s="81"/>
      <c r="SHU14" s="81"/>
      <c r="SHV14" s="81"/>
      <c r="SHW14" s="81"/>
      <c r="SHX14" s="81"/>
      <c r="SHY14" s="81"/>
      <c r="SHZ14" s="81"/>
      <c r="SIA14" s="81"/>
      <c r="SIB14" s="81"/>
      <c r="SIC14" s="81"/>
      <c r="SID14" s="81"/>
      <c r="SIE14" s="81"/>
      <c r="SIF14" s="81"/>
      <c r="SIG14" s="81"/>
      <c r="SIH14" s="81"/>
      <c r="SII14" s="81"/>
      <c r="SIJ14" s="81"/>
      <c r="SIK14" s="81"/>
      <c r="SIL14" s="81"/>
      <c r="SIM14" s="81"/>
      <c r="SIN14" s="81"/>
      <c r="SIO14" s="81"/>
      <c r="SIP14" s="81"/>
      <c r="SIQ14" s="81"/>
      <c r="SIR14" s="81"/>
      <c r="SIS14" s="81"/>
      <c r="SIT14" s="81"/>
      <c r="SIU14" s="81"/>
      <c r="SIV14" s="81"/>
      <c r="SIW14" s="81"/>
      <c r="SIX14" s="81"/>
      <c r="SIY14" s="81"/>
      <c r="SIZ14" s="81"/>
      <c r="SJA14" s="81"/>
      <c r="SJB14" s="81"/>
      <c r="SJC14" s="81"/>
      <c r="SJD14" s="81"/>
      <c r="SJE14" s="81"/>
      <c r="SJF14" s="81"/>
      <c r="SJG14" s="81"/>
      <c r="SJH14" s="81"/>
      <c r="SJI14" s="81"/>
      <c r="SJJ14" s="81"/>
      <c r="SJK14" s="81"/>
      <c r="SJL14" s="81"/>
      <c r="SJM14" s="81"/>
      <c r="SJN14" s="81"/>
      <c r="SJO14" s="81"/>
      <c r="SJP14" s="81"/>
      <c r="SJQ14" s="81"/>
      <c r="SJR14" s="81"/>
      <c r="SJS14" s="81"/>
      <c r="SJT14" s="81"/>
      <c r="SJU14" s="81"/>
      <c r="SJV14" s="81"/>
      <c r="SJW14" s="81"/>
      <c r="SJX14" s="81"/>
      <c r="SJY14" s="81"/>
      <c r="SJZ14" s="81"/>
      <c r="SKA14" s="81"/>
      <c r="SKB14" s="81"/>
      <c r="SKC14" s="81"/>
      <c r="SKD14" s="81"/>
      <c r="SKE14" s="81"/>
      <c r="SKF14" s="81"/>
      <c r="SKG14" s="81"/>
      <c r="SKH14" s="81"/>
      <c r="SKI14" s="81"/>
      <c r="SKJ14" s="81"/>
      <c r="SKK14" s="81"/>
      <c r="SKL14" s="81"/>
      <c r="SKM14" s="81"/>
      <c r="SKN14" s="81"/>
      <c r="SKO14" s="81"/>
      <c r="SKP14" s="81"/>
      <c r="SKQ14" s="81"/>
      <c r="SKR14" s="81"/>
      <c r="SKS14" s="81"/>
      <c r="SKT14" s="81"/>
      <c r="SKU14" s="81"/>
      <c r="SKV14" s="81"/>
      <c r="SKW14" s="81"/>
      <c r="SKX14" s="81"/>
      <c r="SKY14" s="81"/>
      <c r="SKZ14" s="81"/>
      <c r="SLA14" s="81"/>
      <c r="SLB14" s="81"/>
      <c r="SLC14" s="81"/>
      <c r="SLD14" s="81"/>
      <c r="SLE14" s="81"/>
      <c r="SLF14" s="81"/>
      <c r="SLG14" s="81"/>
      <c r="SLH14" s="81"/>
      <c r="SLI14" s="81"/>
      <c r="SLJ14" s="81"/>
      <c r="SLK14" s="81"/>
      <c r="SLL14" s="81"/>
      <c r="SLM14" s="81"/>
      <c r="SLN14" s="81"/>
      <c r="SLO14" s="81"/>
      <c r="SLP14" s="81"/>
      <c r="SLQ14" s="81"/>
      <c r="SLR14" s="81"/>
      <c r="SLS14" s="81"/>
      <c r="SLT14" s="81"/>
      <c r="SLU14" s="81"/>
      <c r="SLV14" s="81"/>
      <c r="SLW14" s="81"/>
      <c r="SLX14" s="81"/>
      <c r="SLY14" s="81"/>
      <c r="SLZ14" s="81"/>
      <c r="SMA14" s="81"/>
      <c r="SMB14" s="81"/>
      <c r="SMC14" s="81"/>
      <c r="SMD14" s="81"/>
      <c r="SME14" s="81"/>
      <c r="SMF14" s="81"/>
      <c r="SMG14" s="81"/>
      <c r="SMH14" s="81"/>
      <c r="SMI14" s="81"/>
      <c r="SMJ14" s="81"/>
      <c r="SMK14" s="81"/>
      <c r="SML14" s="81"/>
      <c r="SMM14" s="81"/>
      <c r="SMN14" s="81"/>
      <c r="SMO14" s="81"/>
      <c r="SMP14" s="81"/>
      <c r="SMQ14" s="81"/>
      <c r="SMR14" s="81"/>
      <c r="SMS14" s="81"/>
      <c r="SMT14" s="81"/>
      <c r="SMU14" s="81"/>
      <c r="SMV14" s="81"/>
      <c r="SMW14" s="81"/>
      <c r="SMX14" s="81"/>
      <c r="SMY14" s="81"/>
      <c r="SMZ14" s="81"/>
      <c r="SNA14" s="81"/>
      <c r="SNB14" s="81"/>
      <c r="SNC14" s="81"/>
      <c r="SND14" s="81"/>
      <c r="SNE14" s="81"/>
      <c r="SNF14" s="81"/>
      <c r="SNG14" s="81"/>
      <c r="SNH14" s="81"/>
      <c r="SNI14" s="81"/>
      <c r="SNJ14" s="81"/>
      <c r="SNK14" s="81"/>
      <c r="SNL14" s="81"/>
      <c r="SNM14" s="81"/>
      <c r="SNN14" s="81"/>
      <c r="SNO14" s="81"/>
      <c r="SNP14" s="81"/>
      <c r="SNQ14" s="81"/>
      <c r="SNR14" s="81"/>
      <c r="SNS14" s="81"/>
      <c r="SNT14" s="81"/>
      <c r="SNU14" s="81"/>
      <c r="SNV14" s="81"/>
      <c r="SNW14" s="81"/>
      <c r="SNX14" s="81"/>
      <c r="SNY14" s="81"/>
      <c r="SNZ14" s="81"/>
      <c r="SOA14" s="81"/>
      <c r="SOB14" s="81"/>
      <c r="SOC14" s="81"/>
      <c r="SOD14" s="81"/>
      <c r="SOE14" s="81"/>
      <c r="SOF14" s="81"/>
      <c r="SOG14" s="81"/>
      <c r="SOH14" s="81"/>
      <c r="SOI14" s="81"/>
      <c r="SOJ14" s="81"/>
      <c r="SOK14" s="81"/>
      <c r="SOL14" s="81"/>
      <c r="SOM14" s="81"/>
      <c r="SON14" s="81"/>
      <c r="SOO14" s="81"/>
      <c r="SOP14" s="81"/>
      <c r="SOQ14" s="81"/>
      <c r="SOR14" s="81"/>
      <c r="SOS14" s="81"/>
      <c r="SOT14" s="81"/>
      <c r="SOU14" s="81"/>
      <c r="SOV14" s="81"/>
      <c r="SOW14" s="81"/>
      <c r="SOX14" s="81"/>
      <c r="SOY14" s="81"/>
      <c r="SOZ14" s="81"/>
      <c r="SPA14" s="81"/>
      <c r="SPB14" s="81"/>
      <c r="SPC14" s="81"/>
      <c r="SPD14" s="81"/>
      <c r="SPE14" s="81"/>
      <c r="SPF14" s="81"/>
      <c r="SPG14" s="81"/>
      <c r="SPH14" s="81"/>
      <c r="SPI14" s="81"/>
      <c r="SPJ14" s="81"/>
      <c r="SPK14" s="81"/>
      <c r="SPL14" s="81"/>
      <c r="SPM14" s="81"/>
      <c r="SPN14" s="81"/>
      <c r="SPO14" s="81"/>
      <c r="SPP14" s="81"/>
      <c r="SPQ14" s="81"/>
      <c r="SPR14" s="81"/>
      <c r="SPS14" s="81"/>
      <c r="SPT14" s="81"/>
      <c r="SPU14" s="81"/>
      <c r="SPV14" s="81"/>
      <c r="SPW14" s="81"/>
      <c r="SPX14" s="81"/>
      <c r="SPY14" s="81"/>
      <c r="SPZ14" s="81"/>
      <c r="SQA14" s="81"/>
      <c r="SQB14" s="81"/>
      <c r="SQC14" s="81"/>
      <c r="SQD14" s="81"/>
      <c r="SQE14" s="81"/>
      <c r="SQF14" s="81"/>
      <c r="SQG14" s="81"/>
      <c r="SQH14" s="81"/>
      <c r="SQI14" s="81"/>
      <c r="SQJ14" s="81"/>
      <c r="SQK14" s="81"/>
      <c r="SQL14" s="81"/>
      <c r="SQM14" s="81"/>
      <c r="SQN14" s="81"/>
      <c r="SQO14" s="81"/>
      <c r="SQP14" s="81"/>
      <c r="SQQ14" s="81"/>
      <c r="SQR14" s="81"/>
      <c r="SQS14" s="81"/>
      <c r="SQT14" s="81"/>
      <c r="SQU14" s="81"/>
      <c r="SQV14" s="81"/>
      <c r="SQW14" s="81"/>
      <c r="SQX14" s="81"/>
      <c r="SQY14" s="81"/>
      <c r="SQZ14" s="81"/>
      <c r="SRA14" s="81"/>
      <c r="SRB14" s="81"/>
      <c r="SRC14" s="81"/>
      <c r="SRD14" s="81"/>
      <c r="SRE14" s="81"/>
      <c r="SRF14" s="81"/>
      <c r="SRG14" s="81"/>
      <c r="SRH14" s="81"/>
      <c r="SRI14" s="81"/>
      <c r="SRJ14" s="81"/>
      <c r="SRK14" s="81"/>
      <c r="SRL14" s="81"/>
      <c r="SRM14" s="81"/>
      <c r="SRN14" s="81"/>
      <c r="SRO14" s="81"/>
      <c r="SRP14" s="81"/>
      <c r="SRQ14" s="81"/>
      <c r="SRR14" s="81"/>
      <c r="SRS14" s="81"/>
      <c r="SRT14" s="81"/>
      <c r="SRU14" s="81"/>
      <c r="SRV14" s="81"/>
      <c r="SRW14" s="81"/>
      <c r="SRX14" s="81"/>
      <c r="SRY14" s="81"/>
      <c r="SRZ14" s="81"/>
      <c r="SSA14" s="81"/>
      <c r="SSB14" s="81"/>
      <c r="SSC14" s="81"/>
      <c r="SSD14" s="81"/>
      <c r="SSE14" s="81"/>
      <c r="SSF14" s="81"/>
      <c r="SSG14" s="81"/>
      <c r="SSH14" s="81"/>
      <c r="SSI14" s="81"/>
      <c r="SSJ14" s="81"/>
      <c r="SSK14" s="81"/>
      <c r="SSL14" s="81"/>
      <c r="SSM14" s="81"/>
      <c r="SSN14" s="81"/>
      <c r="SSO14" s="81"/>
      <c r="SSP14" s="81"/>
      <c r="SSQ14" s="81"/>
      <c r="SSR14" s="81"/>
      <c r="SSS14" s="81"/>
      <c r="SST14" s="81"/>
      <c r="SSU14" s="81"/>
      <c r="SSV14" s="81"/>
      <c r="SSW14" s="81"/>
      <c r="SSX14" s="81"/>
      <c r="SSY14" s="81"/>
      <c r="SSZ14" s="81"/>
      <c r="STA14" s="81"/>
      <c r="STB14" s="81"/>
      <c r="STC14" s="81"/>
      <c r="STD14" s="81"/>
      <c r="STE14" s="81"/>
      <c r="STF14" s="81"/>
      <c r="STG14" s="81"/>
      <c r="STH14" s="81"/>
      <c r="STI14" s="81"/>
      <c r="STJ14" s="81"/>
      <c r="STK14" s="81"/>
      <c r="STL14" s="81"/>
      <c r="STM14" s="81"/>
      <c r="STN14" s="81"/>
      <c r="STO14" s="81"/>
      <c r="STP14" s="81"/>
      <c r="STQ14" s="81"/>
      <c r="STR14" s="81"/>
      <c r="STS14" s="81"/>
      <c r="STT14" s="81"/>
      <c r="STU14" s="81"/>
      <c r="STV14" s="81"/>
      <c r="STW14" s="81"/>
      <c r="STX14" s="81"/>
      <c r="STY14" s="81"/>
      <c r="STZ14" s="81"/>
      <c r="SUA14" s="81"/>
      <c r="SUB14" s="81"/>
      <c r="SUC14" s="81"/>
      <c r="SUD14" s="81"/>
      <c r="SUE14" s="81"/>
      <c r="SUF14" s="81"/>
      <c r="SUG14" s="81"/>
      <c r="SUH14" s="81"/>
      <c r="SUI14" s="81"/>
      <c r="SUJ14" s="81"/>
      <c r="SUK14" s="81"/>
      <c r="SUL14" s="81"/>
      <c r="SUM14" s="81"/>
      <c r="SUN14" s="81"/>
      <c r="SUO14" s="81"/>
      <c r="SUP14" s="81"/>
      <c r="SUQ14" s="81"/>
      <c r="SUR14" s="81"/>
      <c r="SUS14" s="81"/>
      <c r="SUT14" s="81"/>
      <c r="SUU14" s="81"/>
      <c r="SUV14" s="81"/>
      <c r="SUW14" s="81"/>
      <c r="SUX14" s="81"/>
      <c r="SUY14" s="81"/>
      <c r="SUZ14" s="81"/>
      <c r="SVA14" s="81"/>
      <c r="SVB14" s="81"/>
      <c r="SVC14" s="81"/>
      <c r="SVD14" s="81"/>
      <c r="SVE14" s="81"/>
      <c r="SVF14" s="81"/>
      <c r="SVG14" s="81"/>
      <c r="SVH14" s="81"/>
      <c r="SVI14" s="81"/>
      <c r="SVJ14" s="81"/>
      <c r="SVK14" s="81"/>
      <c r="SVL14" s="81"/>
      <c r="SVM14" s="81"/>
      <c r="SVN14" s="81"/>
      <c r="SVO14" s="81"/>
      <c r="SVP14" s="81"/>
      <c r="SVQ14" s="81"/>
      <c r="SVR14" s="81"/>
      <c r="SVS14" s="81"/>
      <c r="SVT14" s="81"/>
      <c r="SVU14" s="81"/>
      <c r="SVV14" s="81"/>
      <c r="SVW14" s="81"/>
      <c r="SVX14" s="81"/>
      <c r="SVY14" s="81"/>
      <c r="SVZ14" s="81"/>
      <c r="SWA14" s="81"/>
      <c r="SWB14" s="81"/>
      <c r="SWC14" s="81"/>
      <c r="SWD14" s="81"/>
      <c r="SWE14" s="81"/>
      <c r="SWF14" s="81"/>
      <c r="SWG14" s="81"/>
      <c r="SWH14" s="81"/>
      <c r="SWI14" s="81"/>
      <c r="SWJ14" s="81"/>
      <c r="SWK14" s="81"/>
      <c r="SWL14" s="81"/>
      <c r="SWM14" s="81"/>
      <c r="SWN14" s="81"/>
      <c r="SWO14" s="81"/>
      <c r="SWP14" s="81"/>
      <c r="SWQ14" s="81"/>
      <c r="SWR14" s="81"/>
      <c r="SWS14" s="81"/>
      <c r="SWT14" s="81"/>
      <c r="SWU14" s="81"/>
      <c r="SWV14" s="81"/>
      <c r="SWW14" s="81"/>
      <c r="SWX14" s="81"/>
      <c r="SWY14" s="81"/>
      <c r="SWZ14" s="81"/>
      <c r="SXA14" s="81"/>
      <c r="SXB14" s="81"/>
      <c r="SXC14" s="81"/>
      <c r="SXD14" s="81"/>
      <c r="SXE14" s="81"/>
      <c r="SXF14" s="81"/>
      <c r="SXG14" s="81"/>
      <c r="SXH14" s="81"/>
      <c r="SXI14" s="81"/>
      <c r="SXJ14" s="81"/>
      <c r="SXK14" s="81"/>
      <c r="SXL14" s="81"/>
      <c r="SXM14" s="81"/>
      <c r="SXN14" s="81"/>
      <c r="SXO14" s="81"/>
      <c r="SXP14" s="81"/>
      <c r="SXQ14" s="81"/>
      <c r="SXR14" s="81"/>
      <c r="SXS14" s="81"/>
      <c r="SXT14" s="81"/>
      <c r="SXU14" s="81"/>
      <c r="SXV14" s="81"/>
      <c r="SXW14" s="81"/>
      <c r="SXX14" s="81"/>
      <c r="SXY14" s="81"/>
      <c r="SXZ14" s="81"/>
      <c r="SYA14" s="81"/>
      <c r="SYB14" s="81"/>
      <c r="SYC14" s="81"/>
      <c r="SYD14" s="81"/>
      <c r="SYE14" s="81"/>
      <c r="SYF14" s="81"/>
      <c r="SYG14" s="81"/>
      <c r="SYH14" s="81"/>
      <c r="SYI14" s="81"/>
      <c r="SYJ14" s="81"/>
      <c r="SYK14" s="81"/>
      <c r="SYL14" s="81"/>
      <c r="SYM14" s="81"/>
      <c r="SYN14" s="81"/>
      <c r="SYO14" s="81"/>
      <c r="SYP14" s="81"/>
      <c r="SYQ14" s="81"/>
      <c r="SYR14" s="81"/>
      <c r="SYS14" s="81"/>
      <c r="SYT14" s="81"/>
      <c r="SYU14" s="81"/>
      <c r="SYV14" s="81"/>
      <c r="SYW14" s="81"/>
      <c r="SYX14" s="81"/>
      <c r="SYY14" s="81"/>
      <c r="SYZ14" s="81"/>
      <c r="SZA14" s="81"/>
      <c r="SZB14" s="81"/>
      <c r="SZC14" s="81"/>
      <c r="SZD14" s="81"/>
      <c r="SZE14" s="81"/>
      <c r="SZF14" s="81"/>
      <c r="SZG14" s="81"/>
      <c r="SZH14" s="81"/>
      <c r="SZI14" s="81"/>
      <c r="SZJ14" s="81"/>
      <c r="SZK14" s="81"/>
      <c r="SZL14" s="81"/>
      <c r="SZM14" s="81"/>
      <c r="SZN14" s="81"/>
      <c r="SZO14" s="81"/>
      <c r="SZP14" s="81"/>
      <c r="SZQ14" s="81"/>
      <c r="SZR14" s="81"/>
      <c r="SZS14" s="81"/>
      <c r="SZT14" s="81"/>
      <c r="SZU14" s="81"/>
      <c r="SZV14" s="81"/>
      <c r="SZW14" s="81"/>
      <c r="SZX14" s="81"/>
      <c r="SZY14" s="81"/>
      <c r="SZZ14" s="81"/>
      <c r="TAA14" s="81"/>
      <c r="TAB14" s="81"/>
      <c r="TAC14" s="81"/>
      <c r="TAD14" s="81"/>
      <c r="TAE14" s="81"/>
      <c r="TAF14" s="81"/>
      <c r="TAG14" s="81"/>
      <c r="TAH14" s="81"/>
      <c r="TAI14" s="81"/>
      <c r="TAJ14" s="81"/>
      <c r="TAK14" s="81"/>
      <c r="TAL14" s="81"/>
      <c r="TAM14" s="81"/>
      <c r="TAN14" s="81"/>
      <c r="TAO14" s="81"/>
      <c r="TAP14" s="81"/>
      <c r="TAQ14" s="81"/>
      <c r="TAR14" s="81"/>
      <c r="TAS14" s="81"/>
      <c r="TAT14" s="81"/>
      <c r="TAU14" s="81"/>
      <c r="TAV14" s="81"/>
      <c r="TAW14" s="81"/>
      <c r="TAX14" s="81"/>
      <c r="TAY14" s="81"/>
      <c r="TAZ14" s="81"/>
      <c r="TBA14" s="81"/>
      <c r="TBB14" s="81"/>
      <c r="TBC14" s="81"/>
      <c r="TBD14" s="81"/>
      <c r="TBE14" s="81"/>
      <c r="TBF14" s="81"/>
      <c r="TBG14" s="81"/>
      <c r="TBH14" s="81"/>
      <c r="TBI14" s="81"/>
      <c r="TBJ14" s="81"/>
      <c r="TBK14" s="81"/>
      <c r="TBL14" s="81"/>
      <c r="TBM14" s="81"/>
      <c r="TBN14" s="81"/>
      <c r="TBO14" s="81"/>
      <c r="TBP14" s="81"/>
      <c r="TBQ14" s="81"/>
      <c r="TBR14" s="81"/>
      <c r="TBS14" s="81"/>
      <c r="TBT14" s="81"/>
      <c r="TBU14" s="81"/>
      <c r="TBV14" s="81"/>
      <c r="TBW14" s="81"/>
      <c r="TBX14" s="81"/>
      <c r="TBY14" s="81"/>
      <c r="TBZ14" s="81"/>
      <c r="TCA14" s="81"/>
      <c r="TCB14" s="81"/>
      <c r="TCC14" s="81"/>
      <c r="TCD14" s="81"/>
      <c r="TCE14" s="81"/>
      <c r="TCF14" s="81"/>
      <c r="TCG14" s="81"/>
      <c r="TCH14" s="81"/>
      <c r="TCI14" s="81"/>
      <c r="TCJ14" s="81"/>
      <c r="TCK14" s="81"/>
      <c r="TCL14" s="81"/>
      <c r="TCM14" s="81"/>
      <c r="TCN14" s="81"/>
      <c r="TCO14" s="81"/>
      <c r="TCP14" s="81"/>
      <c r="TCQ14" s="81"/>
      <c r="TCR14" s="81"/>
      <c r="TCS14" s="81"/>
      <c r="TCT14" s="81"/>
      <c r="TCU14" s="81"/>
      <c r="TCV14" s="81"/>
      <c r="TCW14" s="81"/>
      <c r="TCX14" s="81"/>
      <c r="TCY14" s="81"/>
      <c r="TCZ14" s="81"/>
      <c r="TDA14" s="81"/>
      <c r="TDB14" s="81"/>
      <c r="TDC14" s="81"/>
      <c r="TDD14" s="81"/>
      <c r="TDE14" s="81"/>
      <c r="TDF14" s="81"/>
      <c r="TDG14" s="81"/>
      <c r="TDH14" s="81"/>
      <c r="TDI14" s="81"/>
      <c r="TDJ14" s="81"/>
      <c r="TDK14" s="81"/>
      <c r="TDL14" s="81"/>
      <c r="TDM14" s="81"/>
      <c r="TDN14" s="81"/>
      <c r="TDO14" s="81"/>
      <c r="TDP14" s="81"/>
      <c r="TDQ14" s="81"/>
      <c r="TDR14" s="81"/>
      <c r="TDS14" s="81"/>
      <c r="TDT14" s="81"/>
      <c r="TDU14" s="81"/>
      <c r="TDV14" s="81"/>
      <c r="TDW14" s="81"/>
      <c r="TDX14" s="81"/>
      <c r="TDY14" s="81"/>
      <c r="TDZ14" s="81"/>
      <c r="TEA14" s="81"/>
      <c r="TEB14" s="81"/>
      <c r="TEC14" s="81"/>
      <c r="TED14" s="81"/>
      <c r="TEE14" s="81"/>
      <c r="TEF14" s="81"/>
      <c r="TEG14" s="81"/>
      <c r="TEH14" s="81"/>
      <c r="TEI14" s="81"/>
      <c r="TEJ14" s="81"/>
      <c r="TEK14" s="81"/>
      <c r="TEL14" s="81"/>
      <c r="TEM14" s="81"/>
      <c r="TEN14" s="81"/>
      <c r="TEO14" s="81"/>
      <c r="TEP14" s="81"/>
      <c r="TEQ14" s="81"/>
      <c r="TER14" s="81"/>
      <c r="TES14" s="81"/>
      <c r="TET14" s="81"/>
      <c r="TEU14" s="81"/>
      <c r="TEV14" s="81"/>
      <c r="TEW14" s="81"/>
      <c r="TEX14" s="81"/>
      <c r="TEY14" s="81"/>
      <c r="TEZ14" s="81"/>
      <c r="TFA14" s="81"/>
      <c r="TFB14" s="81"/>
      <c r="TFC14" s="81"/>
      <c r="TFD14" s="81"/>
      <c r="TFE14" s="81"/>
      <c r="TFF14" s="81"/>
      <c r="TFG14" s="81"/>
      <c r="TFH14" s="81"/>
      <c r="TFI14" s="81"/>
      <c r="TFJ14" s="81"/>
      <c r="TFK14" s="81"/>
      <c r="TFL14" s="81"/>
      <c r="TFM14" s="81"/>
      <c r="TFN14" s="81"/>
      <c r="TFO14" s="81"/>
      <c r="TFP14" s="81"/>
      <c r="TFQ14" s="81"/>
      <c r="TFR14" s="81"/>
      <c r="TFS14" s="81"/>
      <c r="TFT14" s="81"/>
      <c r="TFU14" s="81"/>
      <c r="TFV14" s="81"/>
      <c r="TFW14" s="81"/>
      <c r="TFX14" s="81"/>
      <c r="TFY14" s="81"/>
      <c r="TFZ14" s="81"/>
      <c r="TGA14" s="81"/>
      <c r="TGB14" s="81"/>
      <c r="TGC14" s="81"/>
      <c r="TGD14" s="81"/>
      <c r="TGE14" s="81"/>
      <c r="TGF14" s="81"/>
      <c r="TGG14" s="81"/>
      <c r="TGH14" s="81"/>
      <c r="TGI14" s="81"/>
      <c r="TGJ14" s="81"/>
      <c r="TGK14" s="81"/>
      <c r="TGL14" s="81"/>
      <c r="TGM14" s="81"/>
      <c r="TGN14" s="81"/>
      <c r="TGO14" s="81"/>
      <c r="TGP14" s="81"/>
      <c r="TGQ14" s="81"/>
      <c r="TGR14" s="81"/>
      <c r="TGS14" s="81"/>
      <c r="TGT14" s="81"/>
      <c r="TGU14" s="81"/>
      <c r="TGV14" s="81"/>
      <c r="TGW14" s="81"/>
      <c r="TGX14" s="81"/>
      <c r="TGY14" s="81"/>
      <c r="TGZ14" s="81"/>
      <c r="THA14" s="81"/>
      <c r="THB14" s="81"/>
      <c r="THC14" s="81"/>
      <c r="THD14" s="81"/>
      <c r="THE14" s="81"/>
      <c r="THF14" s="81"/>
      <c r="THG14" s="81"/>
      <c r="THH14" s="81"/>
      <c r="THI14" s="81"/>
      <c r="THJ14" s="81"/>
      <c r="THK14" s="81"/>
      <c r="THL14" s="81"/>
      <c r="THM14" s="81"/>
      <c r="THN14" s="81"/>
      <c r="THO14" s="81"/>
      <c r="THP14" s="81"/>
      <c r="THQ14" s="81"/>
      <c r="THR14" s="81"/>
      <c r="THS14" s="81"/>
      <c r="THT14" s="81"/>
      <c r="THU14" s="81"/>
      <c r="THV14" s="81"/>
      <c r="THW14" s="81"/>
      <c r="THX14" s="81"/>
      <c r="THY14" s="81"/>
      <c r="THZ14" s="81"/>
      <c r="TIA14" s="81"/>
      <c r="TIB14" s="81"/>
      <c r="TIC14" s="81"/>
      <c r="TID14" s="81"/>
      <c r="TIE14" s="81"/>
      <c r="TIF14" s="81"/>
      <c r="TIG14" s="81"/>
      <c r="TIH14" s="81"/>
      <c r="TII14" s="81"/>
      <c r="TIJ14" s="81"/>
      <c r="TIK14" s="81"/>
      <c r="TIL14" s="81"/>
      <c r="TIM14" s="81"/>
      <c r="TIN14" s="81"/>
      <c r="TIO14" s="81"/>
      <c r="TIP14" s="81"/>
      <c r="TIQ14" s="81"/>
      <c r="TIR14" s="81"/>
      <c r="TIS14" s="81"/>
      <c r="TIT14" s="81"/>
      <c r="TIU14" s="81"/>
      <c r="TIV14" s="81"/>
      <c r="TIW14" s="81"/>
      <c r="TIX14" s="81"/>
      <c r="TIY14" s="81"/>
      <c r="TIZ14" s="81"/>
      <c r="TJA14" s="81"/>
      <c r="TJB14" s="81"/>
      <c r="TJC14" s="81"/>
      <c r="TJD14" s="81"/>
      <c r="TJE14" s="81"/>
      <c r="TJF14" s="81"/>
      <c r="TJG14" s="81"/>
      <c r="TJH14" s="81"/>
      <c r="TJI14" s="81"/>
      <c r="TJJ14" s="81"/>
      <c r="TJK14" s="81"/>
      <c r="TJL14" s="81"/>
      <c r="TJM14" s="81"/>
      <c r="TJN14" s="81"/>
      <c r="TJO14" s="81"/>
      <c r="TJP14" s="81"/>
      <c r="TJQ14" s="81"/>
      <c r="TJR14" s="81"/>
      <c r="TJS14" s="81"/>
      <c r="TJT14" s="81"/>
      <c r="TJU14" s="81"/>
      <c r="TJV14" s="81"/>
      <c r="TJW14" s="81"/>
      <c r="TJX14" s="81"/>
      <c r="TJY14" s="81"/>
      <c r="TJZ14" s="81"/>
      <c r="TKA14" s="81"/>
      <c r="TKB14" s="81"/>
      <c r="TKC14" s="81"/>
      <c r="TKD14" s="81"/>
      <c r="TKE14" s="81"/>
      <c r="TKF14" s="81"/>
      <c r="TKG14" s="81"/>
      <c r="TKH14" s="81"/>
      <c r="TKI14" s="81"/>
      <c r="TKJ14" s="81"/>
      <c r="TKK14" s="81"/>
      <c r="TKL14" s="81"/>
      <c r="TKM14" s="81"/>
      <c r="TKN14" s="81"/>
      <c r="TKO14" s="81"/>
      <c r="TKP14" s="81"/>
      <c r="TKQ14" s="81"/>
      <c r="TKR14" s="81"/>
      <c r="TKS14" s="81"/>
      <c r="TKT14" s="81"/>
      <c r="TKU14" s="81"/>
      <c r="TKV14" s="81"/>
      <c r="TKW14" s="81"/>
      <c r="TKX14" s="81"/>
      <c r="TKY14" s="81"/>
      <c r="TKZ14" s="81"/>
      <c r="TLA14" s="81"/>
      <c r="TLB14" s="81"/>
      <c r="TLC14" s="81"/>
      <c r="TLD14" s="81"/>
      <c r="TLE14" s="81"/>
      <c r="TLF14" s="81"/>
      <c r="TLG14" s="81"/>
      <c r="TLH14" s="81"/>
      <c r="TLI14" s="81"/>
      <c r="TLJ14" s="81"/>
      <c r="TLK14" s="81"/>
      <c r="TLL14" s="81"/>
      <c r="TLM14" s="81"/>
      <c r="TLN14" s="81"/>
      <c r="TLO14" s="81"/>
      <c r="TLP14" s="81"/>
      <c r="TLQ14" s="81"/>
      <c r="TLR14" s="81"/>
      <c r="TLS14" s="81"/>
      <c r="TLT14" s="81"/>
      <c r="TLU14" s="81"/>
      <c r="TLV14" s="81"/>
      <c r="TLW14" s="81"/>
      <c r="TLX14" s="81"/>
      <c r="TLY14" s="81"/>
      <c r="TLZ14" s="81"/>
      <c r="TMA14" s="81"/>
      <c r="TMB14" s="81"/>
      <c r="TMC14" s="81"/>
      <c r="TMD14" s="81"/>
      <c r="TME14" s="81"/>
      <c r="TMF14" s="81"/>
      <c r="TMG14" s="81"/>
      <c r="TMH14" s="81"/>
      <c r="TMI14" s="81"/>
      <c r="TMJ14" s="81"/>
      <c r="TMK14" s="81"/>
      <c r="TML14" s="81"/>
      <c r="TMM14" s="81"/>
      <c r="TMN14" s="81"/>
      <c r="TMO14" s="81"/>
      <c r="TMP14" s="81"/>
      <c r="TMQ14" s="81"/>
      <c r="TMR14" s="81"/>
      <c r="TMS14" s="81"/>
      <c r="TMT14" s="81"/>
      <c r="TMU14" s="81"/>
      <c r="TMV14" s="81"/>
      <c r="TMW14" s="81"/>
      <c r="TMX14" s="81"/>
      <c r="TMY14" s="81"/>
      <c r="TMZ14" s="81"/>
      <c r="TNA14" s="81"/>
      <c r="TNB14" s="81"/>
      <c r="TNC14" s="81"/>
      <c r="TND14" s="81"/>
      <c r="TNE14" s="81"/>
      <c r="TNF14" s="81"/>
      <c r="TNG14" s="81"/>
      <c r="TNH14" s="81"/>
      <c r="TNI14" s="81"/>
      <c r="TNJ14" s="81"/>
      <c r="TNK14" s="81"/>
      <c r="TNL14" s="81"/>
      <c r="TNM14" s="81"/>
      <c r="TNN14" s="81"/>
      <c r="TNO14" s="81"/>
      <c r="TNP14" s="81"/>
      <c r="TNQ14" s="81"/>
      <c r="TNR14" s="81"/>
      <c r="TNS14" s="81"/>
      <c r="TNT14" s="81"/>
      <c r="TNU14" s="81"/>
      <c r="TNV14" s="81"/>
      <c r="TNW14" s="81"/>
      <c r="TNX14" s="81"/>
      <c r="TNY14" s="81"/>
      <c r="TNZ14" s="81"/>
      <c r="TOA14" s="81"/>
      <c r="TOB14" s="81"/>
      <c r="TOC14" s="81"/>
      <c r="TOD14" s="81"/>
      <c r="TOE14" s="81"/>
      <c r="TOF14" s="81"/>
      <c r="TOG14" s="81"/>
      <c r="TOH14" s="81"/>
      <c r="TOI14" s="81"/>
      <c r="TOJ14" s="81"/>
      <c r="TOK14" s="81"/>
      <c r="TOL14" s="81"/>
      <c r="TOM14" s="81"/>
      <c r="TON14" s="81"/>
      <c r="TOO14" s="81"/>
      <c r="TOP14" s="81"/>
      <c r="TOQ14" s="81"/>
      <c r="TOR14" s="81"/>
      <c r="TOS14" s="81"/>
      <c r="TOT14" s="81"/>
      <c r="TOU14" s="81"/>
      <c r="TOV14" s="81"/>
      <c r="TOW14" s="81"/>
      <c r="TOX14" s="81"/>
      <c r="TOY14" s="81"/>
      <c r="TOZ14" s="81"/>
      <c r="TPA14" s="81"/>
      <c r="TPB14" s="81"/>
      <c r="TPC14" s="81"/>
      <c r="TPD14" s="81"/>
      <c r="TPE14" s="81"/>
      <c r="TPF14" s="81"/>
      <c r="TPG14" s="81"/>
      <c r="TPH14" s="81"/>
      <c r="TPI14" s="81"/>
      <c r="TPJ14" s="81"/>
      <c r="TPK14" s="81"/>
      <c r="TPL14" s="81"/>
      <c r="TPM14" s="81"/>
      <c r="TPN14" s="81"/>
      <c r="TPO14" s="81"/>
      <c r="TPP14" s="81"/>
      <c r="TPQ14" s="81"/>
      <c r="TPR14" s="81"/>
      <c r="TPS14" s="81"/>
      <c r="TPT14" s="81"/>
      <c r="TPU14" s="81"/>
      <c r="TPV14" s="81"/>
      <c r="TPW14" s="81"/>
      <c r="TPX14" s="81"/>
      <c r="TPY14" s="81"/>
      <c r="TPZ14" s="81"/>
      <c r="TQA14" s="81"/>
      <c r="TQB14" s="81"/>
      <c r="TQC14" s="81"/>
      <c r="TQD14" s="81"/>
      <c r="TQE14" s="81"/>
      <c r="TQF14" s="81"/>
      <c r="TQG14" s="81"/>
      <c r="TQH14" s="81"/>
      <c r="TQI14" s="81"/>
      <c r="TQJ14" s="81"/>
      <c r="TQK14" s="81"/>
      <c r="TQL14" s="81"/>
      <c r="TQM14" s="81"/>
      <c r="TQN14" s="81"/>
      <c r="TQO14" s="81"/>
      <c r="TQP14" s="81"/>
      <c r="TQQ14" s="81"/>
      <c r="TQR14" s="81"/>
      <c r="TQS14" s="81"/>
      <c r="TQT14" s="81"/>
      <c r="TQU14" s="81"/>
      <c r="TQV14" s="81"/>
      <c r="TQW14" s="81"/>
      <c r="TQX14" s="81"/>
      <c r="TQY14" s="81"/>
      <c r="TQZ14" s="81"/>
      <c r="TRA14" s="81"/>
      <c r="TRB14" s="81"/>
      <c r="TRC14" s="81"/>
      <c r="TRD14" s="81"/>
      <c r="TRE14" s="81"/>
      <c r="TRF14" s="81"/>
      <c r="TRG14" s="81"/>
      <c r="TRH14" s="81"/>
      <c r="TRI14" s="81"/>
      <c r="TRJ14" s="81"/>
      <c r="TRK14" s="81"/>
      <c r="TRL14" s="81"/>
      <c r="TRM14" s="81"/>
      <c r="TRN14" s="81"/>
      <c r="TRO14" s="81"/>
      <c r="TRP14" s="81"/>
      <c r="TRQ14" s="81"/>
      <c r="TRR14" s="81"/>
      <c r="TRS14" s="81"/>
      <c r="TRT14" s="81"/>
      <c r="TRU14" s="81"/>
      <c r="TRV14" s="81"/>
      <c r="TRW14" s="81"/>
      <c r="TRX14" s="81"/>
      <c r="TRY14" s="81"/>
      <c r="TRZ14" s="81"/>
      <c r="TSA14" s="81"/>
      <c r="TSB14" s="81"/>
      <c r="TSC14" s="81"/>
      <c r="TSD14" s="81"/>
      <c r="TSE14" s="81"/>
      <c r="TSF14" s="81"/>
      <c r="TSG14" s="81"/>
      <c r="TSH14" s="81"/>
      <c r="TSI14" s="81"/>
      <c r="TSJ14" s="81"/>
      <c r="TSK14" s="81"/>
      <c r="TSL14" s="81"/>
      <c r="TSM14" s="81"/>
      <c r="TSN14" s="81"/>
      <c r="TSO14" s="81"/>
      <c r="TSP14" s="81"/>
      <c r="TSQ14" s="81"/>
      <c r="TSR14" s="81"/>
      <c r="TSS14" s="81"/>
      <c r="TST14" s="81"/>
      <c r="TSU14" s="81"/>
      <c r="TSV14" s="81"/>
      <c r="TSW14" s="81"/>
      <c r="TSX14" s="81"/>
      <c r="TSY14" s="81"/>
      <c r="TSZ14" s="81"/>
      <c r="TTA14" s="81"/>
      <c r="TTB14" s="81"/>
      <c r="TTC14" s="81"/>
      <c r="TTD14" s="81"/>
      <c r="TTE14" s="81"/>
      <c r="TTF14" s="81"/>
      <c r="TTG14" s="81"/>
      <c r="TTH14" s="81"/>
      <c r="TTI14" s="81"/>
      <c r="TTJ14" s="81"/>
      <c r="TTK14" s="81"/>
      <c r="TTL14" s="81"/>
      <c r="TTM14" s="81"/>
      <c r="TTN14" s="81"/>
      <c r="TTO14" s="81"/>
      <c r="TTP14" s="81"/>
      <c r="TTQ14" s="81"/>
      <c r="TTR14" s="81"/>
      <c r="TTS14" s="81"/>
      <c r="TTT14" s="81"/>
      <c r="TTU14" s="81"/>
      <c r="TTV14" s="81"/>
      <c r="TTW14" s="81"/>
      <c r="TTX14" s="81"/>
      <c r="TTY14" s="81"/>
      <c r="TTZ14" s="81"/>
      <c r="TUA14" s="81"/>
      <c r="TUB14" s="81"/>
      <c r="TUC14" s="81"/>
      <c r="TUD14" s="81"/>
      <c r="TUE14" s="81"/>
      <c r="TUF14" s="81"/>
      <c r="TUG14" s="81"/>
      <c r="TUH14" s="81"/>
      <c r="TUI14" s="81"/>
      <c r="TUJ14" s="81"/>
      <c r="TUK14" s="81"/>
      <c r="TUL14" s="81"/>
      <c r="TUM14" s="81"/>
      <c r="TUN14" s="81"/>
      <c r="TUO14" s="81"/>
      <c r="TUP14" s="81"/>
      <c r="TUQ14" s="81"/>
      <c r="TUR14" s="81"/>
      <c r="TUS14" s="81"/>
      <c r="TUT14" s="81"/>
      <c r="TUU14" s="81"/>
      <c r="TUV14" s="81"/>
      <c r="TUW14" s="81"/>
      <c r="TUX14" s="81"/>
      <c r="TUY14" s="81"/>
      <c r="TUZ14" s="81"/>
      <c r="TVA14" s="81"/>
      <c r="TVB14" s="81"/>
      <c r="TVC14" s="81"/>
      <c r="TVD14" s="81"/>
      <c r="TVE14" s="81"/>
      <c r="TVF14" s="81"/>
      <c r="TVG14" s="81"/>
      <c r="TVH14" s="81"/>
      <c r="TVI14" s="81"/>
      <c r="TVJ14" s="81"/>
      <c r="TVK14" s="81"/>
      <c r="TVL14" s="81"/>
      <c r="TVM14" s="81"/>
      <c r="TVN14" s="81"/>
      <c r="TVO14" s="81"/>
      <c r="TVP14" s="81"/>
      <c r="TVQ14" s="81"/>
      <c r="TVR14" s="81"/>
      <c r="TVS14" s="81"/>
      <c r="TVT14" s="81"/>
      <c r="TVU14" s="81"/>
      <c r="TVV14" s="81"/>
      <c r="TVW14" s="81"/>
      <c r="TVX14" s="81"/>
      <c r="TVY14" s="81"/>
      <c r="TVZ14" s="81"/>
      <c r="TWA14" s="81"/>
      <c r="TWB14" s="81"/>
      <c r="TWC14" s="81"/>
      <c r="TWD14" s="81"/>
      <c r="TWE14" s="81"/>
      <c r="TWF14" s="81"/>
      <c r="TWG14" s="81"/>
      <c r="TWH14" s="81"/>
      <c r="TWI14" s="81"/>
      <c r="TWJ14" s="81"/>
      <c r="TWK14" s="81"/>
      <c r="TWL14" s="81"/>
      <c r="TWM14" s="81"/>
      <c r="TWN14" s="81"/>
      <c r="TWO14" s="81"/>
      <c r="TWP14" s="81"/>
      <c r="TWQ14" s="81"/>
      <c r="TWR14" s="81"/>
      <c r="TWS14" s="81"/>
      <c r="TWT14" s="81"/>
      <c r="TWU14" s="81"/>
      <c r="TWV14" s="81"/>
      <c r="TWW14" s="81"/>
      <c r="TWX14" s="81"/>
      <c r="TWY14" s="81"/>
      <c r="TWZ14" s="81"/>
      <c r="TXA14" s="81"/>
      <c r="TXB14" s="81"/>
      <c r="TXC14" s="81"/>
      <c r="TXD14" s="81"/>
      <c r="TXE14" s="81"/>
      <c r="TXF14" s="81"/>
      <c r="TXG14" s="81"/>
      <c r="TXH14" s="81"/>
      <c r="TXI14" s="81"/>
      <c r="TXJ14" s="81"/>
      <c r="TXK14" s="81"/>
      <c r="TXL14" s="81"/>
      <c r="TXM14" s="81"/>
      <c r="TXN14" s="81"/>
      <c r="TXO14" s="81"/>
      <c r="TXP14" s="81"/>
      <c r="TXQ14" s="81"/>
      <c r="TXR14" s="81"/>
      <c r="TXS14" s="81"/>
      <c r="TXT14" s="81"/>
      <c r="TXU14" s="81"/>
      <c r="TXV14" s="81"/>
      <c r="TXW14" s="81"/>
      <c r="TXX14" s="81"/>
      <c r="TXY14" s="81"/>
      <c r="TXZ14" s="81"/>
      <c r="TYA14" s="81"/>
      <c r="TYB14" s="81"/>
      <c r="TYC14" s="81"/>
      <c r="TYD14" s="81"/>
      <c r="TYE14" s="81"/>
      <c r="TYF14" s="81"/>
      <c r="TYG14" s="81"/>
      <c r="TYH14" s="81"/>
      <c r="TYI14" s="81"/>
      <c r="TYJ14" s="81"/>
      <c r="TYK14" s="81"/>
      <c r="TYL14" s="81"/>
      <c r="TYM14" s="81"/>
      <c r="TYN14" s="81"/>
      <c r="TYO14" s="81"/>
      <c r="TYP14" s="81"/>
      <c r="TYQ14" s="81"/>
      <c r="TYR14" s="81"/>
      <c r="TYS14" s="81"/>
      <c r="TYT14" s="81"/>
      <c r="TYU14" s="81"/>
      <c r="TYV14" s="81"/>
      <c r="TYW14" s="81"/>
      <c r="TYX14" s="81"/>
      <c r="TYY14" s="81"/>
      <c r="TYZ14" s="81"/>
      <c r="TZA14" s="81"/>
      <c r="TZB14" s="81"/>
      <c r="TZC14" s="81"/>
      <c r="TZD14" s="81"/>
      <c r="TZE14" s="81"/>
      <c r="TZF14" s="81"/>
      <c r="TZG14" s="81"/>
      <c r="TZH14" s="81"/>
      <c r="TZI14" s="81"/>
      <c r="TZJ14" s="81"/>
      <c r="TZK14" s="81"/>
      <c r="TZL14" s="81"/>
      <c r="TZM14" s="81"/>
      <c r="TZN14" s="81"/>
      <c r="TZO14" s="81"/>
      <c r="TZP14" s="81"/>
      <c r="TZQ14" s="81"/>
      <c r="TZR14" s="81"/>
      <c r="TZS14" s="81"/>
      <c r="TZT14" s="81"/>
      <c r="TZU14" s="81"/>
      <c r="TZV14" s="81"/>
      <c r="TZW14" s="81"/>
      <c r="TZX14" s="81"/>
      <c r="TZY14" s="81"/>
      <c r="TZZ14" s="81"/>
      <c r="UAA14" s="81"/>
      <c r="UAB14" s="81"/>
      <c r="UAC14" s="81"/>
      <c r="UAD14" s="81"/>
      <c r="UAE14" s="81"/>
      <c r="UAF14" s="81"/>
      <c r="UAG14" s="81"/>
      <c r="UAH14" s="81"/>
      <c r="UAI14" s="81"/>
      <c r="UAJ14" s="81"/>
      <c r="UAK14" s="81"/>
      <c r="UAL14" s="81"/>
      <c r="UAM14" s="81"/>
      <c r="UAN14" s="81"/>
      <c r="UAO14" s="81"/>
      <c r="UAP14" s="81"/>
      <c r="UAQ14" s="81"/>
      <c r="UAR14" s="81"/>
      <c r="UAS14" s="81"/>
      <c r="UAT14" s="81"/>
      <c r="UAU14" s="81"/>
      <c r="UAV14" s="81"/>
      <c r="UAW14" s="81"/>
      <c r="UAX14" s="81"/>
      <c r="UAY14" s="81"/>
      <c r="UAZ14" s="81"/>
      <c r="UBA14" s="81"/>
      <c r="UBB14" s="81"/>
      <c r="UBC14" s="81"/>
      <c r="UBD14" s="81"/>
      <c r="UBE14" s="81"/>
      <c r="UBF14" s="81"/>
      <c r="UBG14" s="81"/>
      <c r="UBH14" s="81"/>
      <c r="UBI14" s="81"/>
      <c r="UBJ14" s="81"/>
      <c r="UBK14" s="81"/>
      <c r="UBL14" s="81"/>
      <c r="UBM14" s="81"/>
      <c r="UBN14" s="81"/>
      <c r="UBO14" s="81"/>
      <c r="UBP14" s="81"/>
      <c r="UBQ14" s="81"/>
      <c r="UBR14" s="81"/>
      <c r="UBS14" s="81"/>
      <c r="UBT14" s="81"/>
      <c r="UBU14" s="81"/>
      <c r="UBV14" s="81"/>
      <c r="UBW14" s="81"/>
      <c r="UBX14" s="81"/>
      <c r="UBY14" s="81"/>
      <c r="UBZ14" s="81"/>
      <c r="UCA14" s="81"/>
      <c r="UCB14" s="81"/>
      <c r="UCC14" s="81"/>
      <c r="UCD14" s="81"/>
      <c r="UCE14" s="81"/>
      <c r="UCF14" s="81"/>
      <c r="UCG14" s="81"/>
      <c r="UCH14" s="81"/>
      <c r="UCI14" s="81"/>
      <c r="UCJ14" s="81"/>
      <c r="UCK14" s="81"/>
      <c r="UCL14" s="81"/>
      <c r="UCM14" s="81"/>
      <c r="UCN14" s="81"/>
      <c r="UCO14" s="81"/>
      <c r="UCP14" s="81"/>
      <c r="UCQ14" s="81"/>
      <c r="UCR14" s="81"/>
      <c r="UCS14" s="81"/>
      <c r="UCT14" s="81"/>
      <c r="UCU14" s="81"/>
      <c r="UCV14" s="81"/>
      <c r="UCW14" s="81"/>
      <c r="UCX14" s="81"/>
      <c r="UCY14" s="81"/>
      <c r="UCZ14" s="81"/>
      <c r="UDA14" s="81"/>
      <c r="UDB14" s="81"/>
      <c r="UDC14" s="81"/>
      <c r="UDD14" s="81"/>
      <c r="UDE14" s="81"/>
      <c r="UDF14" s="81"/>
      <c r="UDG14" s="81"/>
      <c r="UDH14" s="81"/>
      <c r="UDI14" s="81"/>
      <c r="UDJ14" s="81"/>
      <c r="UDK14" s="81"/>
      <c r="UDL14" s="81"/>
      <c r="UDM14" s="81"/>
      <c r="UDN14" s="81"/>
      <c r="UDO14" s="81"/>
      <c r="UDP14" s="81"/>
      <c r="UDQ14" s="81"/>
      <c r="UDR14" s="81"/>
      <c r="UDS14" s="81"/>
      <c r="UDT14" s="81"/>
      <c r="UDU14" s="81"/>
      <c r="UDV14" s="81"/>
      <c r="UDW14" s="81"/>
      <c r="UDX14" s="81"/>
      <c r="UDY14" s="81"/>
      <c r="UDZ14" s="81"/>
      <c r="UEA14" s="81"/>
      <c r="UEB14" s="81"/>
      <c r="UEC14" s="81"/>
      <c r="UED14" s="81"/>
      <c r="UEE14" s="81"/>
      <c r="UEF14" s="81"/>
      <c r="UEG14" s="81"/>
      <c r="UEH14" s="81"/>
      <c r="UEI14" s="81"/>
      <c r="UEJ14" s="81"/>
      <c r="UEK14" s="81"/>
      <c r="UEL14" s="81"/>
      <c r="UEM14" s="81"/>
      <c r="UEN14" s="81"/>
      <c r="UEO14" s="81"/>
      <c r="UEP14" s="81"/>
      <c r="UEQ14" s="81"/>
      <c r="UER14" s="81"/>
      <c r="UES14" s="81"/>
      <c r="UET14" s="81"/>
      <c r="UEU14" s="81"/>
      <c r="UEV14" s="81"/>
      <c r="UEW14" s="81"/>
      <c r="UEX14" s="81"/>
      <c r="UEY14" s="81"/>
      <c r="UEZ14" s="81"/>
      <c r="UFA14" s="81"/>
      <c r="UFB14" s="81"/>
      <c r="UFC14" s="81"/>
      <c r="UFD14" s="81"/>
      <c r="UFE14" s="81"/>
      <c r="UFF14" s="81"/>
      <c r="UFG14" s="81"/>
      <c r="UFH14" s="81"/>
      <c r="UFI14" s="81"/>
      <c r="UFJ14" s="81"/>
      <c r="UFK14" s="81"/>
      <c r="UFL14" s="81"/>
      <c r="UFM14" s="81"/>
      <c r="UFN14" s="81"/>
      <c r="UFO14" s="81"/>
      <c r="UFP14" s="81"/>
      <c r="UFQ14" s="81"/>
      <c r="UFR14" s="81"/>
      <c r="UFS14" s="81"/>
      <c r="UFT14" s="81"/>
      <c r="UFU14" s="81"/>
      <c r="UFV14" s="81"/>
      <c r="UFW14" s="81"/>
      <c r="UFX14" s="81"/>
      <c r="UFY14" s="81"/>
      <c r="UFZ14" s="81"/>
      <c r="UGA14" s="81"/>
      <c r="UGB14" s="81"/>
      <c r="UGC14" s="81"/>
      <c r="UGD14" s="81"/>
      <c r="UGE14" s="81"/>
      <c r="UGF14" s="81"/>
      <c r="UGG14" s="81"/>
      <c r="UGH14" s="81"/>
      <c r="UGI14" s="81"/>
      <c r="UGJ14" s="81"/>
      <c r="UGK14" s="81"/>
      <c r="UGL14" s="81"/>
      <c r="UGM14" s="81"/>
      <c r="UGN14" s="81"/>
      <c r="UGO14" s="81"/>
      <c r="UGP14" s="81"/>
      <c r="UGQ14" s="81"/>
      <c r="UGR14" s="81"/>
      <c r="UGS14" s="81"/>
      <c r="UGT14" s="81"/>
      <c r="UGU14" s="81"/>
      <c r="UGV14" s="81"/>
      <c r="UGW14" s="81"/>
      <c r="UGX14" s="81"/>
      <c r="UGY14" s="81"/>
      <c r="UGZ14" s="81"/>
      <c r="UHA14" s="81"/>
      <c r="UHB14" s="81"/>
      <c r="UHC14" s="81"/>
      <c r="UHD14" s="81"/>
      <c r="UHE14" s="81"/>
      <c r="UHF14" s="81"/>
      <c r="UHG14" s="81"/>
      <c r="UHH14" s="81"/>
      <c r="UHI14" s="81"/>
      <c r="UHJ14" s="81"/>
      <c r="UHK14" s="81"/>
      <c r="UHL14" s="81"/>
      <c r="UHM14" s="81"/>
      <c r="UHN14" s="81"/>
      <c r="UHO14" s="81"/>
      <c r="UHP14" s="81"/>
      <c r="UHQ14" s="81"/>
      <c r="UHR14" s="81"/>
      <c r="UHS14" s="81"/>
      <c r="UHT14" s="81"/>
      <c r="UHU14" s="81"/>
      <c r="UHV14" s="81"/>
      <c r="UHW14" s="81"/>
      <c r="UHX14" s="81"/>
      <c r="UHY14" s="81"/>
      <c r="UHZ14" s="81"/>
      <c r="UIA14" s="81"/>
      <c r="UIB14" s="81"/>
      <c r="UIC14" s="81"/>
      <c r="UID14" s="81"/>
      <c r="UIE14" s="81"/>
      <c r="UIF14" s="81"/>
      <c r="UIG14" s="81"/>
      <c r="UIH14" s="81"/>
      <c r="UII14" s="81"/>
      <c r="UIJ14" s="81"/>
      <c r="UIK14" s="81"/>
      <c r="UIL14" s="81"/>
      <c r="UIM14" s="81"/>
      <c r="UIN14" s="81"/>
      <c r="UIO14" s="81"/>
      <c r="UIP14" s="81"/>
      <c r="UIQ14" s="81"/>
      <c r="UIR14" s="81"/>
      <c r="UIS14" s="81"/>
      <c r="UIT14" s="81"/>
      <c r="UIU14" s="81"/>
      <c r="UIV14" s="81"/>
      <c r="UIW14" s="81"/>
      <c r="UIX14" s="81"/>
      <c r="UIY14" s="81"/>
      <c r="UIZ14" s="81"/>
      <c r="UJA14" s="81"/>
      <c r="UJB14" s="81"/>
      <c r="UJC14" s="81"/>
      <c r="UJD14" s="81"/>
      <c r="UJE14" s="81"/>
      <c r="UJF14" s="81"/>
      <c r="UJG14" s="81"/>
      <c r="UJH14" s="81"/>
      <c r="UJI14" s="81"/>
      <c r="UJJ14" s="81"/>
      <c r="UJK14" s="81"/>
      <c r="UJL14" s="81"/>
      <c r="UJM14" s="81"/>
      <c r="UJN14" s="81"/>
      <c r="UJO14" s="81"/>
      <c r="UJP14" s="81"/>
      <c r="UJQ14" s="81"/>
      <c r="UJR14" s="81"/>
      <c r="UJS14" s="81"/>
      <c r="UJT14" s="81"/>
      <c r="UJU14" s="81"/>
      <c r="UJV14" s="81"/>
      <c r="UJW14" s="81"/>
      <c r="UJX14" s="81"/>
      <c r="UJY14" s="81"/>
      <c r="UJZ14" s="81"/>
      <c r="UKA14" s="81"/>
      <c r="UKB14" s="81"/>
      <c r="UKC14" s="81"/>
      <c r="UKD14" s="81"/>
      <c r="UKE14" s="81"/>
      <c r="UKF14" s="81"/>
      <c r="UKG14" s="81"/>
      <c r="UKH14" s="81"/>
      <c r="UKI14" s="81"/>
      <c r="UKJ14" s="81"/>
      <c r="UKK14" s="81"/>
      <c r="UKL14" s="81"/>
      <c r="UKM14" s="81"/>
      <c r="UKN14" s="81"/>
      <c r="UKO14" s="81"/>
      <c r="UKP14" s="81"/>
      <c r="UKQ14" s="81"/>
      <c r="UKR14" s="81"/>
      <c r="UKS14" s="81"/>
      <c r="UKT14" s="81"/>
      <c r="UKU14" s="81"/>
      <c r="UKV14" s="81"/>
      <c r="UKW14" s="81"/>
      <c r="UKX14" s="81"/>
      <c r="UKY14" s="81"/>
      <c r="UKZ14" s="81"/>
      <c r="ULA14" s="81"/>
      <c r="ULB14" s="81"/>
      <c r="ULC14" s="81"/>
      <c r="ULD14" s="81"/>
      <c r="ULE14" s="81"/>
      <c r="ULF14" s="81"/>
      <c r="ULG14" s="81"/>
      <c r="ULH14" s="81"/>
      <c r="ULI14" s="81"/>
      <c r="ULJ14" s="81"/>
      <c r="ULK14" s="81"/>
      <c r="ULL14" s="81"/>
      <c r="ULM14" s="81"/>
      <c r="ULN14" s="81"/>
      <c r="ULO14" s="81"/>
      <c r="ULP14" s="81"/>
      <c r="ULQ14" s="81"/>
      <c r="ULR14" s="81"/>
      <c r="ULS14" s="81"/>
      <c r="ULT14" s="81"/>
      <c r="ULU14" s="81"/>
      <c r="ULV14" s="81"/>
      <c r="ULW14" s="81"/>
      <c r="ULX14" s="81"/>
      <c r="ULY14" s="81"/>
      <c r="ULZ14" s="81"/>
      <c r="UMA14" s="81"/>
      <c r="UMB14" s="81"/>
      <c r="UMC14" s="81"/>
      <c r="UMD14" s="81"/>
      <c r="UME14" s="81"/>
      <c r="UMF14" s="81"/>
      <c r="UMG14" s="81"/>
      <c r="UMH14" s="81"/>
      <c r="UMI14" s="81"/>
      <c r="UMJ14" s="81"/>
      <c r="UMK14" s="81"/>
      <c r="UML14" s="81"/>
      <c r="UMM14" s="81"/>
      <c r="UMN14" s="81"/>
      <c r="UMO14" s="81"/>
      <c r="UMP14" s="81"/>
      <c r="UMQ14" s="81"/>
      <c r="UMR14" s="81"/>
      <c r="UMS14" s="81"/>
      <c r="UMT14" s="81"/>
      <c r="UMU14" s="81"/>
      <c r="UMV14" s="81"/>
      <c r="UMW14" s="81"/>
      <c r="UMX14" s="81"/>
      <c r="UMY14" s="81"/>
      <c r="UMZ14" s="81"/>
      <c r="UNA14" s="81"/>
      <c r="UNB14" s="81"/>
      <c r="UNC14" s="81"/>
      <c r="UND14" s="81"/>
      <c r="UNE14" s="81"/>
      <c r="UNF14" s="81"/>
      <c r="UNG14" s="81"/>
      <c r="UNH14" s="81"/>
      <c r="UNI14" s="81"/>
      <c r="UNJ14" s="81"/>
      <c r="UNK14" s="81"/>
      <c r="UNL14" s="81"/>
      <c r="UNM14" s="81"/>
      <c r="UNN14" s="81"/>
      <c r="UNO14" s="81"/>
      <c r="UNP14" s="81"/>
      <c r="UNQ14" s="81"/>
      <c r="UNR14" s="81"/>
      <c r="UNS14" s="81"/>
      <c r="UNT14" s="81"/>
      <c r="UNU14" s="81"/>
      <c r="UNV14" s="81"/>
      <c r="UNW14" s="81"/>
      <c r="UNX14" s="81"/>
      <c r="UNY14" s="81"/>
      <c r="UNZ14" s="81"/>
      <c r="UOA14" s="81"/>
      <c r="UOB14" s="81"/>
      <c r="UOC14" s="81"/>
      <c r="UOD14" s="81"/>
      <c r="UOE14" s="81"/>
      <c r="UOF14" s="81"/>
      <c r="UOG14" s="81"/>
      <c r="UOH14" s="81"/>
      <c r="UOI14" s="81"/>
      <c r="UOJ14" s="81"/>
      <c r="UOK14" s="81"/>
      <c r="UOL14" s="81"/>
      <c r="UOM14" s="81"/>
      <c r="UON14" s="81"/>
      <c r="UOO14" s="81"/>
      <c r="UOP14" s="81"/>
      <c r="UOQ14" s="81"/>
      <c r="UOR14" s="81"/>
      <c r="UOS14" s="81"/>
      <c r="UOT14" s="81"/>
      <c r="UOU14" s="81"/>
      <c r="UOV14" s="81"/>
      <c r="UOW14" s="81"/>
      <c r="UOX14" s="81"/>
      <c r="UOY14" s="81"/>
      <c r="UOZ14" s="81"/>
      <c r="UPA14" s="81"/>
      <c r="UPB14" s="81"/>
      <c r="UPC14" s="81"/>
      <c r="UPD14" s="81"/>
      <c r="UPE14" s="81"/>
      <c r="UPF14" s="81"/>
      <c r="UPG14" s="81"/>
      <c r="UPH14" s="81"/>
      <c r="UPI14" s="81"/>
      <c r="UPJ14" s="81"/>
      <c r="UPK14" s="81"/>
      <c r="UPL14" s="81"/>
      <c r="UPM14" s="81"/>
      <c r="UPN14" s="81"/>
      <c r="UPO14" s="81"/>
      <c r="UPP14" s="81"/>
      <c r="UPQ14" s="81"/>
      <c r="UPR14" s="81"/>
      <c r="UPS14" s="81"/>
      <c r="UPT14" s="81"/>
      <c r="UPU14" s="81"/>
      <c r="UPV14" s="81"/>
      <c r="UPW14" s="81"/>
      <c r="UPX14" s="81"/>
      <c r="UPY14" s="81"/>
      <c r="UPZ14" s="81"/>
      <c r="UQA14" s="81"/>
      <c r="UQB14" s="81"/>
      <c r="UQC14" s="81"/>
      <c r="UQD14" s="81"/>
      <c r="UQE14" s="81"/>
      <c r="UQF14" s="81"/>
      <c r="UQG14" s="81"/>
      <c r="UQH14" s="81"/>
      <c r="UQI14" s="81"/>
      <c r="UQJ14" s="81"/>
      <c r="UQK14" s="81"/>
      <c r="UQL14" s="81"/>
      <c r="UQM14" s="81"/>
      <c r="UQN14" s="81"/>
      <c r="UQO14" s="81"/>
      <c r="UQP14" s="81"/>
      <c r="UQQ14" s="81"/>
      <c r="UQR14" s="81"/>
      <c r="UQS14" s="81"/>
      <c r="UQT14" s="81"/>
      <c r="UQU14" s="81"/>
      <c r="UQV14" s="81"/>
      <c r="UQW14" s="81"/>
      <c r="UQX14" s="81"/>
      <c r="UQY14" s="81"/>
      <c r="UQZ14" s="81"/>
      <c r="URA14" s="81"/>
      <c r="URB14" s="81"/>
      <c r="URC14" s="81"/>
      <c r="URD14" s="81"/>
      <c r="URE14" s="81"/>
      <c r="URF14" s="81"/>
      <c r="URG14" s="81"/>
      <c r="URH14" s="81"/>
      <c r="URI14" s="81"/>
      <c r="URJ14" s="81"/>
      <c r="URK14" s="81"/>
      <c r="URL14" s="81"/>
      <c r="URM14" s="81"/>
      <c r="URN14" s="81"/>
      <c r="URO14" s="81"/>
      <c r="URP14" s="81"/>
      <c r="URQ14" s="81"/>
      <c r="URR14" s="81"/>
      <c r="URS14" s="81"/>
      <c r="URT14" s="81"/>
      <c r="URU14" s="81"/>
      <c r="URV14" s="81"/>
      <c r="URW14" s="81"/>
      <c r="URX14" s="81"/>
      <c r="URY14" s="81"/>
      <c r="URZ14" s="81"/>
      <c r="USA14" s="81"/>
      <c r="USB14" s="81"/>
      <c r="USC14" s="81"/>
      <c r="USD14" s="81"/>
      <c r="USE14" s="81"/>
      <c r="USF14" s="81"/>
      <c r="USG14" s="81"/>
      <c r="USH14" s="81"/>
      <c r="USI14" s="81"/>
      <c r="USJ14" s="81"/>
      <c r="USK14" s="81"/>
      <c r="USL14" s="81"/>
      <c r="USM14" s="81"/>
      <c r="USN14" s="81"/>
      <c r="USO14" s="81"/>
      <c r="USP14" s="81"/>
      <c r="USQ14" s="81"/>
      <c r="USR14" s="81"/>
      <c r="USS14" s="81"/>
      <c r="UST14" s="81"/>
      <c r="USU14" s="81"/>
      <c r="USV14" s="81"/>
      <c r="USW14" s="81"/>
      <c r="USX14" s="81"/>
      <c r="USY14" s="81"/>
      <c r="USZ14" s="81"/>
      <c r="UTA14" s="81"/>
      <c r="UTB14" s="81"/>
      <c r="UTC14" s="81"/>
      <c r="UTD14" s="81"/>
      <c r="UTE14" s="81"/>
      <c r="UTF14" s="81"/>
      <c r="UTG14" s="81"/>
      <c r="UTH14" s="81"/>
      <c r="UTI14" s="81"/>
      <c r="UTJ14" s="81"/>
      <c r="UTK14" s="81"/>
      <c r="UTL14" s="81"/>
      <c r="UTM14" s="81"/>
      <c r="UTN14" s="81"/>
      <c r="UTO14" s="81"/>
      <c r="UTP14" s="81"/>
      <c r="UTQ14" s="81"/>
      <c r="UTR14" s="81"/>
      <c r="UTS14" s="81"/>
      <c r="UTT14" s="81"/>
      <c r="UTU14" s="81"/>
      <c r="UTV14" s="81"/>
      <c r="UTW14" s="81"/>
      <c r="UTX14" s="81"/>
      <c r="UTY14" s="81"/>
      <c r="UTZ14" s="81"/>
      <c r="UUA14" s="81"/>
      <c r="UUB14" s="81"/>
      <c r="UUC14" s="81"/>
      <c r="UUD14" s="81"/>
      <c r="UUE14" s="81"/>
      <c r="UUF14" s="81"/>
      <c r="UUG14" s="81"/>
      <c r="UUH14" s="81"/>
      <c r="UUI14" s="81"/>
      <c r="UUJ14" s="81"/>
      <c r="UUK14" s="81"/>
      <c r="UUL14" s="81"/>
      <c r="UUM14" s="81"/>
      <c r="UUN14" s="81"/>
      <c r="UUO14" s="81"/>
      <c r="UUP14" s="81"/>
      <c r="UUQ14" s="81"/>
      <c r="UUR14" s="81"/>
      <c r="UUS14" s="81"/>
      <c r="UUT14" s="81"/>
      <c r="UUU14" s="81"/>
      <c r="UUV14" s="81"/>
      <c r="UUW14" s="81"/>
      <c r="UUX14" s="81"/>
      <c r="UUY14" s="81"/>
      <c r="UUZ14" s="81"/>
      <c r="UVA14" s="81"/>
      <c r="UVB14" s="81"/>
      <c r="UVC14" s="81"/>
      <c r="UVD14" s="81"/>
      <c r="UVE14" s="81"/>
      <c r="UVF14" s="81"/>
      <c r="UVG14" s="81"/>
      <c r="UVH14" s="81"/>
      <c r="UVI14" s="81"/>
      <c r="UVJ14" s="81"/>
      <c r="UVK14" s="81"/>
      <c r="UVL14" s="81"/>
      <c r="UVM14" s="81"/>
      <c r="UVN14" s="81"/>
      <c r="UVO14" s="81"/>
      <c r="UVP14" s="81"/>
      <c r="UVQ14" s="81"/>
      <c r="UVR14" s="81"/>
      <c r="UVS14" s="81"/>
      <c r="UVT14" s="81"/>
      <c r="UVU14" s="81"/>
      <c r="UVV14" s="81"/>
      <c r="UVW14" s="81"/>
      <c r="UVX14" s="81"/>
      <c r="UVY14" s="81"/>
      <c r="UVZ14" s="81"/>
      <c r="UWA14" s="81"/>
      <c r="UWB14" s="81"/>
      <c r="UWC14" s="81"/>
      <c r="UWD14" s="81"/>
      <c r="UWE14" s="81"/>
      <c r="UWF14" s="81"/>
      <c r="UWG14" s="81"/>
      <c r="UWH14" s="81"/>
      <c r="UWI14" s="81"/>
      <c r="UWJ14" s="81"/>
      <c r="UWK14" s="81"/>
      <c r="UWL14" s="81"/>
      <c r="UWM14" s="81"/>
      <c r="UWN14" s="81"/>
      <c r="UWO14" s="81"/>
      <c r="UWP14" s="81"/>
      <c r="UWQ14" s="81"/>
      <c r="UWR14" s="81"/>
      <c r="UWS14" s="81"/>
      <c r="UWT14" s="81"/>
      <c r="UWU14" s="81"/>
      <c r="UWV14" s="81"/>
      <c r="UWW14" s="81"/>
      <c r="UWX14" s="81"/>
      <c r="UWY14" s="81"/>
      <c r="UWZ14" s="81"/>
      <c r="UXA14" s="81"/>
      <c r="UXB14" s="81"/>
      <c r="UXC14" s="81"/>
      <c r="UXD14" s="81"/>
      <c r="UXE14" s="81"/>
      <c r="UXF14" s="81"/>
      <c r="UXG14" s="81"/>
      <c r="UXH14" s="81"/>
      <c r="UXI14" s="81"/>
      <c r="UXJ14" s="81"/>
      <c r="UXK14" s="81"/>
      <c r="UXL14" s="81"/>
      <c r="UXM14" s="81"/>
      <c r="UXN14" s="81"/>
      <c r="UXO14" s="81"/>
      <c r="UXP14" s="81"/>
      <c r="UXQ14" s="81"/>
      <c r="UXR14" s="81"/>
      <c r="UXS14" s="81"/>
      <c r="UXT14" s="81"/>
      <c r="UXU14" s="81"/>
      <c r="UXV14" s="81"/>
      <c r="UXW14" s="81"/>
      <c r="UXX14" s="81"/>
      <c r="UXY14" s="81"/>
      <c r="UXZ14" s="81"/>
      <c r="UYA14" s="81"/>
      <c r="UYB14" s="81"/>
      <c r="UYC14" s="81"/>
      <c r="UYD14" s="81"/>
      <c r="UYE14" s="81"/>
      <c r="UYF14" s="81"/>
      <c r="UYG14" s="81"/>
      <c r="UYH14" s="81"/>
      <c r="UYI14" s="81"/>
      <c r="UYJ14" s="81"/>
      <c r="UYK14" s="81"/>
      <c r="UYL14" s="81"/>
      <c r="UYM14" s="81"/>
      <c r="UYN14" s="81"/>
      <c r="UYO14" s="81"/>
      <c r="UYP14" s="81"/>
      <c r="UYQ14" s="81"/>
      <c r="UYR14" s="81"/>
      <c r="UYS14" s="81"/>
      <c r="UYT14" s="81"/>
      <c r="UYU14" s="81"/>
      <c r="UYV14" s="81"/>
      <c r="UYW14" s="81"/>
      <c r="UYX14" s="81"/>
      <c r="UYY14" s="81"/>
      <c r="UYZ14" s="81"/>
      <c r="UZA14" s="81"/>
      <c r="UZB14" s="81"/>
      <c r="UZC14" s="81"/>
      <c r="UZD14" s="81"/>
      <c r="UZE14" s="81"/>
      <c r="UZF14" s="81"/>
      <c r="UZG14" s="81"/>
      <c r="UZH14" s="81"/>
      <c r="UZI14" s="81"/>
      <c r="UZJ14" s="81"/>
      <c r="UZK14" s="81"/>
      <c r="UZL14" s="81"/>
      <c r="UZM14" s="81"/>
      <c r="UZN14" s="81"/>
      <c r="UZO14" s="81"/>
      <c r="UZP14" s="81"/>
      <c r="UZQ14" s="81"/>
      <c r="UZR14" s="81"/>
      <c r="UZS14" s="81"/>
      <c r="UZT14" s="81"/>
      <c r="UZU14" s="81"/>
      <c r="UZV14" s="81"/>
      <c r="UZW14" s="81"/>
      <c r="UZX14" s="81"/>
      <c r="UZY14" s="81"/>
      <c r="UZZ14" s="81"/>
      <c r="VAA14" s="81"/>
      <c r="VAB14" s="81"/>
      <c r="VAC14" s="81"/>
      <c r="VAD14" s="81"/>
      <c r="VAE14" s="81"/>
      <c r="VAF14" s="81"/>
      <c r="VAG14" s="81"/>
      <c r="VAH14" s="81"/>
      <c r="VAI14" s="81"/>
      <c r="VAJ14" s="81"/>
      <c r="VAK14" s="81"/>
      <c r="VAL14" s="81"/>
      <c r="VAM14" s="81"/>
      <c r="VAN14" s="81"/>
      <c r="VAO14" s="81"/>
      <c r="VAP14" s="81"/>
      <c r="VAQ14" s="81"/>
      <c r="VAR14" s="81"/>
      <c r="VAS14" s="81"/>
      <c r="VAT14" s="81"/>
      <c r="VAU14" s="81"/>
      <c r="VAV14" s="81"/>
      <c r="VAW14" s="81"/>
      <c r="VAX14" s="81"/>
      <c r="VAY14" s="81"/>
      <c r="VAZ14" s="81"/>
      <c r="VBA14" s="81"/>
      <c r="VBB14" s="81"/>
      <c r="VBC14" s="81"/>
      <c r="VBD14" s="81"/>
      <c r="VBE14" s="81"/>
      <c r="VBF14" s="81"/>
      <c r="VBG14" s="81"/>
      <c r="VBH14" s="81"/>
      <c r="VBI14" s="81"/>
      <c r="VBJ14" s="81"/>
      <c r="VBK14" s="81"/>
      <c r="VBL14" s="81"/>
      <c r="VBM14" s="81"/>
      <c r="VBN14" s="81"/>
      <c r="VBO14" s="81"/>
      <c r="VBP14" s="81"/>
      <c r="VBQ14" s="81"/>
      <c r="VBR14" s="81"/>
      <c r="VBS14" s="81"/>
      <c r="VBT14" s="81"/>
      <c r="VBU14" s="81"/>
      <c r="VBV14" s="81"/>
      <c r="VBW14" s="81"/>
      <c r="VBX14" s="81"/>
      <c r="VBY14" s="81"/>
      <c r="VBZ14" s="81"/>
      <c r="VCA14" s="81"/>
      <c r="VCB14" s="81"/>
      <c r="VCC14" s="81"/>
      <c r="VCD14" s="81"/>
      <c r="VCE14" s="81"/>
      <c r="VCF14" s="81"/>
      <c r="VCG14" s="81"/>
      <c r="VCH14" s="81"/>
      <c r="VCI14" s="81"/>
      <c r="VCJ14" s="81"/>
      <c r="VCK14" s="81"/>
      <c r="VCL14" s="81"/>
      <c r="VCM14" s="81"/>
      <c r="VCN14" s="81"/>
      <c r="VCO14" s="81"/>
      <c r="VCP14" s="81"/>
      <c r="VCQ14" s="81"/>
      <c r="VCR14" s="81"/>
      <c r="VCS14" s="81"/>
      <c r="VCT14" s="81"/>
      <c r="VCU14" s="81"/>
      <c r="VCV14" s="81"/>
      <c r="VCW14" s="81"/>
      <c r="VCX14" s="81"/>
      <c r="VCY14" s="81"/>
      <c r="VCZ14" s="81"/>
      <c r="VDA14" s="81"/>
      <c r="VDB14" s="81"/>
      <c r="VDC14" s="81"/>
      <c r="VDD14" s="81"/>
      <c r="VDE14" s="81"/>
      <c r="VDF14" s="81"/>
      <c r="VDG14" s="81"/>
      <c r="VDH14" s="81"/>
      <c r="VDI14" s="81"/>
      <c r="VDJ14" s="81"/>
      <c r="VDK14" s="81"/>
      <c r="VDL14" s="81"/>
      <c r="VDM14" s="81"/>
      <c r="VDN14" s="81"/>
      <c r="VDO14" s="81"/>
      <c r="VDP14" s="81"/>
      <c r="VDQ14" s="81"/>
      <c r="VDR14" s="81"/>
      <c r="VDS14" s="81"/>
      <c r="VDT14" s="81"/>
      <c r="VDU14" s="81"/>
      <c r="VDV14" s="81"/>
      <c r="VDW14" s="81"/>
      <c r="VDX14" s="81"/>
      <c r="VDY14" s="81"/>
      <c r="VDZ14" s="81"/>
      <c r="VEA14" s="81"/>
      <c r="VEB14" s="81"/>
      <c r="VEC14" s="81"/>
      <c r="VED14" s="81"/>
      <c r="VEE14" s="81"/>
      <c r="VEF14" s="81"/>
      <c r="VEG14" s="81"/>
      <c r="VEH14" s="81"/>
      <c r="VEI14" s="81"/>
      <c r="VEJ14" s="81"/>
      <c r="VEK14" s="81"/>
      <c r="VEL14" s="81"/>
      <c r="VEM14" s="81"/>
      <c r="VEN14" s="81"/>
      <c r="VEO14" s="81"/>
      <c r="VEP14" s="81"/>
      <c r="VEQ14" s="81"/>
      <c r="VER14" s="81"/>
      <c r="VES14" s="81"/>
      <c r="VET14" s="81"/>
      <c r="VEU14" s="81"/>
      <c r="VEV14" s="81"/>
      <c r="VEW14" s="81"/>
      <c r="VEX14" s="81"/>
      <c r="VEY14" s="81"/>
      <c r="VEZ14" s="81"/>
      <c r="VFA14" s="81"/>
      <c r="VFB14" s="81"/>
      <c r="VFC14" s="81"/>
      <c r="VFD14" s="81"/>
      <c r="VFE14" s="81"/>
      <c r="VFF14" s="81"/>
      <c r="VFG14" s="81"/>
      <c r="VFH14" s="81"/>
      <c r="VFI14" s="81"/>
      <c r="VFJ14" s="81"/>
      <c r="VFK14" s="81"/>
      <c r="VFL14" s="81"/>
      <c r="VFM14" s="81"/>
      <c r="VFN14" s="81"/>
      <c r="VFO14" s="81"/>
      <c r="VFP14" s="81"/>
      <c r="VFQ14" s="81"/>
      <c r="VFR14" s="81"/>
      <c r="VFS14" s="81"/>
      <c r="VFT14" s="81"/>
      <c r="VFU14" s="81"/>
      <c r="VFV14" s="81"/>
      <c r="VFW14" s="81"/>
      <c r="VFX14" s="81"/>
      <c r="VFY14" s="81"/>
      <c r="VFZ14" s="81"/>
      <c r="VGA14" s="81"/>
      <c r="VGB14" s="81"/>
      <c r="VGC14" s="81"/>
      <c r="VGD14" s="81"/>
      <c r="VGE14" s="81"/>
      <c r="VGF14" s="81"/>
      <c r="VGG14" s="81"/>
      <c r="VGH14" s="81"/>
      <c r="VGI14" s="81"/>
      <c r="VGJ14" s="81"/>
      <c r="VGK14" s="81"/>
      <c r="VGL14" s="81"/>
      <c r="VGM14" s="81"/>
      <c r="VGN14" s="81"/>
      <c r="VGO14" s="81"/>
      <c r="VGP14" s="81"/>
      <c r="VGQ14" s="81"/>
      <c r="VGR14" s="81"/>
      <c r="VGS14" s="81"/>
      <c r="VGT14" s="81"/>
      <c r="VGU14" s="81"/>
      <c r="VGV14" s="81"/>
      <c r="VGW14" s="81"/>
      <c r="VGX14" s="81"/>
      <c r="VGY14" s="81"/>
      <c r="VGZ14" s="81"/>
      <c r="VHA14" s="81"/>
      <c r="VHB14" s="81"/>
      <c r="VHC14" s="81"/>
      <c r="VHD14" s="81"/>
      <c r="VHE14" s="81"/>
      <c r="VHF14" s="81"/>
      <c r="VHG14" s="81"/>
      <c r="VHH14" s="81"/>
      <c r="VHI14" s="81"/>
      <c r="VHJ14" s="81"/>
      <c r="VHK14" s="81"/>
      <c r="VHL14" s="81"/>
      <c r="VHM14" s="81"/>
      <c r="VHN14" s="81"/>
      <c r="VHO14" s="81"/>
      <c r="VHP14" s="81"/>
      <c r="VHQ14" s="81"/>
      <c r="VHR14" s="81"/>
      <c r="VHS14" s="81"/>
      <c r="VHT14" s="81"/>
      <c r="VHU14" s="81"/>
      <c r="VHV14" s="81"/>
      <c r="VHW14" s="81"/>
      <c r="VHX14" s="81"/>
      <c r="VHY14" s="81"/>
      <c r="VHZ14" s="81"/>
      <c r="VIA14" s="81"/>
      <c r="VIB14" s="81"/>
      <c r="VIC14" s="81"/>
      <c r="VID14" s="81"/>
      <c r="VIE14" s="81"/>
      <c r="VIF14" s="81"/>
      <c r="VIG14" s="81"/>
      <c r="VIH14" s="81"/>
      <c r="VII14" s="81"/>
      <c r="VIJ14" s="81"/>
      <c r="VIK14" s="81"/>
      <c r="VIL14" s="81"/>
      <c r="VIM14" s="81"/>
      <c r="VIN14" s="81"/>
      <c r="VIO14" s="81"/>
      <c r="VIP14" s="81"/>
      <c r="VIQ14" s="81"/>
      <c r="VIR14" s="81"/>
      <c r="VIS14" s="81"/>
      <c r="VIT14" s="81"/>
      <c r="VIU14" s="81"/>
      <c r="VIV14" s="81"/>
      <c r="VIW14" s="81"/>
      <c r="VIX14" s="81"/>
      <c r="VIY14" s="81"/>
      <c r="VIZ14" s="81"/>
      <c r="VJA14" s="81"/>
      <c r="VJB14" s="81"/>
      <c r="VJC14" s="81"/>
      <c r="VJD14" s="81"/>
      <c r="VJE14" s="81"/>
      <c r="VJF14" s="81"/>
      <c r="VJG14" s="81"/>
      <c r="VJH14" s="81"/>
      <c r="VJI14" s="81"/>
      <c r="VJJ14" s="81"/>
      <c r="VJK14" s="81"/>
      <c r="VJL14" s="81"/>
      <c r="VJM14" s="81"/>
      <c r="VJN14" s="81"/>
      <c r="VJO14" s="81"/>
      <c r="VJP14" s="81"/>
      <c r="VJQ14" s="81"/>
      <c r="VJR14" s="81"/>
      <c r="VJS14" s="81"/>
      <c r="VJT14" s="81"/>
      <c r="VJU14" s="81"/>
      <c r="VJV14" s="81"/>
      <c r="VJW14" s="81"/>
      <c r="VJX14" s="81"/>
      <c r="VJY14" s="81"/>
      <c r="VJZ14" s="81"/>
      <c r="VKA14" s="81"/>
      <c r="VKB14" s="81"/>
      <c r="VKC14" s="81"/>
      <c r="VKD14" s="81"/>
      <c r="VKE14" s="81"/>
      <c r="VKF14" s="81"/>
      <c r="VKG14" s="81"/>
      <c r="VKH14" s="81"/>
      <c r="VKI14" s="81"/>
      <c r="VKJ14" s="81"/>
      <c r="VKK14" s="81"/>
      <c r="VKL14" s="81"/>
      <c r="VKM14" s="81"/>
      <c r="VKN14" s="81"/>
      <c r="VKO14" s="81"/>
      <c r="VKP14" s="81"/>
      <c r="VKQ14" s="81"/>
      <c r="VKR14" s="81"/>
      <c r="VKS14" s="81"/>
      <c r="VKT14" s="81"/>
      <c r="VKU14" s="81"/>
      <c r="VKV14" s="81"/>
      <c r="VKW14" s="81"/>
      <c r="VKX14" s="81"/>
      <c r="VKY14" s="81"/>
      <c r="VKZ14" s="81"/>
      <c r="VLA14" s="81"/>
      <c r="VLB14" s="81"/>
      <c r="VLC14" s="81"/>
      <c r="VLD14" s="81"/>
      <c r="VLE14" s="81"/>
      <c r="VLF14" s="81"/>
      <c r="VLG14" s="81"/>
      <c r="VLH14" s="81"/>
      <c r="VLI14" s="81"/>
      <c r="VLJ14" s="81"/>
      <c r="VLK14" s="81"/>
      <c r="VLL14" s="81"/>
      <c r="VLM14" s="81"/>
      <c r="VLN14" s="81"/>
      <c r="VLO14" s="81"/>
      <c r="VLP14" s="81"/>
      <c r="VLQ14" s="81"/>
      <c r="VLR14" s="81"/>
      <c r="VLS14" s="81"/>
      <c r="VLT14" s="81"/>
      <c r="VLU14" s="81"/>
      <c r="VLV14" s="81"/>
      <c r="VLW14" s="81"/>
      <c r="VLX14" s="81"/>
      <c r="VLY14" s="81"/>
      <c r="VLZ14" s="81"/>
      <c r="VMA14" s="81"/>
      <c r="VMB14" s="81"/>
      <c r="VMC14" s="81"/>
      <c r="VMD14" s="81"/>
      <c r="VME14" s="81"/>
      <c r="VMF14" s="81"/>
      <c r="VMG14" s="81"/>
      <c r="VMH14" s="81"/>
      <c r="VMI14" s="81"/>
      <c r="VMJ14" s="81"/>
      <c r="VMK14" s="81"/>
      <c r="VML14" s="81"/>
      <c r="VMM14" s="81"/>
      <c r="VMN14" s="81"/>
      <c r="VMO14" s="81"/>
      <c r="VMP14" s="81"/>
      <c r="VMQ14" s="81"/>
      <c r="VMR14" s="81"/>
      <c r="VMS14" s="81"/>
      <c r="VMT14" s="81"/>
      <c r="VMU14" s="81"/>
      <c r="VMV14" s="81"/>
      <c r="VMW14" s="81"/>
      <c r="VMX14" s="81"/>
      <c r="VMY14" s="81"/>
      <c r="VMZ14" s="81"/>
      <c r="VNA14" s="81"/>
      <c r="VNB14" s="81"/>
      <c r="VNC14" s="81"/>
      <c r="VND14" s="81"/>
      <c r="VNE14" s="81"/>
      <c r="VNF14" s="81"/>
      <c r="VNG14" s="81"/>
      <c r="VNH14" s="81"/>
      <c r="VNI14" s="81"/>
      <c r="VNJ14" s="81"/>
      <c r="VNK14" s="81"/>
      <c r="VNL14" s="81"/>
      <c r="VNM14" s="81"/>
      <c r="VNN14" s="81"/>
      <c r="VNO14" s="81"/>
      <c r="VNP14" s="81"/>
      <c r="VNQ14" s="81"/>
      <c r="VNR14" s="81"/>
      <c r="VNS14" s="81"/>
      <c r="VNT14" s="81"/>
      <c r="VNU14" s="81"/>
      <c r="VNV14" s="81"/>
      <c r="VNW14" s="81"/>
      <c r="VNX14" s="81"/>
      <c r="VNY14" s="81"/>
      <c r="VNZ14" s="81"/>
      <c r="VOA14" s="81"/>
      <c r="VOB14" s="81"/>
      <c r="VOC14" s="81"/>
      <c r="VOD14" s="81"/>
      <c r="VOE14" s="81"/>
      <c r="VOF14" s="81"/>
      <c r="VOG14" s="81"/>
      <c r="VOH14" s="81"/>
      <c r="VOI14" s="81"/>
      <c r="VOJ14" s="81"/>
      <c r="VOK14" s="81"/>
      <c r="VOL14" s="81"/>
      <c r="VOM14" s="81"/>
      <c r="VON14" s="81"/>
      <c r="VOO14" s="81"/>
      <c r="VOP14" s="81"/>
      <c r="VOQ14" s="81"/>
      <c r="VOR14" s="81"/>
      <c r="VOS14" s="81"/>
      <c r="VOT14" s="81"/>
      <c r="VOU14" s="81"/>
      <c r="VOV14" s="81"/>
      <c r="VOW14" s="81"/>
      <c r="VOX14" s="81"/>
      <c r="VOY14" s="81"/>
      <c r="VOZ14" s="81"/>
      <c r="VPA14" s="81"/>
      <c r="VPB14" s="81"/>
      <c r="VPC14" s="81"/>
      <c r="VPD14" s="81"/>
      <c r="VPE14" s="81"/>
      <c r="VPF14" s="81"/>
      <c r="VPG14" s="81"/>
      <c r="VPH14" s="81"/>
      <c r="VPI14" s="81"/>
      <c r="VPJ14" s="81"/>
      <c r="VPK14" s="81"/>
      <c r="VPL14" s="81"/>
      <c r="VPM14" s="81"/>
      <c r="VPN14" s="81"/>
      <c r="VPO14" s="81"/>
      <c r="VPP14" s="81"/>
      <c r="VPQ14" s="81"/>
      <c r="VPR14" s="81"/>
      <c r="VPS14" s="81"/>
      <c r="VPT14" s="81"/>
      <c r="VPU14" s="81"/>
      <c r="VPV14" s="81"/>
      <c r="VPW14" s="81"/>
      <c r="VPX14" s="81"/>
      <c r="VPY14" s="81"/>
      <c r="VPZ14" s="81"/>
      <c r="VQA14" s="81"/>
      <c r="VQB14" s="81"/>
      <c r="VQC14" s="81"/>
      <c r="VQD14" s="81"/>
      <c r="VQE14" s="81"/>
      <c r="VQF14" s="81"/>
      <c r="VQG14" s="81"/>
      <c r="VQH14" s="81"/>
      <c r="VQI14" s="81"/>
      <c r="VQJ14" s="81"/>
      <c r="VQK14" s="81"/>
      <c r="VQL14" s="81"/>
      <c r="VQM14" s="81"/>
      <c r="VQN14" s="81"/>
      <c r="VQO14" s="81"/>
      <c r="VQP14" s="81"/>
      <c r="VQQ14" s="81"/>
      <c r="VQR14" s="81"/>
      <c r="VQS14" s="81"/>
      <c r="VQT14" s="81"/>
      <c r="VQU14" s="81"/>
      <c r="VQV14" s="81"/>
      <c r="VQW14" s="81"/>
      <c r="VQX14" s="81"/>
      <c r="VQY14" s="81"/>
      <c r="VQZ14" s="81"/>
      <c r="VRA14" s="81"/>
      <c r="VRB14" s="81"/>
      <c r="VRC14" s="81"/>
      <c r="VRD14" s="81"/>
      <c r="VRE14" s="81"/>
      <c r="VRF14" s="81"/>
      <c r="VRG14" s="81"/>
      <c r="VRH14" s="81"/>
      <c r="VRI14" s="81"/>
      <c r="VRJ14" s="81"/>
      <c r="VRK14" s="81"/>
      <c r="VRL14" s="81"/>
      <c r="VRM14" s="81"/>
      <c r="VRN14" s="81"/>
      <c r="VRO14" s="81"/>
      <c r="VRP14" s="81"/>
      <c r="VRQ14" s="81"/>
      <c r="VRR14" s="81"/>
      <c r="VRS14" s="81"/>
      <c r="VRT14" s="81"/>
      <c r="VRU14" s="81"/>
      <c r="VRV14" s="81"/>
      <c r="VRW14" s="81"/>
      <c r="VRX14" s="81"/>
      <c r="VRY14" s="81"/>
      <c r="VRZ14" s="81"/>
      <c r="VSA14" s="81"/>
      <c r="VSB14" s="81"/>
      <c r="VSC14" s="81"/>
      <c r="VSD14" s="81"/>
      <c r="VSE14" s="81"/>
      <c r="VSF14" s="81"/>
      <c r="VSG14" s="81"/>
      <c r="VSH14" s="81"/>
      <c r="VSI14" s="81"/>
      <c r="VSJ14" s="81"/>
      <c r="VSK14" s="81"/>
      <c r="VSL14" s="81"/>
      <c r="VSM14" s="81"/>
      <c r="VSN14" s="81"/>
      <c r="VSO14" s="81"/>
      <c r="VSP14" s="81"/>
      <c r="VSQ14" s="81"/>
      <c r="VSR14" s="81"/>
      <c r="VSS14" s="81"/>
      <c r="VST14" s="81"/>
      <c r="VSU14" s="81"/>
      <c r="VSV14" s="81"/>
      <c r="VSW14" s="81"/>
      <c r="VSX14" s="81"/>
      <c r="VSY14" s="81"/>
      <c r="VSZ14" s="81"/>
      <c r="VTA14" s="81"/>
      <c r="VTB14" s="81"/>
      <c r="VTC14" s="81"/>
      <c r="VTD14" s="81"/>
      <c r="VTE14" s="81"/>
      <c r="VTF14" s="81"/>
      <c r="VTG14" s="81"/>
      <c r="VTH14" s="81"/>
      <c r="VTI14" s="81"/>
      <c r="VTJ14" s="81"/>
      <c r="VTK14" s="81"/>
      <c r="VTL14" s="81"/>
      <c r="VTM14" s="81"/>
      <c r="VTN14" s="81"/>
      <c r="VTO14" s="81"/>
      <c r="VTP14" s="81"/>
      <c r="VTQ14" s="81"/>
      <c r="VTR14" s="81"/>
      <c r="VTS14" s="81"/>
      <c r="VTT14" s="81"/>
      <c r="VTU14" s="81"/>
      <c r="VTV14" s="81"/>
      <c r="VTW14" s="81"/>
      <c r="VTX14" s="81"/>
      <c r="VTY14" s="81"/>
      <c r="VTZ14" s="81"/>
      <c r="VUA14" s="81"/>
      <c r="VUB14" s="81"/>
      <c r="VUC14" s="81"/>
      <c r="VUD14" s="81"/>
      <c r="VUE14" s="81"/>
      <c r="VUF14" s="81"/>
      <c r="VUG14" s="81"/>
      <c r="VUH14" s="81"/>
      <c r="VUI14" s="81"/>
      <c r="VUJ14" s="81"/>
      <c r="VUK14" s="81"/>
      <c r="VUL14" s="81"/>
      <c r="VUM14" s="81"/>
      <c r="VUN14" s="81"/>
      <c r="VUO14" s="81"/>
      <c r="VUP14" s="81"/>
      <c r="VUQ14" s="81"/>
      <c r="VUR14" s="81"/>
      <c r="VUS14" s="81"/>
      <c r="VUT14" s="81"/>
      <c r="VUU14" s="81"/>
      <c r="VUV14" s="81"/>
      <c r="VUW14" s="81"/>
      <c r="VUX14" s="81"/>
      <c r="VUY14" s="81"/>
      <c r="VUZ14" s="81"/>
      <c r="VVA14" s="81"/>
      <c r="VVB14" s="81"/>
      <c r="VVC14" s="81"/>
      <c r="VVD14" s="81"/>
      <c r="VVE14" s="81"/>
      <c r="VVF14" s="81"/>
      <c r="VVG14" s="81"/>
      <c r="VVH14" s="81"/>
      <c r="VVI14" s="81"/>
      <c r="VVJ14" s="81"/>
      <c r="VVK14" s="81"/>
      <c r="VVL14" s="81"/>
      <c r="VVM14" s="81"/>
      <c r="VVN14" s="81"/>
      <c r="VVO14" s="81"/>
      <c r="VVP14" s="81"/>
      <c r="VVQ14" s="81"/>
      <c r="VVR14" s="81"/>
      <c r="VVS14" s="81"/>
      <c r="VVT14" s="81"/>
      <c r="VVU14" s="81"/>
      <c r="VVV14" s="81"/>
      <c r="VVW14" s="81"/>
      <c r="VVX14" s="81"/>
      <c r="VVY14" s="81"/>
      <c r="VVZ14" s="81"/>
      <c r="VWA14" s="81"/>
      <c r="VWB14" s="81"/>
      <c r="VWC14" s="81"/>
      <c r="VWD14" s="81"/>
      <c r="VWE14" s="81"/>
      <c r="VWF14" s="81"/>
      <c r="VWG14" s="81"/>
      <c r="VWH14" s="81"/>
      <c r="VWI14" s="81"/>
      <c r="VWJ14" s="81"/>
      <c r="VWK14" s="81"/>
      <c r="VWL14" s="81"/>
      <c r="VWM14" s="81"/>
      <c r="VWN14" s="81"/>
      <c r="VWO14" s="81"/>
      <c r="VWP14" s="81"/>
      <c r="VWQ14" s="81"/>
      <c r="VWR14" s="81"/>
      <c r="VWS14" s="81"/>
      <c r="VWT14" s="81"/>
      <c r="VWU14" s="81"/>
      <c r="VWV14" s="81"/>
      <c r="VWW14" s="81"/>
      <c r="VWX14" s="81"/>
      <c r="VWY14" s="81"/>
      <c r="VWZ14" s="81"/>
      <c r="VXA14" s="81"/>
      <c r="VXB14" s="81"/>
      <c r="VXC14" s="81"/>
      <c r="VXD14" s="81"/>
      <c r="VXE14" s="81"/>
      <c r="VXF14" s="81"/>
      <c r="VXG14" s="81"/>
      <c r="VXH14" s="81"/>
      <c r="VXI14" s="81"/>
      <c r="VXJ14" s="81"/>
      <c r="VXK14" s="81"/>
      <c r="VXL14" s="81"/>
      <c r="VXM14" s="81"/>
      <c r="VXN14" s="81"/>
      <c r="VXO14" s="81"/>
      <c r="VXP14" s="81"/>
      <c r="VXQ14" s="81"/>
      <c r="VXR14" s="81"/>
      <c r="VXS14" s="81"/>
      <c r="VXT14" s="81"/>
      <c r="VXU14" s="81"/>
      <c r="VXV14" s="81"/>
      <c r="VXW14" s="81"/>
      <c r="VXX14" s="81"/>
      <c r="VXY14" s="81"/>
      <c r="VXZ14" s="81"/>
      <c r="VYA14" s="81"/>
      <c r="VYB14" s="81"/>
      <c r="VYC14" s="81"/>
      <c r="VYD14" s="81"/>
      <c r="VYE14" s="81"/>
      <c r="VYF14" s="81"/>
      <c r="VYG14" s="81"/>
      <c r="VYH14" s="81"/>
      <c r="VYI14" s="81"/>
      <c r="VYJ14" s="81"/>
      <c r="VYK14" s="81"/>
      <c r="VYL14" s="81"/>
      <c r="VYM14" s="81"/>
      <c r="VYN14" s="81"/>
      <c r="VYO14" s="81"/>
      <c r="VYP14" s="81"/>
      <c r="VYQ14" s="81"/>
      <c r="VYR14" s="81"/>
      <c r="VYS14" s="81"/>
      <c r="VYT14" s="81"/>
      <c r="VYU14" s="81"/>
      <c r="VYV14" s="81"/>
      <c r="VYW14" s="81"/>
      <c r="VYX14" s="81"/>
      <c r="VYY14" s="81"/>
      <c r="VYZ14" s="81"/>
      <c r="VZA14" s="81"/>
      <c r="VZB14" s="81"/>
      <c r="VZC14" s="81"/>
      <c r="VZD14" s="81"/>
      <c r="VZE14" s="81"/>
      <c r="VZF14" s="81"/>
      <c r="VZG14" s="81"/>
      <c r="VZH14" s="81"/>
      <c r="VZI14" s="81"/>
      <c r="VZJ14" s="81"/>
      <c r="VZK14" s="81"/>
      <c r="VZL14" s="81"/>
      <c r="VZM14" s="81"/>
      <c r="VZN14" s="81"/>
      <c r="VZO14" s="81"/>
      <c r="VZP14" s="81"/>
      <c r="VZQ14" s="81"/>
      <c r="VZR14" s="81"/>
      <c r="VZS14" s="81"/>
      <c r="VZT14" s="81"/>
      <c r="VZU14" s="81"/>
      <c r="VZV14" s="81"/>
      <c r="VZW14" s="81"/>
      <c r="VZX14" s="81"/>
      <c r="VZY14" s="81"/>
      <c r="VZZ14" s="81"/>
      <c r="WAA14" s="81"/>
      <c r="WAB14" s="81"/>
      <c r="WAC14" s="81"/>
      <c r="WAD14" s="81"/>
      <c r="WAE14" s="81"/>
      <c r="WAF14" s="81"/>
      <c r="WAG14" s="81"/>
      <c r="WAH14" s="81"/>
      <c r="WAI14" s="81"/>
      <c r="WAJ14" s="81"/>
      <c r="WAK14" s="81"/>
      <c r="WAL14" s="81"/>
      <c r="WAM14" s="81"/>
      <c r="WAN14" s="81"/>
      <c r="WAO14" s="81"/>
      <c r="WAP14" s="81"/>
      <c r="WAQ14" s="81"/>
      <c r="WAR14" s="81"/>
      <c r="WAS14" s="81"/>
      <c r="WAT14" s="81"/>
      <c r="WAU14" s="81"/>
      <c r="WAV14" s="81"/>
      <c r="WAW14" s="81"/>
      <c r="WAX14" s="81"/>
      <c r="WAY14" s="81"/>
      <c r="WAZ14" s="81"/>
      <c r="WBA14" s="81"/>
      <c r="WBB14" s="81"/>
      <c r="WBC14" s="81"/>
      <c r="WBD14" s="81"/>
      <c r="WBE14" s="81"/>
      <c r="WBF14" s="81"/>
      <c r="WBG14" s="81"/>
      <c r="WBH14" s="81"/>
      <c r="WBI14" s="81"/>
      <c r="WBJ14" s="81"/>
      <c r="WBK14" s="81"/>
      <c r="WBL14" s="81"/>
      <c r="WBM14" s="81"/>
      <c r="WBN14" s="81"/>
      <c r="WBO14" s="81"/>
      <c r="WBP14" s="81"/>
      <c r="WBQ14" s="81"/>
      <c r="WBR14" s="81"/>
      <c r="WBS14" s="81"/>
      <c r="WBT14" s="81"/>
      <c r="WBU14" s="81"/>
      <c r="WBV14" s="81"/>
      <c r="WBW14" s="81"/>
      <c r="WBX14" s="81"/>
      <c r="WBY14" s="81"/>
      <c r="WBZ14" s="81"/>
      <c r="WCA14" s="81"/>
      <c r="WCB14" s="81"/>
      <c r="WCC14" s="81"/>
      <c r="WCD14" s="81"/>
      <c r="WCE14" s="81"/>
      <c r="WCF14" s="81"/>
      <c r="WCG14" s="81"/>
      <c r="WCH14" s="81"/>
      <c r="WCI14" s="81"/>
      <c r="WCJ14" s="81"/>
      <c r="WCK14" s="81"/>
      <c r="WCL14" s="81"/>
      <c r="WCM14" s="81"/>
      <c r="WCN14" s="81"/>
      <c r="WCO14" s="81"/>
      <c r="WCP14" s="81"/>
      <c r="WCQ14" s="81"/>
      <c r="WCR14" s="81"/>
      <c r="WCS14" s="81"/>
      <c r="WCT14" s="81"/>
      <c r="WCU14" s="81"/>
      <c r="WCV14" s="81"/>
      <c r="WCW14" s="81"/>
      <c r="WCX14" s="81"/>
      <c r="WCY14" s="81"/>
      <c r="WCZ14" s="81"/>
      <c r="WDA14" s="81"/>
      <c r="WDB14" s="81"/>
      <c r="WDC14" s="81"/>
      <c r="WDD14" s="81"/>
      <c r="WDE14" s="81"/>
      <c r="WDF14" s="81"/>
      <c r="WDG14" s="81"/>
      <c r="WDH14" s="81"/>
      <c r="WDI14" s="81"/>
      <c r="WDJ14" s="81"/>
      <c r="WDK14" s="81"/>
      <c r="WDL14" s="81"/>
      <c r="WDM14" s="81"/>
      <c r="WDN14" s="81"/>
      <c r="WDO14" s="81"/>
      <c r="WDP14" s="81"/>
      <c r="WDQ14" s="81"/>
      <c r="WDR14" s="81"/>
      <c r="WDS14" s="81"/>
      <c r="WDT14" s="81"/>
      <c r="WDU14" s="81"/>
      <c r="WDV14" s="81"/>
      <c r="WDW14" s="81"/>
      <c r="WDX14" s="81"/>
      <c r="WDY14" s="81"/>
      <c r="WDZ14" s="81"/>
      <c r="WEA14" s="81"/>
      <c r="WEB14" s="81"/>
      <c r="WEC14" s="81"/>
      <c r="WED14" s="81"/>
      <c r="WEE14" s="81"/>
      <c r="WEF14" s="81"/>
      <c r="WEG14" s="81"/>
      <c r="WEH14" s="81"/>
      <c r="WEI14" s="81"/>
      <c r="WEJ14" s="81"/>
      <c r="WEK14" s="81"/>
      <c r="WEL14" s="81"/>
      <c r="WEM14" s="81"/>
      <c r="WEN14" s="81"/>
      <c r="WEO14" s="81"/>
      <c r="WEP14" s="81"/>
      <c r="WEQ14" s="81"/>
      <c r="WER14" s="81"/>
      <c r="WES14" s="81"/>
      <c r="WET14" s="81"/>
      <c r="WEU14" s="81"/>
      <c r="WEV14" s="81"/>
      <c r="WEW14" s="81"/>
      <c r="WEX14" s="81"/>
      <c r="WEY14" s="81"/>
      <c r="WEZ14" s="81"/>
      <c r="WFA14" s="81"/>
      <c r="WFB14" s="81"/>
      <c r="WFC14" s="81"/>
      <c r="WFD14" s="81"/>
      <c r="WFE14" s="81"/>
      <c r="WFF14" s="81"/>
      <c r="WFG14" s="81"/>
      <c r="WFH14" s="81"/>
      <c r="WFI14" s="81"/>
      <c r="WFJ14" s="81"/>
      <c r="WFK14" s="81"/>
      <c r="WFL14" s="81"/>
      <c r="WFM14" s="81"/>
      <c r="WFN14" s="81"/>
      <c r="WFO14" s="81"/>
      <c r="WFP14" s="81"/>
      <c r="WFQ14" s="81"/>
      <c r="WFR14" s="81"/>
      <c r="WFS14" s="81"/>
      <c r="WFT14" s="81"/>
      <c r="WFU14" s="81"/>
      <c r="WFV14" s="81"/>
      <c r="WFW14" s="81"/>
      <c r="WFX14" s="81"/>
      <c r="WFY14" s="81"/>
      <c r="WFZ14" s="81"/>
      <c r="WGA14" s="81"/>
      <c r="WGB14" s="81"/>
      <c r="WGC14" s="81"/>
      <c r="WGD14" s="81"/>
      <c r="WGE14" s="81"/>
      <c r="WGF14" s="81"/>
      <c r="WGG14" s="81"/>
      <c r="WGH14" s="81"/>
      <c r="WGI14" s="81"/>
      <c r="WGJ14" s="81"/>
      <c r="WGK14" s="81"/>
      <c r="WGL14" s="81"/>
      <c r="WGM14" s="81"/>
      <c r="WGN14" s="81"/>
      <c r="WGO14" s="81"/>
      <c r="WGP14" s="81"/>
      <c r="WGQ14" s="81"/>
      <c r="WGR14" s="81"/>
      <c r="WGS14" s="81"/>
      <c r="WGT14" s="81"/>
      <c r="WGU14" s="81"/>
      <c r="WGV14" s="81"/>
      <c r="WGW14" s="81"/>
      <c r="WGX14" s="81"/>
      <c r="WGY14" s="81"/>
      <c r="WGZ14" s="81"/>
      <c r="WHA14" s="81"/>
      <c r="WHB14" s="81"/>
      <c r="WHC14" s="81"/>
      <c r="WHD14" s="81"/>
      <c r="WHE14" s="81"/>
      <c r="WHF14" s="81"/>
      <c r="WHG14" s="81"/>
      <c r="WHH14" s="81"/>
      <c r="WHI14" s="81"/>
      <c r="WHJ14" s="81"/>
      <c r="WHK14" s="81"/>
      <c r="WHL14" s="81"/>
      <c r="WHM14" s="81"/>
      <c r="WHN14" s="81"/>
      <c r="WHO14" s="81"/>
      <c r="WHP14" s="81"/>
      <c r="WHQ14" s="81"/>
      <c r="WHR14" s="81"/>
      <c r="WHS14" s="81"/>
      <c r="WHT14" s="81"/>
      <c r="WHU14" s="81"/>
      <c r="WHV14" s="81"/>
      <c r="WHW14" s="81"/>
      <c r="WHX14" s="81"/>
      <c r="WHY14" s="81"/>
      <c r="WHZ14" s="81"/>
      <c r="WIA14" s="81"/>
      <c r="WIB14" s="81"/>
      <c r="WIC14" s="81"/>
      <c r="WID14" s="81"/>
      <c r="WIE14" s="81"/>
      <c r="WIF14" s="81"/>
      <c r="WIG14" s="81"/>
      <c r="WIH14" s="81"/>
      <c r="WII14" s="81"/>
      <c r="WIJ14" s="81"/>
      <c r="WIK14" s="81"/>
      <c r="WIL14" s="81"/>
      <c r="WIM14" s="81"/>
      <c r="WIN14" s="81"/>
      <c r="WIO14" s="81"/>
      <c r="WIP14" s="81"/>
      <c r="WIQ14" s="81"/>
      <c r="WIR14" s="81"/>
      <c r="WIS14" s="81"/>
      <c r="WIT14" s="81"/>
      <c r="WIU14" s="81"/>
      <c r="WIV14" s="81"/>
      <c r="WIW14" s="81"/>
      <c r="WIX14" s="81"/>
      <c r="WIY14" s="81"/>
      <c r="WIZ14" s="81"/>
      <c r="WJA14" s="81"/>
      <c r="WJB14" s="81"/>
      <c r="WJC14" s="81"/>
      <c r="WJD14" s="81"/>
      <c r="WJE14" s="81"/>
      <c r="WJF14" s="81"/>
      <c r="WJG14" s="81"/>
      <c r="WJH14" s="81"/>
      <c r="WJI14" s="81"/>
      <c r="WJJ14" s="81"/>
      <c r="WJK14" s="81"/>
      <c r="WJL14" s="81"/>
      <c r="WJM14" s="81"/>
      <c r="WJN14" s="81"/>
      <c r="WJO14" s="81"/>
      <c r="WJP14" s="81"/>
      <c r="WJQ14" s="81"/>
      <c r="WJR14" s="81"/>
      <c r="WJS14" s="81"/>
      <c r="WJT14" s="81"/>
      <c r="WJU14" s="81"/>
      <c r="WJV14" s="81"/>
      <c r="WJW14" s="81"/>
      <c r="WJX14" s="81"/>
      <c r="WJY14" s="81"/>
      <c r="WJZ14" s="81"/>
      <c r="WKA14" s="81"/>
      <c r="WKB14" s="81"/>
      <c r="WKC14" s="81"/>
      <c r="WKD14" s="81"/>
      <c r="WKE14" s="81"/>
      <c r="WKF14" s="81"/>
      <c r="WKG14" s="81"/>
      <c r="WKH14" s="81"/>
      <c r="WKI14" s="81"/>
      <c r="WKJ14" s="81"/>
      <c r="WKK14" s="81"/>
      <c r="WKL14" s="81"/>
      <c r="WKM14" s="81"/>
      <c r="WKN14" s="81"/>
      <c r="WKO14" s="81"/>
      <c r="WKP14" s="81"/>
      <c r="WKQ14" s="81"/>
      <c r="WKR14" s="81"/>
      <c r="WKS14" s="81"/>
      <c r="WKT14" s="81"/>
      <c r="WKU14" s="81"/>
      <c r="WKV14" s="81"/>
      <c r="WKW14" s="81"/>
      <c r="WKX14" s="81"/>
      <c r="WKY14" s="81"/>
      <c r="WKZ14" s="81"/>
      <c r="WLA14" s="81"/>
      <c r="WLB14" s="81"/>
      <c r="WLC14" s="81"/>
      <c r="WLD14" s="81"/>
      <c r="WLE14" s="81"/>
      <c r="WLF14" s="81"/>
      <c r="WLG14" s="81"/>
      <c r="WLH14" s="81"/>
      <c r="WLI14" s="81"/>
      <c r="WLJ14" s="81"/>
      <c r="WLK14" s="81"/>
      <c r="WLL14" s="81"/>
      <c r="WLM14" s="81"/>
      <c r="WLN14" s="81"/>
      <c r="WLO14" s="81"/>
      <c r="WLP14" s="81"/>
      <c r="WLQ14" s="81"/>
      <c r="WLR14" s="81"/>
      <c r="WLS14" s="81"/>
      <c r="WLT14" s="81"/>
      <c r="WLU14" s="81"/>
      <c r="WLV14" s="81"/>
      <c r="WLW14" s="81"/>
      <c r="WLX14" s="81"/>
      <c r="WLY14" s="81"/>
      <c r="WLZ14" s="81"/>
      <c r="WMA14" s="81"/>
      <c r="WMB14" s="81"/>
      <c r="WMC14" s="81"/>
      <c r="WMD14" s="81"/>
      <c r="WME14" s="81"/>
      <c r="WMF14" s="81"/>
      <c r="WMG14" s="81"/>
      <c r="WMH14" s="81"/>
      <c r="WMI14" s="81"/>
      <c r="WMJ14" s="81"/>
      <c r="WMK14" s="81"/>
      <c r="WML14" s="81"/>
      <c r="WMM14" s="81"/>
      <c r="WMN14" s="81"/>
      <c r="WMO14" s="81"/>
      <c r="WMP14" s="81"/>
      <c r="WMQ14" s="81"/>
      <c r="WMR14" s="81"/>
      <c r="WMS14" s="81"/>
      <c r="WMT14" s="81"/>
      <c r="WMU14" s="81"/>
      <c r="WMV14" s="81"/>
      <c r="WMW14" s="81"/>
      <c r="WMX14" s="81"/>
      <c r="WMY14" s="81"/>
      <c r="WMZ14" s="81"/>
      <c r="WNA14" s="81"/>
      <c r="WNB14" s="81"/>
      <c r="WNC14" s="81"/>
      <c r="WND14" s="81"/>
      <c r="WNE14" s="81"/>
      <c r="WNF14" s="81"/>
      <c r="WNG14" s="81"/>
      <c r="WNH14" s="81"/>
      <c r="WNI14" s="81"/>
      <c r="WNJ14" s="81"/>
      <c r="WNK14" s="81"/>
      <c r="WNL14" s="81"/>
      <c r="WNM14" s="81"/>
      <c r="WNN14" s="81"/>
      <c r="WNO14" s="81"/>
      <c r="WNP14" s="81"/>
      <c r="WNQ14" s="81"/>
      <c r="WNR14" s="81"/>
      <c r="WNS14" s="81"/>
      <c r="WNT14" s="81"/>
      <c r="WNU14" s="81"/>
      <c r="WNV14" s="81"/>
      <c r="WNW14" s="81"/>
      <c r="WNX14" s="81"/>
      <c r="WNY14" s="81"/>
      <c r="WNZ14" s="81"/>
      <c r="WOA14" s="81"/>
      <c r="WOB14" s="81"/>
      <c r="WOC14" s="81"/>
      <c r="WOD14" s="81"/>
      <c r="WOE14" s="81"/>
      <c r="WOF14" s="81"/>
      <c r="WOG14" s="81"/>
      <c r="WOH14" s="81"/>
      <c r="WOI14" s="81"/>
      <c r="WOJ14" s="81"/>
      <c r="WOK14" s="81"/>
      <c r="WOL14" s="81"/>
      <c r="WOM14" s="81"/>
      <c r="WON14" s="81"/>
      <c r="WOO14" s="81"/>
      <c r="WOP14" s="81"/>
      <c r="WOQ14" s="81"/>
      <c r="WOR14" s="81"/>
      <c r="WOS14" s="81"/>
      <c r="WOT14" s="81"/>
      <c r="WOU14" s="81"/>
      <c r="WOV14" s="81"/>
      <c r="WOW14" s="81"/>
      <c r="WOX14" s="81"/>
      <c r="WOY14" s="81"/>
      <c r="WOZ14" s="81"/>
      <c r="WPA14" s="81"/>
      <c r="WPB14" s="81"/>
      <c r="WPC14" s="81"/>
      <c r="WPD14" s="81"/>
      <c r="WPE14" s="81"/>
      <c r="WPF14" s="81"/>
      <c r="WPG14" s="81"/>
      <c r="WPH14" s="81"/>
      <c r="WPI14" s="81"/>
      <c r="WPJ14" s="81"/>
      <c r="WPK14" s="81"/>
      <c r="WPL14" s="81"/>
      <c r="WPM14" s="81"/>
      <c r="WPN14" s="81"/>
      <c r="WPO14" s="81"/>
      <c r="WPP14" s="81"/>
      <c r="WPQ14" s="81"/>
      <c r="WPR14" s="81"/>
      <c r="WPS14" s="81"/>
      <c r="WPT14" s="81"/>
      <c r="WPU14" s="81"/>
      <c r="WPV14" s="81"/>
      <c r="WPW14" s="81"/>
      <c r="WPX14" s="81"/>
      <c r="WPY14" s="81"/>
      <c r="WPZ14" s="81"/>
      <c r="WQA14" s="81"/>
      <c r="WQB14" s="81"/>
      <c r="WQC14" s="81"/>
      <c r="WQD14" s="81"/>
      <c r="WQE14" s="81"/>
      <c r="WQF14" s="81"/>
      <c r="WQG14" s="81"/>
      <c r="WQH14" s="81"/>
      <c r="WQI14" s="81"/>
      <c r="WQJ14" s="81"/>
      <c r="WQK14" s="81"/>
      <c r="WQL14" s="81"/>
      <c r="WQM14" s="81"/>
      <c r="WQN14" s="81"/>
      <c r="WQO14" s="81"/>
      <c r="WQP14" s="81"/>
      <c r="WQQ14" s="81"/>
      <c r="WQR14" s="81"/>
      <c r="WQS14" s="81"/>
      <c r="WQT14" s="81"/>
      <c r="WQU14" s="81"/>
      <c r="WQV14" s="81"/>
      <c r="WQW14" s="81"/>
      <c r="WQX14" s="81"/>
      <c r="WQY14" s="81"/>
      <c r="WQZ14" s="81"/>
      <c r="WRA14" s="81"/>
      <c r="WRB14" s="81"/>
      <c r="WRC14" s="81"/>
      <c r="WRD14" s="81"/>
      <c r="WRE14" s="81"/>
      <c r="WRF14" s="81"/>
      <c r="WRG14" s="81"/>
      <c r="WRH14" s="81"/>
      <c r="WRI14" s="81"/>
      <c r="WRJ14" s="81"/>
      <c r="WRK14" s="81"/>
      <c r="WRL14" s="81"/>
      <c r="WRM14" s="81"/>
      <c r="WRN14" s="81"/>
      <c r="WRO14" s="81"/>
      <c r="WRP14" s="81"/>
      <c r="WRQ14" s="81"/>
      <c r="WRR14" s="81"/>
      <c r="WRS14" s="81"/>
      <c r="WRT14" s="81"/>
      <c r="WRU14" s="81"/>
      <c r="WRV14" s="81"/>
      <c r="WRW14" s="81"/>
      <c r="WRX14" s="81"/>
      <c r="WRY14" s="81"/>
      <c r="WRZ14" s="81"/>
      <c r="WSA14" s="81"/>
      <c r="WSB14" s="81"/>
      <c r="WSC14" s="81"/>
      <c r="WSD14" s="81"/>
      <c r="WSE14" s="81"/>
      <c r="WSF14" s="81"/>
      <c r="WSG14" s="81"/>
      <c r="WSH14" s="81"/>
      <c r="WSI14" s="81"/>
      <c r="WSJ14" s="81"/>
      <c r="WSK14" s="81"/>
      <c r="WSL14" s="81"/>
      <c r="WSM14" s="81"/>
      <c r="WSN14" s="81"/>
      <c r="WSO14" s="81"/>
      <c r="WSP14" s="81"/>
      <c r="WSQ14" s="81"/>
      <c r="WSR14" s="81"/>
      <c r="WSS14" s="81"/>
      <c r="WST14" s="81"/>
      <c r="WSU14" s="81"/>
      <c r="WSV14" s="81"/>
      <c r="WSW14" s="81"/>
      <c r="WSX14" s="81"/>
      <c r="WSY14" s="81"/>
      <c r="WSZ14" s="81"/>
      <c r="WTA14" s="81"/>
      <c r="WTB14" s="81"/>
      <c r="WTC14" s="81"/>
      <c r="WTD14" s="81"/>
      <c r="WTE14" s="81"/>
      <c r="WTF14" s="81"/>
      <c r="WTG14" s="81"/>
      <c r="WTH14" s="81"/>
      <c r="WTI14" s="81"/>
      <c r="WTJ14" s="81"/>
      <c r="WTK14" s="81"/>
      <c r="WTL14" s="81"/>
      <c r="WTM14" s="81"/>
      <c r="WTN14" s="81"/>
      <c r="WTO14" s="81"/>
      <c r="WTP14" s="81"/>
      <c r="WTQ14" s="81"/>
      <c r="WTR14" s="81"/>
      <c r="WTS14" s="81"/>
      <c r="WTT14" s="81"/>
      <c r="WTU14" s="81"/>
      <c r="WTV14" s="81"/>
      <c r="WTW14" s="81"/>
      <c r="WTX14" s="81"/>
      <c r="WTY14" s="81"/>
      <c r="WTZ14" s="81"/>
      <c r="WUA14" s="81"/>
      <c r="WUB14" s="81"/>
      <c r="WUC14" s="81"/>
      <c r="WUD14" s="81"/>
      <c r="WUE14" s="81"/>
      <c r="WUF14" s="81"/>
      <c r="WUG14" s="81"/>
      <c r="WUH14" s="81"/>
      <c r="WUI14" s="81"/>
      <c r="WUJ14" s="81"/>
      <c r="WUK14" s="81"/>
      <c r="WUL14" s="81"/>
      <c r="WUM14" s="81"/>
      <c r="WUN14" s="81"/>
      <c r="WUO14" s="81"/>
      <c r="WUP14" s="81"/>
      <c r="WUQ14" s="81"/>
      <c r="WUR14" s="81"/>
      <c r="WUS14" s="81"/>
      <c r="WUT14" s="81"/>
      <c r="WUU14" s="81"/>
      <c r="WUV14" s="81"/>
      <c r="WUW14" s="81"/>
      <c r="WUX14" s="81"/>
      <c r="WUY14" s="81"/>
      <c r="WUZ14" s="81"/>
      <c r="WVA14" s="81"/>
      <c r="WVB14" s="81"/>
      <c r="WVC14" s="81"/>
      <c r="WVD14" s="81"/>
      <c r="WVE14" s="81"/>
      <c r="WVF14" s="81"/>
      <c r="WVG14" s="81"/>
      <c r="WVH14" s="81"/>
      <c r="WVI14" s="81"/>
      <c r="WVJ14" s="81"/>
      <c r="WVK14" s="81"/>
      <c r="WVL14" s="81"/>
      <c r="WVM14" s="81"/>
      <c r="WVN14" s="81"/>
      <c r="WVO14" s="81"/>
      <c r="WVP14" s="81"/>
      <c r="WVQ14" s="81"/>
      <c r="WVR14" s="81"/>
      <c r="WVS14" s="81"/>
      <c r="WVT14" s="81"/>
      <c r="WVU14" s="81"/>
      <c r="WVV14" s="81"/>
      <c r="WVW14" s="81"/>
      <c r="WVX14" s="81"/>
      <c r="WVY14" s="81"/>
      <c r="WVZ14" s="81"/>
      <c r="WWA14" s="81"/>
      <c r="WWB14" s="81"/>
      <c r="WWC14" s="81"/>
      <c r="WWD14" s="81"/>
      <c r="WWE14" s="81"/>
      <c r="WWF14" s="81"/>
      <c r="WWG14" s="81"/>
      <c r="WWH14" s="81"/>
      <c r="WWI14" s="81"/>
      <c r="WWJ14" s="81"/>
      <c r="WWK14" s="81"/>
      <c r="WWL14" s="81"/>
      <c r="WWM14" s="81"/>
      <c r="WWN14" s="81"/>
      <c r="WWO14" s="81"/>
      <c r="WWP14" s="81"/>
      <c r="WWQ14" s="81"/>
      <c r="WWR14" s="81"/>
      <c r="WWS14" s="81"/>
      <c r="WWT14" s="81"/>
      <c r="WWU14" s="81"/>
      <c r="WWV14" s="81"/>
      <c r="WWW14" s="81"/>
      <c r="WWX14" s="81"/>
      <c r="WWY14" s="81"/>
      <c r="WWZ14" s="81"/>
      <c r="WXA14" s="81"/>
      <c r="WXB14" s="81"/>
      <c r="WXC14" s="81"/>
      <c r="WXD14" s="81"/>
      <c r="WXE14" s="81"/>
      <c r="WXF14" s="81"/>
      <c r="WXG14" s="81"/>
      <c r="WXH14" s="81"/>
      <c r="WXI14" s="81"/>
      <c r="WXJ14" s="81"/>
      <c r="WXK14" s="81"/>
      <c r="WXL14" s="81"/>
      <c r="WXM14" s="81"/>
      <c r="WXN14" s="81"/>
      <c r="WXO14" s="81"/>
      <c r="WXP14" s="81"/>
      <c r="WXQ14" s="81"/>
      <c r="WXR14" s="81"/>
      <c r="WXS14" s="81"/>
      <c r="WXT14" s="81"/>
      <c r="WXU14" s="81"/>
      <c r="WXV14" s="81"/>
      <c r="WXW14" s="81"/>
      <c r="WXX14" s="81"/>
      <c r="WXY14" s="81"/>
      <c r="WXZ14" s="81"/>
      <c r="WYA14" s="81"/>
      <c r="WYB14" s="81"/>
      <c r="WYC14" s="81"/>
      <c r="WYD14" s="81"/>
      <c r="WYE14" s="81"/>
      <c r="WYF14" s="81"/>
      <c r="WYG14" s="81"/>
      <c r="WYH14" s="81"/>
      <c r="WYI14" s="81"/>
      <c r="WYJ14" s="81"/>
      <c r="WYK14" s="81"/>
      <c r="WYL14" s="81"/>
      <c r="WYM14" s="81"/>
      <c r="WYN14" s="81"/>
      <c r="WYO14" s="81"/>
      <c r="WYP14" s="81"/>
      <c r="WYQ14" s="81"/>
      <c r="WYR14" s="81"/>
      <c r="WYS14" s="81"/>
      <c r="WYT14" s="81"/>
      <c r="WYU14" s="81"/>
      <c r="WYV14" s="81"/>
      <c r="WYW14" s="81"/>
      <c r="WYX14" s="81"/>
      <c r="WYY14" s="81"/>
      <c r="WYZ14" s="81"/>
      <c r="WZA14" s="81"/>
      <c r="WZB14" s="81"/>
      <c r="WZC14" s="81"/>
      <c r="WZD14" s="81"/>
      <c r="WZE14" s="81"/>
      <c r="WZF14" s="81"/>
      <c r="WZG14" s="81"/>
      <c r="WZH14" s="81"/>
      <c r="WZI14" s="81"/>
      <c r="WZJ14" s="81"/>
      <c r="WZK14" s="81"/>
      <c r="WZL14" s="81"/>
      <c r="WZM14" s="81"/>
      <c r="WZN14" s="81"/>
      <c r="WZO14" s="81"/>
      <c r="WZP14" s="81"/>
      <c r="WZQ14" s="81"/>
      <c r="WZR14" s="81"/>
      <c r="WZS14" s="81"/>
      <c r="WZT14" s="81"/>
      <c r="WZU14" s="81"/>
      <c r="WZV14" s="81"/>
      <c r="WZW14" s="81"/>
      <c r="WZX14" s="81"/>
      <c r="WZY14" s="81"/>
      <c r="WZZ14" s="81"/>
      <c r="XAA14" s="81"/>
      <c r="XAB14" s="81"/>
      <c r="XAC14" s="81"/>
      <c r="XAD14" s="81"/>
      <c r="XAE14" s="81"/>
      <c r="XAF14" s="81"/>
      <c r="XAG14" s="81"/>
      <c r="XAH14" s="81"/>
      <c r="XAI14" s="81"/>
      <c r="XAJ14" s="81"/>
      <c r="XAK14" s="81"/>
      <c r="XAL14" s="81"/>
      <c r="XAM14" s="81"/>
      <c r="XAN14" s="81"/>
      <c r="XAO14" s="81"/>
      <c r="XAP14" s="81"/>
      <c r="XAQ14" s="81"/>
      <c r="XAR14" s="81"/>
      <c r="XAS14" s="81"/>
      <c r="XAT14" s="81"/>
      <c r="XAU14" s="81"/>
      <c r="XAV14" s="81"/>
      <c r="XAW14" s="81"/>
      <c r="XAX14" s="81"/>
      <c r="XAY14" s="81"/>
      <c r="XAZ14" s="81"/>
      <c r="XBA14" s="81"/>
      <c r="XBB14" s="81"/>
      <c r="XBC14" s="81"/>
      <c r="XBD14" s="81"/>
      <c r="XBE14" s="81"/>
      <c r="XBF14" s="81"/>
      <c r="XBG14" s="81"/>
      <c r="XBH14" s="81"/>
      <c r="XBI14" s="81"/>
      <c r="XBJ14" s="81"/>
      <c r="XBK14" s="81"/>
      <c r="XBL14" s="81"/>
      <c r="XBM14" s="81"/>
      <c r="XBN14" s="81"/>
      <c r="XBO14" s="81"/>
      <c r="XBP14" s="81"/>
      <c r="XBQ14" s="81"/>
      <c r="XBR14" s="81"/>
      <c r="XBS14" s="81"/>
      <c r="XBT14" s="81"/>
      <c r="XBU14" s="81"/>
      <c r="XBV14" s="81"/>
      <c r="XBW14" s="81"/>
      <c r="XBX14" s="81"/>
      <c r="XBY14" s="81"/>
      <c r="XBZ14" s="81"/>
      <c r="XCA14" s="81"/>
      <c r="XCB14" s="81"/>
      <c r="XCC14" s="81"/>
      <c r="XCD14" s="81"/>
      <c r="XCE14" s="81"/>
      <c r="XCF14" s="81"/>
      <c r="XCG14" s="81"/>
      <c r="XCH14" s="81"/>
      <c r="XCI14" s="81"/>
      <c r="XCJ14" s="81"/>
      <c r="XCK14" s="81"/>
      <c r="XCL14" s="81"/>
      <c r="XCM14" s="81"/>
      <c r="XCN14" s="81"/>
      <c r="XCO14" s="81"/>
      <c r="XCP14" s="81"/>
      <c r="XCQ14" s="81"/>
      <c r="XCR14" s="81"/>
      <c r="XCS14" s="81"/>
      <c r="XCT14" s="81"/>
      <c r="XCU14" s="81"/>
      <c r="XCV14" s="81"/>
      <c r="XCW14" s="81"/>
      <c r="XCX14" s="81"/>
      <c r="XCY14" s="81"/>
      <c r="XCZ14" s="81"/>
      <c r="XDA14" s="81"/>
      <c r="XDB14" s="81"/>
      <c r="XDC14" s="81"/>
      <c r="XDD14" s="81"/>
      <c r="XDE14" s="81"/>
      <c r="XDF14" s="81"/>
      <c r="XDG14" s="81"/>
      <c r="XDH14" s="81"/>
      <c r="XDI14" s="81"/>
      <c r="XDJ14" s="81"/>
      <c r="XDK14" s="81"/>
      <c r="XDL14" s="81"/>
      <c r="XDM14" s="81"/>
      <c r="XDN14" s="81"/>
      <c r="XDO14" s="81"/>
      <c r="XDP14" s="81"/>
      <c r="XDQ14" s="81"/>
      <c r="XDR14" s="81"/>
      <c r="XDS14" s="81"/>
      <c r="XDT14" s="81"/>
      <c r="XDU14" s="81"/>
      <c r="XDV14" s="81"/>
      <c r="XDW14" s="81"/>
      <c r="XDX14" s="81"/>
      <c r="XDY14" s="81"/>
      <c r="XDZ14" s="81"/>
      <c r="XEA14" s="81"/>
      <c r="XEB14" s="81"/>
      <c r="XEC14" s="81"/>
      <c r="XED14" s="81"/>
      <c r="XEE14" s="81"/>
      <c r="XEF14" s="81"/>
      <c r="XEG14" s="81"/>
      <c r="XEH14" s="81"/>
      <c r="XEI14" s="81"/>
      <c r="XEJ14" s="81"/>
      <c r="XEK14" s="81"/>
      <c r="XEL14" s="81"/>
      <c r="XEM14" s="81"/>
      <c r="XEN14" s="81"/>
      <c r="XEO14" s="81"/>
      <c r="XEP14" s="81"/>
      <c r="XEQ14" s="81"/>
      <c r="XER14" s="81"/>
      <c r="XES14" s="81"/>
      <c r="XET14" s="81"/>
      <c r="XEU14" s="81"/>
      <c r="XEV14" s="81"/>
      <c r="XEW14" s="81"/>
      <c r="XEX14" s="81"/>
      <c r="XEY14" s="81"/>
      <c r="XEZ14" s="81"/>
      <c r="XFA14" s="81"/>
      <c r="XFB14" s="81"/>
      <c r="XFC14" s="81"/>
      <c r="XFD14" s="81"/>
    </row>
    <row r="15" ht="36" customHeight="1" spans="1:5">
      <c r="A15" s="96" t="s">
        <v>3164</v>
      </c>
      <c r="B15" s="102">
        <v>61099</v>
      </c>
      <c r="C15" s="102">
        <v>64205</v>
      </c>
      <c r="D15" s="95">
        <v>0.051</v>
      </c>
      <c r="E15" s="91" t="s">
        <v>3134</v>
      </c>
    </row>
    <row r="16" ht="36" customHeight="1" spans="1:5">
      <c r="A16" s="92" t="s">
        <v>3165</v>
      </c>
      <c r="B16" s="101"/>
      <c r="C16" s="94"/>
      <c r="D16" s="95"/>
      <c r="E16" s="91" t="s">
        <v>3139</v>
      </c>
    </row>
    <row r="17" ht="36" customHeight="1" spans="1:5">
      <c r="A17" s="105" t="s">
        <v>3166</v>
      </c>
      <c r="B17" s="101">
        <v>22967</v>
      </c>
      <c r="C17" s="94">
        <v>25783</v>
      </c>
      <c r="D17" s="95">
        <v>0.123</v>
      </c>
      <c r="E17" s="91" t="s">
        <v>3134</v>
      </c>
    </row>
    <row r="18" ht="36" customHeight="1" spans="1:5">
      <c r="A18" s="104" t="s">
        <v>3167</v>
      </c>
      <c r="B18" s="101">
        <v>118535</v>
      </c>
      <c r="C18" s="101">
        <v>126451</v>
      </c>
      <c r="D18" s="95">
        <v>0.067</v>
      </c>
      <c r="E18" s="91" t="s">
        <v>3134</v>
      </c>
    </row>
    <row r="19" spans="2:3">
      <c r="B19" s="106"/>
      <c r="C19" s="106"/>
    </row>
    <row r="20" spans="2:3">
      <c r="B20" s="106"/>
      <c r="C20" s="106"/>
    </row>
    <row r="21" spans="2:3">
      <c r="B21" s="106"/>
      <c r="C21" s="106"/>
    </row>
    <row r="22" spans="2:3">
      <c r="B22" s="106"/>
      <c r="C22" s="106"/>
    </row>
  </sheetData>
  <autoFilter ref="A3:F22">
    <filterColumn colId="4">
      <customFilters>
        <customFilter operator="equal" val="是"/>
      </customFilters>
    </filterColumn>
    <extLst/>
  </autoFilter>
  <mergeCells count="1">
    <mergeCell ref="A1:D1"/>
  </mergeCells>
  <conditionalFormatting sqref="E12:F12">
    <cfRule type="cellIs" dxfId="5" priority="3" stopIfTrue="1" operator="lessThan">
      <formula>0</formula>
    </cfRule>
  </conditionalFormatting>
  <conditionalFormatting sqref="D19:D26">
    <cfRule type="cellIs" dxfId="3" priority="2" stopIfTrue="1" operator="lessThanOrEqual">
      <formula>-1</formula>
    </cfRule>
  </conditionalFormatting>
  <conditionalFormatting sqref="B12:B18 C14:C15 C18">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F32" sqref="F32"/>
    </sheetView>
  </sheetViews>
  <sheetFormatPr defaultColWidth="10" defaultRowHeight="13.5" outlineLevelCol="6"/>
  <cols>
    <col min="1" max="1" width="24.6333333333333" style="36" customWidth="1"/>
    <col min="2" max="7" width="15.6333333333333" style="36" customWidth="1"/>
    <col min="8" max="8" width="9.76666666666667" style="36" customWidth="1"/>
    <col min="9" max="16384" width="10" style="36"/>
  </cols>
  <sheetData>
    <row r="1" s="36" customFormat="1" ht="30" customHeight="1" spans="1:1">
      <c r="A1" s="63"/>
    </row>
    <row r="2" s="36" customFormat="1" ht="28.6" customHeight="1" spans="1:7">
      <c r="A2" s="78" t="s">
        <v>3170</v>
      </c>
      <c r="B2" s="78"/>
      <c r="C2" s="78"/>
      <c r="D2" s="78"/>
      <c r="E2" s="78"/>
      <c r="F2" s="78"/>
      <c r="G2" s="78"/>
    </row>
    <row r="3" s="36" customFormat="1" ht="23" customHeight="1" spans="1:7">
      <c r="A3" s="68"/>
      <c r="B3" s="68"/>
      <c r="F3" s="69" t="s">
        <v>3171</v>
      </c>
      <c r="G3" s="69"/>
    </row>
    <row r="4" s="36" customFormat="1" ht="30" customHeight="1" spans="1:7">
      <c r="A4" s="73" t="s">
        <v>3172</v>
      </c>
      <c r="B4" s="73" t="s">
        <v>3173</v>
      </c>
      <c r="C4" s="73"/>
      <c r="D4" s="73"/>
      <c r="E4" s="73" t="s">
        <v>3174</v>
      </c>
      <c r="F4" s="73"/>
      <c r="G4" s="73"/>
    </row>
    <row r="5" s="36" customFormat="1" ht="30" customHeight="1" spans="1:7">
      <c r="A5" s="73"/>
      <c r="B5" s="79"/>
      <c r="C5" s="73" t="s">
        <v>3175</v>
      </c>
      <c r="D5" s="73" t="s">
        <v>3176</v>
      </c>
      <c r="E5" s="79"/>
      <c r="F5" s="73" t="s">
        <v>3175</v>
      </c>
      <c r="G5" s="73" t="s">
        <v>3176</v>
      </c>
    </row>
    <row r="6" s="36" customFormat="1" ht="30" customHeight="1" spans="1:7">
      <c r="A6" s="73" t="s">
        <v>3177</v>
      </c>
      <c r="B6" s="73" t="s">
        <v>3178</v>
      </c>
      <c r="C6" s="73" t="s">
        <v>3179</v>
      </c>
      <c r="D6" s="73" t="s">
        <v>3180</v>
      </c>
      <c r="E6" s="73" t="s">
        <v>3181</v>
      </c>
      <c r="F6" s="73" t="s">
        <v>3182</v>
      </c>
      <c r="G6" s="73" t="s">
        <v>3183</v>
      </c>
    </row>
    <row r="7" s="36" customFormat="1" ht="30" customHeight="1" spans="1:7">
      <c r="A7" s="75" t="s">
        <v>3184</v>
      </c>
      <c r="B7" s="79">
        <f>SUM(C7,D7)</f>
        <v>35.82</v>
      </c>
      <c r="C7" s="79">
        <v>20.74</v>
      </c>
      <c r="D7" s="79">
        <v>15.08</v>
      </c>
      <c r="E7" s="79">
        <f>SUM(F7,G7)</f>
        <v>31.43</v>
      </c>
      <c r="F7" s="79">
        <v>16.38</v>
      </c>
      <c r="G7" s="79">
        <v>15.05</v>
      </c>
    </row>
    <row r="8" s="36" customFormat="1" ht="30" customHeight="1" spans="1:7">
      <c r="A8" s="75" t="s">
        <v>3185</v>
      </c>
      <c r="B8" s="79">
        <f>SUM(C8,D8)</f>
        <v>35.82</v>
      </c>
      <c r="C8" s="79">
        <v>20.74</v>
      </c>
      <c r="D8" s="79">
        <v>15.08</v>
      </c>
      <c r="E8" s="79">
        <f>SUM(F8,G8)</f>
        <v>31.43</v>
      </c>
      <c r="F8" s="79">
        <v>16.38</v>
      </c>
      <c r="G8" s="79">
        <v>15.05</v>
      </c>
    </row>
    <row r="9" s="38" customFormat="1" ht="25" customHeight="1" spans="1:7">
      <c r="A9" s="62" t="s">
        <v>3186</v>
      </c>
      <c r="B9" s="62"/>
      <c r="C9" s="62"/>
      <c r="D9" s="62"/>
      <c r="E9" s="62"/>
      <c r="F9" s="62"/>
      <c r="G9" s="62"/>
    </row>
    <row r="10" s="38" customFormat="1" ht="25" customHeight="1" spans="1:7">
      <c r="A10" s="62" t="s">
        <v>3187</v>
      </c>
      <c r="B10" s="62"/>
      <c r="C10" s="62"/>
      <c r="D10" s="62"/>
      <c r="E10" s="62"/>
      <c r="F10" s="62"/>
      <c r="G10" s="62"/>
    </row>
    <row r="11" s="36" customFormat="1" ht="18" customHeight="1" spans="1:7">
      <c r="A11" s="63"/>
      <c r="B11" s="63"/>
      <c r="C11" s="63"/>
      <c r="D11" s="63"/>
      <c r="E11" s="63"/>
      <c r="F11" s="63"/>
      <c r="G11" s="63"/>
    </row>
  </sheetData>
  <mergeCells count="7">
    <mergeCell ref="A2:G2"/>
    <mergeCell ref="F3:G3"/>
    <mergeCell ref="B4:D4"/>
    <mergeCell ref="E4:G4"/>
    <mergeCell ref="A9:G9"/>
    <mergeCell ref="A10:G10"/>
    <mergeCell ref="A4:A5"/>
  </mergeCells>
  <printOptions horizontalCentered="1"/>
  <pageMargins left="0.709027777777778" right="0.709027777777778" top="0.629166666666667" bottom="0.75" header="0.309027777777778" footer="0.309027777777778"/>
  <pageSetup paperSize="9" fitToHeight="200"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C6" sqref="C6:C12"/>
    </sheetView>
  </sheetViews>
  <sheetFormatPr defaultColWidth="10" defaultRowHeight="13.5" outlineLevelCol="6"/>
  <cols>
    <col min="1" max="1" width="62.25" style="36" customWidth="1"/>
    <col min="2" max="3" width="28.6333333333333" style="36" customWidth="1"/>
    <col min="4" max="4" width="9.76666666666667" style="36" customWidth="1"/>
    <col min="5" max="16384" width="10" style="36"/>
  </cols>
  <sheetData>
    <row r="1" s="36" customFormat="1" ht="23" customHeight="1"/>
    <row r="2" s="36" customFormat="1" ht="14.3" customHeight="1" spans="1:1">
      <c r="A2" s="63"/>
    </row>
    <row r="3" s="36" customFormat="1" ht="28.6" customHeight="1" spans="1:3">
      <c r="A3" s="58" t="s">
        <v>3188</v>
      </c>
      <c r="B3" s="58"/>
      <c r="C3" s="58"/>
    </row>
    <row r="4" s="36" customFormat="1" ht="27" customHeight="1" spans="1:3">
      <c r="A4" s="68"/>
      <c r="B4" s="68"/>
      <c r="C4" s="69" t="s">
        <v>3171</v>
      </c>
    </row>
    <row r="5" s="71" customFormat="1" ht="24" customHeight="1" spans="1:3">
      <c r="A5" s="73" t="s">
        <v>3189</v>
      </c>
      <c r="B5" s="73" t="s">
        <v>3127</v>
      </c>
      <c r="C5" s="73" t="s">
        <v>3190</v>
      </c>
    </row>
    <row r="6" s="71" customFormat="1" ht="32" customHeight="1" spans="1:3">
      <c r="A6" s="74" t="s">
        <v>3191</v>
      </c>
      <c r="B6" s="70"/>
      <c r="C6" s="70">
        <v>16.38</v>
      </c>
    </row>
    <row r="7" s="71" customFormat="1" ht="32" customHeight="1" spans="1:3">
      <c r="A7" s="74" t="s">
        <v>3192</v>
      </c>
      <c r="B7" s="70"/>
      <c r="C7" s="70">
        <v>20.74</v>
      </c>
    </row>
    <row r="8" s="71" customFormat="1" ht="32" customHeight="1" spans="1:3">
      <c r="A8" s="74" t="s">
        <v>3193</v>
      </c>
      <c r="B8" s="70"/>
      <c r="C8" s="70">
        <v>2.67</v>
      </c>
    </row>
    <row r="9" s="71" customFormat="1" ht="30" customHeight="1" spans="1:3">
      <c r="A9" s="75" t="s">
        <v>3194</v>
      </c>
      <c r="B9" s="70"/>
      <c r="C9" s="70"/>
    </row>
    <row r="10" s="71" customFormat="1" ht="32" customHeight="1" spans="1:3">
      <c r="A10" s="75" t="s">
        <v>3195</v>
      </c>
      <c r="B10" s="70"/>
      <c r="C10" s="70">
        <v>2.67</v>
      </c>
    </row>
    <row r="11" s="71" customFormat="1" ht="32" customHeight="1" spans="1:3">
      <c r="A11" s="74" t="s">
        <v>3196</v>
      </c>
      <c r="B11" s="70"/>
      <c r="C11" s="70">
        <v>2.67</v>
      </c>
    </row>
    <row r="12" s="71" customFormat="1" ht="32" customHeight="1" spans="1:3">
      <c r="A12" s="74" t="s">
        <v>3197</v>
      </c>
      <c r="B12" s="70"/>
      <c r="C12" s="70">
        <v>16.38</v>
      </c>
    </row>
    <row r="13" s="71" customFormat="1" ht="32" customHeight="1" spans="1:3">
      <c r="A13" s="74" t="s">
        <v>3198</v>
      </c>
      <c r="B13" s="70"/>
      <c r="C13" s="70"/>
    </row>
    <row r="14" s="71" customFormat="1" ht="32" customHeight="1" spans="1:3">
      <c r="A14" s="74" t="s">
        <v>3199</v>
      </c>
      <c r="B14" s="70"/>
      <c r="C14" s="70"/>
    </row>
    <row r="15" s="72" customFormat="1" ht="69" customHeight="1" spans="1:7">
      <c r="A15" s="76" t="s">
        <v>3200</v>
      </c>
      <c r="B15" s="76"/>
      <c r="C15" s="76"/>
      <c r="D15" s="77"/>
      <c r="E15" s="77"/>
      <c r="F15" s="77"/>
      <c r="G15" s="77"/>
    </row>
    <row r="16" s="36" customFormat="1" spans="1:3">
      <c r="A16" s="68"/>
      <c r="B16" s="68"/>
      <c r="C16" s="68"/>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A3" sqref="A3:C3"/>
    </sheetView>
  </sheetViews>
  <sheetFormatPr defaultColWidth="10" defaultRowHeight="13.5" outlineLevelCol="6"/>
  <cols>
    <col min="1" max="1" width="60" style="36" customWidth="1"/>
    <col min="2" max="3" width="25.6333333333333" style="36" customWidth="1"/>
    <col min="4" max="4" width="9.76666666666667" style="36" customWidth="1"/>
    <col min="5" max="16384" width="10" style="36"/>
  </cols>
  <sheetData>
    <row r="1" s="36" customFormat="1" ht="23" customHeight="1"/>
    <row r="2" s="36" customFormat="1" ht="14.3" customHeight="1" spans="1:1">
      <c r="A2" s="63"/>
    </row>
    <row r="3" s="36" customFormat="1" ht="28.6" customHeight="1" spans="1:3">
      <c r="A3" s="58" t="s">
        <v>3201</v>
      </c>
      <c r="B3" s="58"/>
      <c r="C3" s="58"/>
    </row>
    <row r="4" s="36" customFormat="1" ht="27" customHeight="1" spans="1:3">
      <c r="A4" s="68"/>
      <c r="B4" s="68"/>
      <c r="C4" s="69" t="s">
        <v>3171</v>
      </c>
    </row>
    <row r="5" s="36" customFormat="1" ht="24" customHeight="1" spans="1:3">
      <c r="A5" s="43" t="s">
        <v>3189</v>
      </c>
      <c r="B5" s="43" t="s">
        <v>3127</v>
      </c>
      <c r="C5" s="43" t="s">
        <v>3190</v>
      </c>
    </row>
    <row r="6" s="36" customFormat="1" ht="32" customHeight="1" spans="1:3">
      <c r="A6" s="65" t="s">
        <v>3191</v>
      </c>
      <c r="B6" s="66"/>
      <c r="C6" s="70">
        <v>16.38</v>
      </c>
    </row>
    <row r="7" s="36" customFormat="1" ht="32" customHeight="1" spans="1:3">
      <c r="A7" s="65" t="s">
        <v>3192</v>
      </c>
      <c r="B7" s="66"/>
      <c r="C7" s="70">
        <v>20.74</v>
      </c>
    </row>
    <row r="8" s="36" customFormat="1" ht="32" customHeight="1" spans="1:3">
      <c r="A8" s="65" t="s">
        <v>3193</v>
      </c>
      <c r="B8" s="66"/>
      <c r="C8" s="70">
        <v>2.67</v>
      </c>
    </row>
    <row r="9" s="36" customFormat="1" ht="32" customHeight="1" spans="1:3">
      <c r="A9" s="65" t="s">
        <v>3202</v>
      </c>
      <c r="B9" s="66"/>
      <c r="C9" s="70"/>
    </row>
    <row r="10" s="36" customFormat="1" ht="32" customHeight="1" spans="1:3">
      <c r="A10" s="65" t="s">
        <v>3203</v>
      </c>
      <c r="B10" s="66"/>
      <c r="C10" s="70">
        <v>2.67</v>
      </c>
    </row>
    <row r="11" s="36" customFormat="1" ht="32" customHeight="1" spans="1:3">
      <c r="A11" s="65" t="s">
        <v>3196</v>
      </c>
      <c r="B11" s="66"/>
      <c r="C11" s="70">
        <v>2.67</v>
      </c>
    </row>
    <row r="12" s="36" customFormat="1" ht="32" customHeight="1" spans="1:3">
      <c r="A12" s="65" t="s">
        <v>3197</v>
      </c>
      <c r="B12" s="66"/>
      <c r="C12" s="70">
        <v>16.38</v>
      </c>
    </row>
    <row r="13" s="36" customFormat="1" ht="32" customHeight="1" spans="1:3">
      <c r="A13" s="65" t="s">
        <v>3198</v>
      </c>
      <c r="B13" s="66"/>
      <c r="C13" s="66"/>
    </row>
    <row r="14" s="36" customFormat="1" ht="32" customHeight="1" spans="1:3">
      <c r="A14" s="65" t="s">
        <v>3199</v>
      </c>
      <c r="B14" s="66"/>
      <c r="C14" s="66"/>
    </row>
    <row r="15" s="38" customFormat="1" ht="69" customHeight="1" spans="1:7">
      <c r="A15" s="47" t="s">
        <v>3204</v>
      </c>
      <c r="B15" s="47"/>
      <c r="C15" s="47"/>
      <c r="D15" s="62"/>
      <c r="E15" s="62"/>
      <c r="F15" s="62"/>
      <c r="G15" s="62"/>
    </row>
    <row r="16" s="36" customFormat="1" spans="1:3">
      <c r="A16" s="68"/>
      <c r="B16" s="68"/>
      <c r="C16" s="68"/>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C6" sqref="C6:C12"/>
    </sheetView>
  </sheetViews>
  <sheetFormatPr defaultColWidth="10" defaultRowHeight="13.5" outlineLevelCol="2"/>
  <cols>
    <col min="1" max="1" width="60.5083333333333" style="36" customWidth="1"/>
    <col min="2" max="3" width="25.6333333333333" style="36" customWidth="1"/>
    <col min="4" max="4" width="9.76666666666667" style="36" customWidth="1"/>
    <col min="5" max="16384" width="10" style="36"/>
  </cols>
  <sheetData>
    <row r="1" s="36" customFormat="1" ht="24" customHeight="1"/>
    <row r="2" s="36" customFormat="1" ht="14.3" customHeight="1" spans="1:1">
      <c r="A2" s="63"/>
    </row>
    <row r="3" s="36" customFormat="1" ht="28.6" customHeight="1" spans="1:3">
      <c r="A3" s="58" t="s">
        <v>3205</v>
      </c>
      <c r="B3" s="58"/>
      <c r="C3" s="58"/>
    </row>
    <row r="4" s="36" customFormat="1" ht="25" customHeight="1" spans="1:3">
      <c r="A4" s="68"/>
      <c r="B4" s="68"/>
      <c r="C4" s="69" t="s">
        <v>3171</v>
      </c>
    </row>
    <row r="5" s="36" customFormat="1" ht="32" customHeight="1" spans="1:3">
      <c r="A5" s="43" t="s">
        <v>3189</v>
      </c>
      <c r="B5" s="43" t="s">
        <v>3127</v>
      </c>
      <c r="C5" s="43" t="s">
        <v>3190</v>
      </c>
    </row>
    <row r="6" s="36" customFormat="1" ht="32" customHeight="1" spans="1:3">
      <c r="A6" s="65" t="s">
        <v>3206</v>
      </c>
      <c r="B6" s="66"/>
      <c r="C6" s="66">
        <v>15.05</v>
      </c>
    </row>
    <row r="7" s="36" customFormat="1" ht="32" customHeight="1" spans="1:3">
      <c r="A7" s="65" t="s">
        <v>3207</v>
      </c>
      <c r="B7" s="66"/>
      <c r="C7" s="66">
        <v>15.08</v>
      </c>
    </row>
    <row r="8" s="36" customFormat="1" ht="32" customHeight="1" spans="1:3">
      <c r="A8" s="65" t="s">
        <v>3208</v>
      </c>
      <c r="B8" s="66"/>
      <c r="C8" s="66">
        <v>4.53</v>
      </c>
    </row>
    <row r="9" s="36" customFormat="1" ht="32" customHeight="1" spans="1:3">
      <c r="A9" s="65" t="s">
        <v>3209</v>
      </c>
      <c r="B9" s="66"/>
      <c r="C9" s="66">
        <v>0.21</v>
      </c>
    </row>
    <row r="10" s="36" customFormat="1" ht="32" customHeight="1" spans="1:3">
      <c r="A10" s="65" t="s">
        <v>3210</v>
      </c>
      <c r="B10" s="66"/>
      <c r="C10" s="66">
        <v>15.08</v>
      </c>
    </row>
    <row r="11" s="36" customFormat="1" ht="32" customHeight="1" spans="1:3">
      <c r="A11" s="65" t="s">
        <v>3211</v>
      </c>
      <c r="B11" s="66"/>
      <c r="C11" s="66"/>
    </row>
    <row r="12" s="36" customFormat="1" ht="32" customHeight="1" spans="1:3">
      <c r="A12" s="65" t="s">
        <v>3212</v>
      </c>
      <c r="B12" s="66"/>
      <c r="C12" s="66">
        <v>15.05</v>
      </c>
    </row>
    <row r="13" s="38" customFormat="1" ht="72" customHeight="1" spans="1:3">
      <c r="A13" s="47" t="s">
        <v>3213</v>
      </c>
      <c r="B13" s="47"/>
      <c r="C13" s="47"/>
    </row>
    <row r="14" s="36" customFormat="1" ht="31" customHeight="1" spans="1:3">
      <c r="A14" s="67"/>
      <c r="B14" s="67"/>
      <c r="C14" s="67"/>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A3" sqref="A3:C3"/>
    </sheetView>
  </sheetViews>
  <sheetFormatPr defaultColWidth="10" defaultRowHeight="13.5" outlineLevelCol="2"/>
  <cols>
    <col min="1" max="1" width="59.375" style="36" customWidth="1"/>
    <col min="2" max="3" width="25.6333333333333" style="36" customWidth="1"/>
    <col min="4" max="4" width="9.76666666666667" style="36" customWidth="1"/>
    <col min="5" max="16384" width="10" style="36"/>
  </cols>
  <sheetData>
    <row r="1" s="36" customFormat="1" ht="24" customHeight="1"/>
    <row r="2" s="36" customFormat="1" ht="14.3" customHeight="1" spans="1:1">
      <c r="A2" s="63"/>
    </row>
    <row r="3" s="36" customFormat="1" ht="28.6" customHeight="1" spans="1:3">
      <c r="A3" s="58" t="s">
        <v>3214</v>
      </c>
      <c r="B3" s="58"/>
      <c r="C3" s="58"/>
    </row>
    <row r="4" s="37" customFormat="1" ht="25" customHeight="1" spans="1:3">
      <c r="A4" s="64"/>
      <c r="B4" s="64"/>
      <c r="C4" s="50" t="s">
        <v>3171</v>
      </c>
    </row>
    <row r="5" s="37" customFormat="1" ht="32" customHeight="1" spans="1:3">
      <c r="A5" s="43" t="s">
        <v>3189</v>
      </c>
      <c r="B5" s="43" t="s">
        <v>3127</v>
      </c>
      <c r="C5" s="43" t="s">
        <v>3190</v>
      </c>
    </row>
    <row r="6" s="37" customFormat="1" ht="32" customHeight="1" spans="1:3">
      <c r="A6" s="65" t="s">
        <v>3206</v>
      </c>
      <c r="B6" s="66"/>
      <c r="C6" s="66">
        <v>15.05</v>
      </c>
    </row>
    <row r="7" s="37" customFormat="1" ht="32" customHeight="1" spans="1:3">
      <c r="A7" s="65" t="s">
        <v>3207</v>
      </c>
      <c r="B7" s="66"/>
      <c r="C7" s="66">
        <v>15.08</v>
      </c>
    </row>
    <row r="8" s="37" customFormat="1" ht="32" customHeight="1" spans="1:3">
      <c r="A8" s="65" t="s">
        <v>3208</v>
      </c>
      <c r="B8" s="66"/>
      <c r="C8" s="66">
        <v>4.53</v>
      </c>
    </row>
    <row r="9" s="37" customFormat="1" ht="32" customHeight="1" spans="1:3">
      <c r="A9" s="65" t="s">
        <v>3209</v>
      </c>
      <c r="B9" s="66"/>
      <c r="C9" s="66">
        <v>0.21</v>
      </c>
    </row>
    <row r="10" s="37" customFormat="1" ht="32" customHeight="1" spans="1:3">
      <c r="A10" s="65" t="s">
        <v>3210</v>
      </c>
      <c r="B10" s="66"/>
      <c r="C10" s="66">
        <v>15.08</v>
      </c>
    </row>
    <row r="11" s="37" customFormat="1" ht="32" customHeight="1" spans="1:3">
      <c r="A11" s="65" t="s">
        <v>3215</v>
      </c>
      <c r="B11" s="66"/>
      <c r="C11" s="66"/>
    </row>
    <row r="12" s="37" customFormat="1" ht="32" customHeight="1" spans="1:3">
      <c r="A12" s="65" t="s">
        <v>3216</v>
      </c>
      <c r="B12" s="66"/>
      <c r="C12" s="66">
        <v>15.05</v>
      </c>
    </row>
    <row r="13" s="38" customFormat="1" ht="65" customHeight="1" spans="1:3">
      <c r="A13" s="47" t="s">
        <v>3217</v>
      </c>
      <c r="B13" s="47"/>
      <c r="C13" s="47"/>
    </row>
    <row r="14" s="36" customFormat="1" ht="31" customHeight="1" spans="1:3">
      <c r="A14" s="67"/>
      <c r="B14" s="67"/>
      <c r="C14" s="67"/>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topLeftCell="A13" workbookViewId="0">
      <selection activeCell="D18" sqref="D18:D23"/>
    </sheetView>
  </sheetViews>
  <sheetFormatPr defaultColWidth="10" defaultRowHeight="13.5" outlineLevelCol="3"/>
  <cols>
    <col min="1" max="1" width="36" style="36" customWidth="1"/>
    <col min="2" max="4" width="15.6333333333333" style="36" customWidth="1"/>
    <col min="5" max="5" width="9.76666666666667" style="36" customWidth="1"/>
    <col min="6" max="16384" width="10" style="36"/>
  </cols>
  <sheetData>
    <row r="1" s="36" customFormat="1" ht="22" customHeight="1"/>
    <row r="2" s="36" customFormat="1" ht="14.3" customHeight="1" spans="1:1">
      <c r="A2" s="57"/>
    </row>
    <row r="3" s="36" customFormat="1" ht="63" customHeight="1" spans="1:4">
      <c r="A3" s="58" t="s">
        <v>3218</v>
      </c>
      <c r="B3" s="58"/>
      <c r="C3" s="58"/>
      <c r="D3" s="58"/>
    </row>
    <row r="4" s="37" customFormat="1" ht="30" customHeight="1" spans="4:4">
      <c r="D4" s="50" t="s">
        <v>3171</v>
      </c>
    </row>
    <row r="5" s="37" customFormat="1" ht="25" customHeight="1" spans="1:4">
      <c r="A5" s="43" t="s">
        <v>3189</v>
      </c>
      <c r="B5" s="43" t="s">
        <v>3219</v>
      </c>
      <c r="C5" s="43" t="s">
        <v>3220</v>
      </c>
      <c r="D5" s="43" t="s">
        <v>3221</v>
      </c>
    </row>
    <row r="6" s="37" customFormat="1" ht="25" customHeight="1" spans="1:4">
      <c r="A6" s="59" t="s">
        <v>3222</v>
      </c>
      <c r="B6" s="45" t="s">
        <v>3223</v>
      </c>
      <c r="C6" s="60">
        <f>C7+C9</f>
        <v>7.2</v>
      </c>
      <c r="D6" s="60">
        <f>D7+D9</f>
        <v>7.2</v>
      </c>
    </row>
    <row r="7" s="37" customFormat="1" ht="25" customHeight="1" spans="1:4">
      <c r="A7" s="61" t="s">
        <v>3224</v>
      </c>
      <c r="B7" s="45" t="s">
        <v>3179</v>
      </c>
      <c r="C7" s="60">
        <v>2.67</v>
      </c>
      <c r="D7" s="60">
        <v>2.67</v>
      </c>
    </row>
    <row r="8" s="37" customFormat="1" ht="25" customHeight="1" spans="1:4">
      <c r="A8" s="61" t="s">
        <v>3225</v>
      </c>
      <c r="B8" s="45" t="s">
        <v>3180</v>
      </c>
      <c r="C8" s="60">
        <v>2.67</v>
      </c>
      <c r="D8" s="60">
        <v>2.67</v>
      </c>
    </row>
    <row r="9" s="37" customFormat="1" ht="25" customHeight="1" spans="1:4">
      <c r="A9" s="61" t="s">
        <v>3226</v>
      </c>
      <c r="B9" s="45" t="s">
        <v>3227</v>
      </c>
      <c r="C9" s="60">
        <v>4.53</v>
      </c>
      <c r="D9" s="60">
        <v>4.53</v>
      </c>
    </row>
    <row r="10" s="37" customFormat="1" ht="25" customHeight="1" spans="1:4">
      <c r="A10" s="61" t="s">
        <v>3225</v>
      </c>
      <c r="B10" s="45" t="s">
        <v>3182</v>
      </c>
      <c r="C10" s="60">
        <v>0.21</v>
      </c>
      <c r="D10" s="60">
        <v>0.21</v>
      </c>
    </row>
    <row r="11" s="37" customFormat="1" ht="25" customHeight="1" spans="1:4">
      <c r="A11" s="59" t="s">
        <v>3228</v>
      </c>
      <c r="B11" s="45" t="s">
        <v>3229</v>
      </c>
      <c r="C11" s="60">
        <f>SUM(C12:C13)</f>
        <v>2.88</v>
      </c>
      <c r="D11" s="60">
        <f>SUM(D12:D13)</f>
        <v>2.88</v>
      </c>
    </row>
    <row r="12" s="37" customFormat="1" ht="25" customHeight="1" spans="1:4">
      <c r="A12" s="61" t="s">
        <v>3224</v>
      </c>
      <c r="B12" s="45" t="s">
        <v>3230</v>
      </c>
      <c r="C12" s="60">
        <v>2.67</v>
      </c>
      <c r="D12" s="60">
        <v>2.67</v>
      </c>
    </row>
    <row r="13" s="37" customFormat="1" ht="25" customHeight="1" spans="1:4">
      <c r="A13" s="61" t="s">
        <v>3226</v>
      </c>
      <c r="B13" s="45" t="s">
        <v>3231</v>
      </c>
      <c r="C13" s="60">
        <v>0.21</v>
      </c>
      <c r="D13" s="60">
        <v>0.21</v>
      </c>
    </row>
    <row r="14" s="37" customFormat="1" ht="25" customHeight="1" spans="1:4">
      <c r="A14" s="59" t="s">
        <v>3232</v>
      </c>
      <c r="B14" s="45" t="s">
        <v>3233</v>
      </c>
      <c r="C14" s="60">
        <f>C15+C16</f>
        <v>0.95</v>
      </c>
      <c r="D14" s="60">
        <f>D15+D16</f>
        <v>0.95</v>
      </c>
    </row>
    <row r="15" s="37" customFormat="1" ht="25" customHeight="1" spans="1:4">
      <c r="A15" s="61" t="s">
        <v>3224</v>
      </c>
      <c r="B15" s="45" t="s">
        <v>3234</v>
      </c>
      <c r="C15" s="60">
        <v>0.59</v>
      </c>
      <c r="D15" s="60">
        <v>0.59</v>
      </c>
    </row>
    <row r="16" s="37" customFormat="1" ht="25" customHeight="1" spans="1:4">
      <c r="A16" s="61" t="s">
        <v>3226</v>
      </c>
      <c r="B16" s="45" t="s">
        <v>3235</v>
      </c>
      <c r="C16" s="60">
        <v>0.36</v>
      </c>
      <c r="D16" s="60">
        <v>0.36</v>
      </c>
    </row>
    <row r="17" s="37" customFormat="1" ht="25" customHeight="1" spans="1:4">
      <c r="A17" s="59" t="s">
        <v>3236</v>
      </c>
      <c r="B17" s="45" t="s">
        <v>3237</v>
      </c>
      <c r="C17" s="60">
        <f>C18+C21</f>
        <v>2.82</v>
      </c>
      <c r="D17" s="60">
        <f>D18+D21</f>
        <v>2.82</v>
      </c>
    </row>
    <row r="18" s="37" customFormat="1" ht="25" customHeight="1" spans="1:4">
      <c r="A18" s="61" t="s">
        <v>3224</v>
      </c>
      <c r="B18" s="45" t="s">
        <v>3238</v>
      </c>
      <c r="C18" s="60">
        <v>2.71</v>
      </c>
      <c r="D18" s="60">
        <v>2.71</v>
      </c>
    </row>
    <row r="19" s="37" customFormat="1" ht="25" customHeight="1" spans="1:4">
      <c r="A19" s="61" t="s">
        <v>3239</v>
      </c>
      <c r="B19" s="45"/>
      <c r="C19" s="60">
        <v>2.38</v>
      </c>
      <c r="D19" s="60">
        <v>2.38</v>
      </c>
    </row>
    <row r="20" s="37" customFormat="1" ht="25" customHeight="1" spans="1:4">
      <c r="A20" s="61" t="s">
        <v>3240</v>
      </c>
      <c r="B20" s="45" t="s">
        <v>3241</v>
      </c>
      <c r="C20" s="60">
        <v>0.33</v>
      </c>
      <c r="D20" s="60">
        <v>0.33</v>
      </c>
    </row>
    <row r="21" s="37" customFormat="1" ht="25" customHeight="1" spans="1:4">
      <c r="A21" s="61" t="s">
        <v>3226</v>
      </c>
      <c r="B21" s="45" t="s">
        <v>3242</v>
      </c>
      <c r="C21" s="60">
        <v>0.11</v>
      </c>
      <c r="D21" s="60">
        <v>0.11</v>
      </c>
    </row>
    <row r="22" s="37" customFormat="1" ht="25" customHeight="1" spans="1:4">
      <c r="A22" s="61" t="s">
        <v>3239</v>
      </c>
      <c r="B22" s="45"/>
      <c r="C22" s="60">
        <v>0.1</v>
      </c>
      <c r="D22" s="60">
        <v>0.1</v>
      </c>
    </row>
    <row r="23" s="37" customFormat="1" ht="25" customHeight="1" spans="1:4">
      <c r="A23" s="61" t="s">
        <v>3243</v>
      </c>
      <c r="B23" s="45" t="s">
        <v>3244</v>
      </c>
      <c r="C23" s="60">
        <v>0.01</v>
      </c>
      <c r="D23" s="60">
        <v>0.01</v>
      </c>
    </row>
    <row r="24" s="37" customFormat="1" ht="25" customHeight="1" spans="1:4">
      <c r="A24" s="59" t="s">
        <v>3245</v>
      </c>
      <c r="B24" s="45" t="s">
        <v>3246</v>
      </c>
      <c r="C24" s="60">
        <f>C25+C26</f>
        <v>1.1</v>
      </c>
      <c r="D24" s="60">
        <f>D25+D26</f>
        <v>1.1</v>
      </c>
    </row>
    <row r="25" s="37" customFormat="1" ht="25" customHeight="1" spans="1:4">
      <c r="A25" s="61" t="s">
        <v>3224</v>
      </c>
      <c r="B25" s="45" t="s">
        <v>3247</v>
      </c>
      <c r="C25" s="60">
        <v>0.59</v>
      </c>
      <c r="D25" s="60">
        <v>0.59</v>
      </c>
    </row>
    <row r="26" s="37" customFormat="1" ht="25" customHeight="1" spans="1:4">
      <c r="A26" s="61" t="s">
        <v>3226</v>
      </c>
      <c r="B26" s="45" t="s">
        <v>3248</v>
      </c>
      <c r="C26" s="60">
        <v>0.51</v>
      </c>
      <c r="D26" s="60">
        <v>0.51</v>
      </c>
    </row>
    <row r="27" s="38" customFormat="1" ht="70" customHeight="1" spans="1:4">
      <c r="A27" s="62" t="s">
        <v>3249</v>
      </c>
      <c r="B27" s="62"/>
      <c r="C27" s="62"/>
      <c r="D27" s="62"/>
    </row>
    <row r="28" s="36" customFormat="1" ht="25" customHeight="1" spans="1:4">
      <c r="A28" s="63"/>
      <c r="B28" s="63"/>
      <c r="C28" s="63"/>
      <c r="D28" s="63"/>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44"/>
  <sheetViews>
    <sheetView showGridLines="0" showZeros="0" view="pageBreakPreview" zoomScaleNormal="90" workbookViewId="0">
      <pane ySplit="3" topLeftCell="A26" activePane="bottomLeft" state="frozen"/>
      <selection/>
      <selection pane="bottomLeft" activeCell="E50" sqref="E50"/>
    </sheetView>
  </sheetViews>
  <sheetFormatPr defaultColWidth="9" defaultRowHeight="14.25" outlineLevelCol="5"/>
  <cols>
    <col min="1" max="1" width="14.5083333333333" style="153" customWidth="1"/>
    <col min="2" max="2" width="50.75" style="153" customWidth="1"/>
    <col min="3" max="5" width="20.6333333333333" style="153" customWidth="1"/>
    <col min="6" max="16384" width="9" style="260"/>
  </cols>
  <sheetData>
    <row r="1" ht="45" customHeight="1" spans="1:5">
      <c r="A1" s="323"/>
      <c r="B1" s="323" t="s">
        <v>129</v>
      </c>
      <c r="C1" s="323"/>
      <c r="D1" s="323"/>
      <c r="E1" s="323"/>
    </row>
    <row r="2" ht="18.95" customHeight="1" spans="2:5">
      <c r="B2" s="459"/>
      <c r="C2" s="326"/>
      <c r="D2" s="326"/>
      <c r="E2" s="460" t="s">
        <v>2</v>
      </c>
    </row>
    <row r="3" s="456" customFormat="1" ht="45" customHeight="1" spans="1:6">
      <c r="A3" s="461" t="s">
        <v>3</v>
      </c>
      <c r="B3" s="329" t="s">
        <v>4</v>
      </c>
      <c r="C3" s="266" t="s">
        <v>130</v>
      </c>
      <c r="D3" s="266" t="s">
        <v>6</v>
      </c>
      <c r="E3" s="266" t="s">
        <v>131</v>
      </c>
      <c r="F3" s="267" t="s">
        <v>8</v>
      </c>
    </row>
    <row r="4" ht="32.1" customHeight="1" spans="1:6">
      <c r="A4" s="462" t="s">
        <v>9</v>
      </c>
      <c r="B4" s="463" t="s">
        <v>10</v>
      </c>
      <c r="C4" s="94">
        <f>SUM(C5:C19)</f>
        <v>33122</v>
      </c>
      <c r="D4" s="94">
        <f>SUM(D5:D19)</f>
        <v>34100</v>
      </c>
      <c r="E4" s="331">
        <f t="shared" ref="E4:E19" si="0">(D4-C4)/C4</f>
        <v>0.03</v>
      </c>
      <c r="F4" s="271" t="str">
        <f t="shared" ref="F4:F40" si="1">IF(LEN(A4)=3,"是",IF(B4&lt;&gt;"",IF(SUM(C4:D4)&lt;&gt;0,"是","否"),"是"))</f>
        <v>是</v>
      </c>
    </row>
    <row r="5" ht="32.1" customHeight="1" spans="1:6">
      <c r="A5" s="340" t="s">
        <v>11</v>
      </c>
      <c r="B5" s="464" t="s">
        <v>12</v>
      </c>
      <c r="C5" s="98">
        <v>12662</v>
      </c>
      <c r="D5" s="465">
        <v>15260</v>
      </c>
      <c r="E5" s="331">
        <f t="shared" si="0"/>
        <v>0.205</v>
      </c>
      <c r="F5" s="271" t="str">
        <f t="shared" si="1"/>
        <v>是</v>
      </c>
    </row>
    <row r="6" ht="32.1" customHeight="1" spans="1:6">
      <c r="A6" s="340" t="s">
        <v>13</v>
      </c>
      <c r="B6" s="464" t="s">
        <v>14</v>
      </c>
      <c r="C6" s="98">
        <v>1255</v>
      </c>
      <c r="D6" s="465">
        <v>1274</v>
      </c>
      <c r="E6" s="331">
        <f t="shared" si="0"/>
        <v>0.015</v>
      </c>
      <c r="F6" s="271" t="str">
        <f t="shared" si="1"/>
        <v>是</v>
      </c>
    </row>
    <row r="7" ht="32.1" customHeight="1" spans="1:6">
      <c r="A7" s="340" t="s">
        <v>15</v>
      </c>
      <c r="B7" s="464" t="s">
        <v>16</v>
      </c>
      <c r="C7" s="98">
        <v>355</v>
      </c>
      <c r="D7" s="465">
        <v>384</v>
      </c>
      <c r="E7" s="331">
        <f t="shared" si="0"/>
        <v>0.082</v>
      </c>
      <c r="F7" s="271" t="str">
        <f t="shared" si="1"/>
        <v>是</v>
      </c>
    </row>
    <row r="8" customFormat="1" ht="32.1" customHeight="1" spans="1:6">
      <c r="A8" s="466" t="s">
        <v>17</v>
      </c>
      <c r="B8" s="467" t="s">
        <v>18</v>
      </c>
      <c r="C8" s="468">
        <v>985</v>
      </c>
      <c r="D8" s="469">
        <v>1100</v>
      </c>
      <c r="E8" s="331">
        <f t="shared" si="0"/>
        <v>0.117</v>
      </c>
      <c r="F8" s="271" t="str">
        <f t="shared" si="1"/>
        <v>是</v>
      </c>
    </row>
    <row r="9" ht="32.1" customHeight="1" spans="1:6">
      <c r="A9" s="340" t="s">
        <v>19</v>
      </c>
      <c r="B9" s="464" t="s">
        <v>20</v>
      </c>
      <c r="C9" s="98">
        <v>1685</v>
      </c>
      <c r="D9" s="465">
        <v>1885</v>
      </c>
      <c r="E9" s="331">
        <f t="shared" si="0"/>
        <v>0.119</v>
      </c>
      <c r="F9" s="271" t="str">
        <f t="shared" si="1"/>
        <v>是</v>
      </c>
    </row>
    <row r="10" customFormat="1" ht="32.1" customHeight="1" spans="1:6">
      <c r="A10" s="466" t="s">
        <v>21</v>
      </c>
      <c r="B10" s="467" t="s">
        <v>22</v>
      </c>
      <c r="C10" s="468">
        <v>1089</v>
      </c>
      <c r="D10" s="469">
        <v>1070</v>
      </c>
      <c r="E10" s="331">
        <f t="shared" si="0"/>
        <v>-0.017</v>
      </c>
      <c r="F10" s="271" t="str">
        <f t="shared" si="1"/>
        <v>是</v>
      </c>
    </row>
    <row r="11" customFormat="1" ht="32.1" customHeight="1" spans="1:6">
      <c r="A11" s="466" t="s">
        <v>23</v>
      </c>
      <c r="B11" s="467" t="s">
        <v>24</v>
      </c>
      <c r="C11" s="468">
        <v>387</v>
      </c>
      <c r="D11" s="469">
        <v>385</v>
      </c>
      <c r="E11" s="331">
        <f t="shared" si="0"/>
        <v>-0.005</v>
      </c>
      <c r="F11" s="271" t="str">
        <f t="shared" si="1"/>
        <v>是</v>
      </c>
    </row>
    <row r="12" customFormat="1" ht="32.1" customHeight="1" spans="1:6">
      <c r="A12" s="466" t="s">
        <v>25</v>
      </c>
      <c r="B12" s="467" t="s">
        <v>26</v>
      </c>
      <c r="C12" s="468">
        <v>281</v>
      </c>
      <c r="D12" s="469">
        <v>270</v>
      </c>
      <c r="E12" s="331">
        <f t="shared" si="0"/>
        <v>-0.039</v>
      </c>
      <c r="F12" s="271" t="str">
        <f t="shared" si="1"/>
        <v>是</v>
      </c>
    </row>
    <row r="13" customFormat="1" ht="32.1" customHeight="1" spans="1:6">
      <c r="A13" s="466" t="s">
        <v>27</v>
      </c>
      <c r="B13" s="467" t="s">
        <v>28</v>
      </c>
      <c r="C13" s="468">
        <v>4732</v>
      </c>
      <c r="D13" s="469">
        <v>2720</v>
      </c>
      <c r="E13" s="331">
        <f t="shared" si="0"/>
        <v>-0.425</v>
      </c>
      <c r="F13" s="271" t="str">
        <f t="shared" si="1"/>
        <v>是</v>
      </c>
    </row>
    <row r="14" customFormat="1" ht="32.1" customHeight="1" spans="1:6">
      <c r="A14" s="466" t="s">
        <v>29</v>
      </c>
      <c r="B14" s="467" t="s">
        <v>30</v>
      </c>
      <c r="C14" s="468">
        <v>594</v>
      </c>
      <c r="D14" s="469">
        <v>620</v>
      </c>
      <c r="E14" s="331">
        <f t="shared" si="0"/>
        <v>0.044</v>
      </c>
      <c r="F14" s="271" t="str">
        <f t="shared" si="1"/>
        <v>是</v>
      </c>
    </row>
    <row r="15" ht="32.1" customHeight="1" spans="1:6">
      <c r="A15" s="340" t="s">
        <v>31</v>
      </c>
      <c r="B15" s="464" t="s">
        <v>32</v>
      </c>
      <c r="C15" s="98">
        <v>7</v>
      </c>
      <c r="D15" s="465">
        <v>7</v>
      </c>
      <c r="E15" s="331">
        <f t="shared" si="0"/>
        <v>0</v>
      </c>
      <c r="F15" s="271" t="str">
        <f t="shared" si="1"/>
        <v>是</v>
      </c>
    </row>
    <row r="16" customFormat="1" ht="32.1" customHeight="1" spans="1:6">
      <c r="A16" s="466" t="s">
        <v>33</v>
      </c>
      <c r="B16" s="467" t="s">
        <v>34</v>
      </c>
      <c r="C16" s="468">
        <v>2196</v>
      </c>
      <c r="D16" s="469">
        <v>1960</v>
      </c>
      <c r="E16" s="331">
        <f t="shared" si="0"/>
        <v>-0.107</v>
      </c>
      <c r="F16" s="271" t="str">
        <f t="shared" si="1"/>
        <v>是</v>
      </c>
    </row>
    <row r="17" customFormat="1" ht="32.1" customHeight="1" spans="1:6">
      <c r="A17" s="466" t="s">
        <v>35</v>
      </c>
      <c r="B17" s="467" t="s">
        <v>36</v>
      </c>
      <c r="C17" s="468">
        <v>6628</v>
      </c>
      <c r="D17" s="469">
        <v>6875</v>
      </c>
      <c r="E17" s="331">
        <f t="shared" si="0"/>
        <v>0.037</v>
      </c>
      <c r="F17" s="271" t="str">
        <f t="shared" si="1"/>
        <v>是</v>
      </c>
    </row>
    <row r="18" customFormat="1" ht="32.1" customHeight="1" spans="1:6">
      <c r="A18" s="466" t="s">
        <v>37</v>
      </c>
      <c r="B18" s="467" t="s">
        <v>38</v>
      </c>
      <c r="C18" s="468">
        <v>272</v>
      </c>
      <c r="D18" s="469">
        <v>290</v>
      </c>
      <c r="E18" s="331">
        <f t="shared" si="0"/>
        <v>0.066</v>
      </c>
      <c r="F18" s="271" t="str">
        <f t="shared" si="1"/>
        <v>是</v>
      </c>
    </row>
    <row r="19" customFormat="1" ht="32.1" customHeight="1" spans="1:6">
      <c r="A19" s="525" t="s">
        <v>132</v>
      </c>
      <c r="B19" s="467" t="s">
        <v>40</v>
      </c>
      <c r="C19" s="468">
        <v>-6</v>
      </c>
      <c r="D19" s="469"/>
      <c r="E19" s="331">
        <f t="shared" si="0"/>
        <v>-1</v>
      </c>
      <c r="F19" s="271" t="str">
        <f t="shared" si="1"/>
        <v>是</v>
      </c>
    </row>
    <row r="20" ht="32.1" customHeight="1" spans="1:6">
      <c r="A20" s="336" t="s">
        <v>41</v>
      </c>
      <c r="B20" s="463" t="s">
        <v>42</v>
      </c>
      <c r="C20" s="94">
        <f>SUM(C21:C28)</f>
        <v>30794</v>
      </c>
      <c r="D20" s="94">
        <f>SUM(D21:D28)</f>
        <v>31100</v>
      </c>
      <c r="E20" s="331">
        <f t="shared" ref="E20:E25" si="2">(D20-C20)/C20</f>
        <v>0.01</v>
      </c>
      <c r="F20" s="271" t="str">
        <f t="shared" si="1"/>
        <v>是</v>
      </c>
    </row>
    <row r="21" ht="32.1" customHeight="1" spans="1:6">
      <c r="A21" s="470" t="s">
        <v>43</v>
      </c>
      <c r="B21" s="464" t="s">
        <v>44</v>
      </c>
      <c r="C21" s="98">
        <v>1729</v>
      </c>
      <c r="D21" s="465">
        <v>2800</v>
      </c>
      <c r="E21" s="331">
        <f t="shared" si="2"/>
        <v>0.619</v>
      </c>
      <c r="F21" s="271" t="str">
        <f t="shared" si="1"/>
        <v>是</v>
      </c>
    </row>
    <row r="22" ht="32.1" customHeight="1" spans="1:6">
      <c r="A22" s="340" t="s">
        <v>45</v>
      </c>
      <c r="B22" s="471" t="s">
        <v>46</v>
      </c>
      <c r="C22" s="98">
        <v>1934</v>
      </c>
      <c r="D22" s="465">
        <v>8500</v>
      </c>
      <c r="E22" s="331">
        <f t="shared" si="2"/>
        <v>3.395</v>
      </c>
      <c r="F22" s="271" t="str">
        <f t="shared" si="1"/>
        <v>是</v>
      </c>
    </row>
    <row r="23" ht="32.1" customHeight="1" spans="1:6">
      <c r="A23" s="340" t="s">
        <v>47</v>
      </c>
      <c r="B23" s="464" t="s">
        <v>48</v>
      </c>
      <c r="C23" s="98">
        <v>1749</v>
      </c>
      <c r="D23" s="465">
        <v>3000</v>
      </c>
      <c r="E23" s="331">
        <f t="shared" si="2"/>
        <v>0.715</v>
      </c>
      <c r="F23" s="271" t="str">
        <f t="shared" si="1"/>
        <v>是</v>
      </c>
    </row>
    <row r="24" ht="32.1" customHeight="1" spans="1:6">
      <c r="A24" s="340" t="s">
        <v>49</v>
      </c>
      <c r="B24" s="464" t="s">
        <v>50</v>
      </c>
      <c r="C24" s="98">
        <v>195</v>
      </c>
      <c r="D24" s="465"/>
      <c r="E24" s="331">
        <f t="shared" si="2"/>
        <v>-1</v>
      </c>
      <c r="F24" s="271" t="str">
        <f t="shared" si="1"/>
        <v>是</v>
      </c>
    </row>
    <row r="25" ht="32.1" customHeight="1" spans="1:6">
      <c r="A25" s="340" t="s">
        <v>51</v>
      </c>
      <c r="B25" s="464" t="s">
        <v>52</v>
      </c>
      <c r="C25" s="98">
        <v>23495</v>
      </c>
      <c r="D25" s="465">
        <v>16200</v>
      </c>
      <c r="E25" s="331">
        <f t="shared" si="2"/>
        <v>-0.31</v>
      </c>
      <c r="F25" s="271" t="str">
        <f t="shared" si="1"/>
        <v>是</v>
      </c>
    </row>
    <row r="26" customFormat="1" ht="32.1" customHeight="1" spans="1:6">
      <c r="A26" s="466" t="s">
        <v>53</v>
      </c>
      <c r="B26" s="467" t="s">
        <v>54</v>
      </c>
      <c r="C26" s="468"/>
      <c r="D26" s="469">
        <v>100</v>
      </c>
      <c r="E26" s="331"/>
      <c r="F26" s="271" t="str">
        <f t="shared" si="1"/>
        <v>是</v>
      </c>
    </row>
    <row r="27" ht="32.1" customHeight="1" spans="1:6">
      <c r="A27" s="340" t="s">
        <v>55</v>
      </c>
      <c r="B27" s="464" t="s">
        <v>56</v>
      </c>
      <c r="C27" s="98">
        <v>1625</v>
      </c>
      <c r="D27" s="465">
        <v>500</v>
      </c>
      <c r="E27" s="331">
        <f t="shared" ref="E27:E40" si="3">(D27-C27)/C27</f>
        <v>-0.692</v>
      </c>
      <c r="F27" s="271" t="str">
        <f t="shared" si="1"/>
        <v>是</v>
      </c>
    </row>
    <row r="28" ht="32.1" customHeight="1" spans="1:6">
      <c r="A28" s="340" t="s">
        <v>57</v>
      </c>
      <c r="B28" s="464" t="s">
        <v>58</v>
      </c>
      <c r="C28" s="98">
        <v>67</v>
      </c>
      <c r="D28" s="465"/>
      <c r="E28" s="331">
        <f t="shared" si="3"/>
        <v>-1</v>
      </c>
      <c r="F28" s="271" t="str">
        <f t="shared" si="1"/>
        <v>是</v>
      </c>
    </row>
    <row r="29" ht="32.1" customHeight="1" spans="1:6">
      <c r="A29" s="340"/>
      <c r="B29" s="464"/>
      <c r="C29" s="98"/>
      <c r="D29" s="465"/>
      <c r="E29" s="331"/>
      <c r="F29" s="271" t="str">
        <f t="shared" si="1"/>
        <v>是</v>
      </c>
    </row>
    <row r="30" s="325" customFormat="1" ht="32.1" customHeight="1" spans="1:6">
      <c r="A30" s="472"/>
      <c r="B30" s="473" t="s">
        <v>133</v>
      </c>
      <c r="C30" s="94">
        <f>SUM(C4,C20)</f>
        <v>63916</v>
      </c>
      <c r="D30" s="94">
        <f>SUM(D4,D20)</f>
        <v>65200</v>
      </c>
      <c r="E30" s="331">
        <f t="shared" si="3"/>
        <v>0.02</v>
      </c>
      <c r="F30" s="271" t="str">
        <f t="shared" si="1"/>
        <v>是</v>
      </c>
    </row>
    <row r="31" ht="32.1" customHeight="1" spans="1:6">
      <c r="A31" s="336">
        <v>105</v>
      </c>
      <c r="B31" s="474" t="s">
        <v>60</v>
      </c>
      <c r="C31" s="339">
        <v>26660</v>
      </c>
      <c r="D31" s="339">
        <v>23800</v>
      </c>
      <c r="E31" s="331">
        <f t="shared" si="3"/>
        <v>-0.107</v>
      </c>
      <c r="F31" s="271" t="str">
        <f t="shared" si="1"/>
        <v>是</v>
      </c>
    </row>
    <row r="32" ht="32.1" customHeight="1" spans="1:6">
      <c r="A32" s="475">
        <v>110</v>
      </c>
      <c r="B32" s="476" t="s">
        <v>61</v>
      </c>
      <c r="C32" s="94">
        <f>SUM(C33:C39)</f>
        <v>316867</v>
      </c>
      <c r="D32" s="94">
        <f>SUM(D33:D39)</f>
        <v>249142</v>
      </c>
      <c r="E32" s="331">
        <f t="shared" si="3"/>
        <v>-0.214</v>
      </c>
      <c r="F32" s="271" t="str">
        <f t="shared" si="1"/>
        <v>是</v>
      </c>
    </row>
    <row r="33" ht="32.1" customHeight="1" spans="1:6">
      <c r="A33" s="363">
        <v>11001</v>
      </c>
      <c r="B33" s="311" t="s">
        <v>62</v>
      </c>
      <c r="C33" s="343">
        <v>1551</v>
      </c>
      <c r="D33" s="342">
        <v>1551</v>
      </c>
      <c r="E33" s="331">
        <f t="shared" si="3"/>
        <v>0</v>
      </c>
      <c r="F33" s="271" t="str">
        <f t="shared" si="1"/>
        <v>是</v>
      </c>
    </row>
    <row r="34" ht="32.1" customHeight="1" spans="1:6">
      <c r="A34" s="363"/>
      <c r="B34" s="311" t="s">
        <v>63</v>
      </c>
      <c r="C34" s="343">
        <v>250214</v>
      </c>
      <c r="D34" s="342">
        <v>151236</v>
      </c>
      <c r="E34" s="331">
        <f t="shared" si="3"/>
        <v>-0.396</v>
      </c>
      <c r="F34" s="271" t="str">
        <f t="shared" si="1"/>
        <v>是</v>
      </c>
    </row>
    <row r="35" ht="32.1" customHeight="1" spans="1:6">
      <c r="A35" s="363">
        <v>11006</v>
      </c>
      <c r="B35" s="311" t="s">
        <v>134</v>
      </c>
      <c r="C35" s="343">
        <v>2022</v>
      </c>
      <c r="D35" s="342">
        <v>76355</v>
      </c>
      <c r="E35" s="331">
        <f t="shared" si="3"/>
        <v>36.762</v>
      </c>
      <c r="F35" s="271" t="str">
        <f t="shared" si="1"/>
        <v>是</v>
      </c>
    </row>
    <row r="36" ht="32.1" customHeight="1" spans="1:6">
      <c r="A36" s="363">
        <v>11008</v>
      </c>
      <c r="B36" s="311" t="s">
        <v>64</v>
      </c>
      <c r="C36" s="343">
        <v>60714</v>
      </c>
      <c r="D36" s="342">
        <v>20000</v>
      </c>
      <c r="E36" s="331">
        <f t="shared" si="3"/>
        <v>-0.671</v>
      </c>
      <c r="F36" s="271" t="str">
        <f t="shared" si="1"/>
        <v>是</v>
      </c>
    </row>
    <row r="37" ht="32.1" customHeight="1" spans="1:6">
      <c r="A37" s="363">
        <v>11009</v>
      </c>
      <c r="B37" s="311" t="s">
        <v>65</v>
      </c>
      <c r="C37" s="343"/>
      <c r="D37" s="342"/>
      <c r="E37" s="331"/>
      <c r="F37" s="271" t="str">
        <f t="shared" si="1"/>
        <v>否</v>
      </c>
    </row>
    <row r="38" s="457" customFormat="1" ht="32.1" customHeight="1" spans="1:6">
      <c r="A38" s="477">
        <v>11013</v>
      </c>
      <c r="B38" s="478" t="s">
        <v>66</v>
      </c>
      <c r="C38" s="343">
        <v>2366</v>
      </c>
      <c r="D38" s="342"/>
      <c r="E38" s="331">
        <f t="shared" si="3"/>
        <v>-1</v>
      </c>
      <c r="F38" s="271" t="str">
        <f t="shared" si="1"/>
        <v>是</v>
      </c>
    </row>
    <row r="39" s="458" customFormat="1" ht="32.1" customHeight="1" spans="1:6">
      <c r="A39" s="363">
        <v>11015</v>
      </c>
      <c r="B39" s="315" t="s">
        <v>67</v>
      </c>
      <c r="C39" s="98"/>
      <c r="D39" s="465"/>
      <c r="E39" s="331"/>
      <c r="F39" s="271" t="str">
        <f t="shared" si="1"/>
        <v>否</v>
      </c>
    </row>
    <row r="40" ht="32.1" customHeight="1" spans="1:6">
      <c r="A40" s="479"/>
      <c r="B40" s="480" t="s">
        <v>68</v>
      </c>
      <c r="C40" s="94">
        <f>SUM(C30,C31,C32)</f>
        <v>407443</v>
      </c>
      <c r="D40" s="94">
        <f>SUM(D30,D31,D32)</f>
        <v>338142</v>
      </c>
      <c r="E40" s="331">
        <f t="shared" si="3"/>
        <v>-0.17</v>
      </c>
      <c r="F40" s="271" t="str">
        <f t="shared" si="1"/>
        <v>是</v>
      </c>
    </row>
    <row r="41" spans="4:4">
      <c r="D41" s="481"/>
    </row>
    <row r="42" spans="4:4">
      <c r="D42" s="481"/>
    </row>
    <row r="43" spans="4:4">
      <c r="D43" s="481"/>
    </row>
    <row r="44" spans="4:4">
      <c r="D44" s="481"/>
    </row>
  </sheetData>
  <autoFilter ref="A3:F40">
    <extLst/>
  </autoFilter>
  <mergeCells count="1">
    <mergeCell ref="B1:E1"/>
  </mergeCells>
  <conditionalFormatting sqref="E2">
    <cfRule type="cellIs" dxfId="0" priority="44" stopIfTrue="1" operator="lessThanOrEqual">
      <formula>-1</formula>
    </cfRule>
  </conditionalFormatting>
  <conditionalFormatting sqref="A31:B31">
    <cfRule type="expression" dxfId="1" priority="50" stopIfTrue="1">
      <formula>"len($A:$A)=3"</formula>
    </cfRule>
  </conditionalFormatting>
  <conditionalFormatting sqref="C31">
    <cfRule type="expression" dxfId="1" priority="4" stopIfTrue="1">
      <formula>"len($A:$A)=3"</formula>
    </cfRule>
    <cfRule type="expression" dxfId="1" priority="3" stopIfTrue="1">
      <formula>"len($A:$A)=3"</formula>
    </cfRule>
  </conditionalFormatting>
  <conditionalFormatting sqref="D31">
    <cfRule type="expression" dxfId="1" priority="2" stopIfTrue="1">
      <formula>"len($A:$A)=3"</formula>
    </cfRule>
    <cfRule type="expression" dxfId="1" priority="1" stopIfTrue="1">
      <formula>"len($A:$A)=3"</formula>
    </cfRule>
  </conditionalFormatting>
  <conditionalFormatting sqref="C35">
    <cfRule type="expression" dxfId="1" priority="11" stopIfTrue="1">
      <formula>"len($A:$A)=3"</formula>
    </cfRule>
  </conditionalFormatting>
  <conditionalFormatting sqref="C38">
    <cfRule type="expression" dxfId="1" priority="8" stopIfTrue="1">
      <formula>"len($A:$A)=3"</formula>
    </cfRule>
  </conditionalFormatting>
  <conditionalFormatting sqref="C39">
    <cfRule type="expression" dxfId="1" priority="46" stopIfTrue="1">
      <formula>"len($A:$A)=3"</formula>
    </cfRule>
  </conditionalFormatting>
  <conditionalFormatting sqref="B38:B39">
    <cfRule type="expression" dxfId="1" priority="18" stopIfTrue="1">
      <formula>"len($A:$A)=3"</formula>
    </cfRule>
    <cfRule type="expression" dxfId="1" priority="19" stopIfTrue="1">
      <formula>"len($A:$A)=3"</formula>
    </cfRule>
  </conditionalFormatting>
  <conditionalFormatting sqref="C33:C34">
    <cfRule type="expression" dxfId="1" priority="9" stopIfTrue="1">
      <formula>"len($A:$A)=3"</formula>
    </cfRule>
    <cfRule type="expression" dxfId="1" priority="7" stopIfTrue="1">
      <formula>"len($A:$A)=3"</formula>
    </cfRule>
    <cfRule type="expression" dxfId="1" priority="6" stopIfTrue="1">
      <formula>"len($A:$A)=3"</formula>
    </cfRule>
  </conditionalFormatting>
  <conditionalFormatting sqref="C35:C36">
    <cfRule type="expression" dxfId="1" priority="5" stopIfTrue="1">
      <formula>"len($A:$A)=3"</formula>
    </cfRule>
  </conditionalFormatting>
  <conditionalFormatting sqref="C37:C38">
    <cfRule type="expression" dxfId="1" priority="10" stopIfTrue="1">
      <formula>"len($A:$A)=3"</formula>
    </cfRule>
  </conditionalFormatting>
  <conditionalFormatting sqref="F4:F58">
    <cfRule type="cellIs" dxfId="2" priority="34" stopIfTrue="1" operator="lessThan">
      <formula>0</formula>
    </cfRule>
  </conditionalFormatting>
  <conditionalFormatting sqref="A4:C30 D4 D20:D30">
    <cfRule type="expression" dxfId="1" priority="40" stopIfTrue="1">
      <formula>"len($A:$A)=3"</formula>
    </cfRule>
  </conditionalFormatting>
  <conditionalFormatting sqref="B4:C6 D4">
    <cfRule type="expression" dxfId="1" priority="43" stopIfTrue="1">
      <formula>"len($A:$A)=3"</formula>
    </cfRule>
  </conditionalFormatting>
  <conditionalFormatting sqref="B7:C8">
    <cfRule type="expression" dxfId="1" priority="42" stopIfTrue="1">
      <formula>"len($A:$A)=3"</formula>
    </cfRule>
  </conditionalFormatting>
  <conditionalFormatting sqref="A29:C29 C39 B40:C58 D40:D44">
    <cfRule type="expression" dxfId="1" priority="51" stopIfTrue="1">
      <formula>"len($A:$A)=3"</formula>
    </cfRule>
  </conditionalFormatting>
  <conditionalFormatting sqref="B29:C29 B31 C32:D35 C39">
    <cfRule type="expression" dxfId="1" priority="63" stopIfTrue="1">
      <formula>"len($A:$A)=3"</formula>
    </cfRule>
  </conditionalFormatting>
  <conditionalFormatting sqref="A32:B35">
    <cfRule type="expression" dxfId="1" priority="23" stopIfTrue="1">
      <formula>"len($A:$A)=3"</formula>
    </cfRule>
  </conditionalFormatting>
  <conditionalFormatting sqref="B32:B34 B39">
    <cfRule type="expression" dxfId="1" priority="24" stopIfTrue="1">
      <formula>"len($A:$A)=3"</formula>
    </cfRule>
  </conditionalFormatting>
  <conditionalFormatting sqref="C32:D35">
    <cfRule type="expression" dxfId="1" priority="49" stopIfTrue="1">
      <formula>"len($A:$A)=3"</formula>
    </cfRule>
  </conditionalFormatting>
  <conditionalFormatting sqref="A33:B34">
    <cfRule type="expression" dxfId="1" priority="22" stopIfTrue="1">
      <formula>"len($A:$A)=3"</formula>
    </cfRule>
  </conditionalFormatting>
  <conditionalFormatting sqref="A36:B44">
    <cfRule type="expression" dxfId="1" priority="20" stopIfTrue="1">
      <formula>"len($A:$A)=3"</formula>
    </cfRule>
  </conditionalFormatting>
  <conditionalFormatting sqref="A38:B39">
    <cfRule type="expression" dxfId="1" priority="17"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B19" sqref="B19"/>
    </sheetView>
  </sheetViews>
  <sheetFormatPr defaultColWidth="8.88333333333333" defaultRowHeight="13.5" outlineLevelCol="5"/>
  <cols>
    <col min="1" max="1" width="8.88333333333333" style="36"/>
    <col min="2" max="2" width="49.375" style="36" customWidth="1"/>
    <col min="3" max="6" width="20.6333333333333" style="36" customWidth="1"/>
    <col min="7" max="16384" width="8.88333333333333" style="36"/>
  </cols>
  <sheetData>
    <row r="1" s="36" customFormat="1" spans="1:1">
      <c r="A1" s="48"/>
    </row>
    <row r="2" s="36" customFormat="1" ht="45" customHeight="1" spans="1:6">
      <c r="A2" s="39" t="s">
        <v>3250</v>
      </c>
      <c r="B2" s="39"/>
      <c r="C2" s="39"/>
      <c r="D2" s="39"/>
      <c r="E2" s="39"/>
      <c r="F2" s="39"/>
    </row>
    <row r="3" s="37" customFormat="1" ht="18" customHeight="1" spans="2:6">
      <c r="B3" s="49" t="s">
        <v>3171</v>
      </c>
      <c r="C3" s="50"/>
      <c r="D3" s="50"/>
      <c r="E3" s="50"/>
      <c r="F3" s="50"/>
    </row>
    <row r="4" s="37" customFormat="1" ht="30" customHeight="1" spans="1:6">
      <c r="A4" s="42" t="s">
        <v>4</v>
      </c>
      <c r="B4" s="42"/>
      <c r="C4" s="43" t="s">
        <v>3177</v>
      </c>
      <c r="D4" s="43" t="s">
        <v>3220</v>
      </c>
      <c r="E4" s="43" t="s">
        <v>3221</v>
      </c>
      <c r="F4" s="43" t="s">
        <v>3251</v>
      </c>
    </row>
    <row r="5" s="37" customFormat="1" ht="30" customHeight="1" spans="1:6">
      <c r="A5" s="51" t="s">
        <v>3252</v>
      </c>
      <c r="B5" s="51"/>
      <c r="C5" s="45" t="s">
        <v>3178</v>
      </c>
      <c r="D5" s="52">
        <f>D6+D7</f>
        <v>35.8195</v>
      </c>
      <c r="E5" s="52"/>
      <c r="F5" s="52"/>
    </row>
    <row r="6" s="37" customFormat="1" ht="30" customHeight="1" spans="1:6">
      <c r="A6" s="53" t="s">
        <v>3253</v>
      </c>
      <c r="B6" s="53"/>
      <c r="C6" s="45" t="s">
        <v>3179</v>
      </c>
      <c r="D6" s="52">
        <v>20.7416</v>
      </c>
      <c r="E6" s="52"/>
      <c r="F6" s="52"/>
    </row>
    <row r="7" s="37" customFormat="1" ht="30" customHeight="1" spans="1:6">
      <c r="A7" s="53" t="s">
        <v>3254</v>
      </c>
      <c r="B7" s="53"/>
      <c r="C7" s="45" t="s">
        <v>3180</v>
      </c>
      <c r="D7" s="52">
        <v>15.0779</v>
      </c>
      <c r="E7" s="52"/>
      <c r="F7" s="52"/>
    </row>
    <row r="8" s="37" customFormat="1" ht="30" customHeight="1" spans="1:6">
      <c r="A8" s="54" t="s">
        <v>3255</v>
      </c>
      <c r="B8" s="54"/>
      <c r="C8" s="45" t="s">
        <v>3181</v>
      </c>
      <c r="D8" s="52"/>
      <c r="E8" s="52"/>
      <c r="F8" s="52"/>
    </row>
    <row r="9" s="37" customFormat="1" ht="30" customHeight="1" spans="1:6">
      <c r="A9" s="53" t="s">
        <v>3253</v>
      </c>
      <c r="B9" s="53"/>
      <c r="C9" s="45" t="s">
        <v>3182</v>
      </c>
      <c r="D9" s="52"/>
      <c r="E9" s="52"/>
      <c r="F9" s="52"/>
    </row>
    <row r="10" s="37" customFormat="1" ht="30" customHeight="1" spans="1:6">
      <c r="A10" s="53" t="s">
        <v>3254</v>
      </c>
      <c r="B10" s="53"/>
      <c r="C10" s="45" t="s">
        <v>3183</v>
      </c>
      <c r="D10" s="52"/>
      <c r="E10" s="52"/>
      <c r="F10" s="52"/>
    </row>
    <row r="11" s="38" customFormat="1" ht="41" customHeight="1" spans="1:6">
      <c r="A11" s="47" t="s">
        <v>3256</v>
      </c>
      <c r="B11" s="47"/>
      <c r="C11" s="47"/>
      <c r="D11" s="47"/>
      <c r="E11" s="47"/>
      <c r="F11" s="47"/>
    </row>
    <row r="14" s="36" customFormat="1" ht="19.5" spans="1:1">
      <c r="A14" s="55"/>
    </row>
    <row r="15" s="36" customFormat="1" ht="19" customHeight="1" spans="1:1">
      <c r="A15" s="56"/>
    </row>
    <row r="16" s="36" customFormat="1" ht="29" customHeight="1"/>
    <row r="17" s="36" customFormat="1" ht="29" customHeight="1"/>
    <row r="18" s="36" customFormat="1" ht="29" customHeight="1"/>
    <row r="19" s="36" customFormat="1" ht="29" customHeight="1"/>
    <row r="20" s="36" customFormat="1" ht="30" customHeight="1" spans="1:1">
      <c r="A20" s="56"/>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
  <sheetViews>
    <sheetView workbookViewId="0">
      <selection activeCell="A2" sqref="A2:F2"/>
    </sheetView>
  </sheetViews>
  <sheetFormatPr defaultColWidth="8.88333333333333" defaultRowHeight="13.5" outlineLevelRow="5" outlineLevelCol="5"/>
  <cols>
    <col min="1" max="1" width="8.88333333333333" style="36"/>
    <col min="2" max="6" width="24.2083333333333" style="36" customWidth="1"/>
    <col min="7" max="16384" width="8.88333333333333" style="36"/>
  </cols>
  <sheetData>
    <row r="1" s="36" customFormat="1" ht="24" customHeight="1"/>
    <row r="2" s="36" customFormat="1" ht="27" spans="1:6">
      <c r="A2" s="39" t="s">
        <v>3257</v>
      </c>
      <c r="B2" s="40"/>
      <c r="C2" s="40"/>
      <c r="D2" s="40"/>
      <c r="E2" s="40"/>
      <c r="F2" s="40"/>
    </row>
    <row r="3" s="36" customFormat="1" ht="23" customHeight="1" spans="1:6">
      <c r="A3" s="41" t="s">
        <v>3171</v>
      </c>
      <c r="B3" s="41"/>
      <c r="C3" s="41"/>
      <c r="D3" s="41"/>
      <c r="E3" s="41"/>
      <c r="F3" s="41"/>
    </row>
    <row r="4" s="37" customFormat="1" ht="30" customHeight="1" spans="1:6">
      <c r="A4" s="42" t="s">
        <v>3258</v>
      </c>
      <c r="B4" s="43" t="s">
        <v>3130</v>
      </c>
      <c r="C4" s="43" t="s">
        <v>3259</v>
      </c>
      <c r="D4" s="43" t="s">
        <v>3260</v>
      </c>
      <c r="E4" s="43" t="s">
        <v>3261</v>
      </c>
      <c r="F4" s="43" t="s">
        <v>3262</v>
      </c>
    </row>
    <row r="5" s="37" customFormat="1" ht="99" customHeight="1" spans="1:6">
      <c r="A5" s="44">
        <v>1</v>
      </c>
      <c r="B5" s="45" t="s">
        <v>3263</v>
      </c>
      <c r="C5" s="46" t="s">
        <v>3264</v>
      </c>
      <c r="D5" s="46" t="s">
        <v>3265</v>
      </c>
      <c r="E5" s="46" t="s">
        <v>3266</v>
      </c>
      <c r="F5" s="46">
        <v>4</v>
      </c>
    </row>
    <row r="6" s="38" customFormat="1" ht="33" customHeight="1" spans="1:6">
      <c r="A6" s="47" t="s">
        <v>3267</v>
      </c>
      <c r="B6" s="47"/>
      <c r="C6" s="47"/>
      <c r="D6" s="47"/>
      <c r="E6" s="47"/>
      <c r="F6" s="47"/>
    </row>
  </sheetData>
  <mergeCells count="3">
    <mergeCell ref="A2:F2"/>
    <mergeCell ref="A3:F3"/>
    <mergeCell ref="A6:F6"/>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70"/>
  <sheetViews>
    <sheetView workbookViewId="0">
      <pane xSplit="4" ySplit="5" topLeftCell="E50" activePane="bottomRight" state="frozen"/>
      <selection/>
      <selection pane="topRight"/>
      <selection pane="bottomLeft"/>
      <selection pane="bottomRight" activeCell="B50" sqref="B50:B59"/>
    </sheetView>
  </sheetViews>
  <sheetFormatPr defaultColWidth="8" defaultRowHeight="18" customHeight="1"/>
  <cols>
    <col min="1" max="1" width="25.375" style="7"/>
    <col min="2" max="2" width="32.3916666666667" style="7" customWidth="1"/>
    <col min="3" max="5" width="20.6333333333333" style="10" customWidth="1"/>
    <col min="6" max="6" width="14.3333333333333" style="11" customWidth="1"/>
    <col min="7" max="7" width="20.6333333333333" style="10" customWidth="1"/>
    <col min="8" max="9" width="13.3333333333333" style="10" customWidth="1"/>
    <col min="10" max="10" width="33.625" style="10" customWidth="1"/>
    <col min="11" max="16384" width="8" style="7"/>
  </cols>
  <sheetData>
    <row r="2" s="7" customFormat="1" customHeight="1" spans="1:10">
      <c r="A2" s="12" t="s">
        <v>3268</v>
      </c>
      <c r="B2" s="12"/>
      <c r="C2" s="12"/>
      <c r="D2" s="12"/>
      <c r="E2" s="12"/>
      <c r="F2" s="13"/>
      <c r="G2" s="12"/>
      <c r="H2" s="12"/>
      <c r="I2" s="12"/>
      <c r="J2" s="12"/>
    </row>
    <row r="3" s="7" customFormat="1" customHeight="1" spans="1:10">
      <c r="A3" s="14"/>
      <c r="C3" s="10"/>
      <c r="D3" s="10"/>
      <c r="E3" s="10"/>
      <c r="F3" s="11"/>
      <c r="G3" s="10"/>
      <c r="H3" s="10"/>
      <c r="I3" s="10"/>
      <c r="J3" s="10"/>
    </row>
    <row r="4" s="8" customFormat="1" customHeight="1" spans="1:10">
      <c r="A4" s="15" t="s">
        <v>3269</v>
      </c>
      <c r="B4" s="15" t="s">
        <v>3270</v>
      </c>
      <c r="C4" s="15" t="s">
        <v>3271</v>
      </c>
      <c r="D4" s="15" t="s">
        <v>3272</v>
      </c>
      <c r="E4" s="15" t="s">
        <v>3273</v>
      </c>
      <c r="F4" s="16" t="s">
        <v>3274</v>
      </c>
      <c r="G4" s="15" t="s">
        <v>3275</v>
      </c>
      <c r="H4" s="15" t="s">
        <v>3276</v>
      </c>
      <c r="I4" s="15" t="s">
        <v>3277</v>
      </c>
      <c r="J4" s="15" t="s">
        <v>3278</v>
      </c>
    </row>
    <row r="5" s="7" customFormat="1" customHeight="1" spans="1:10">
      <c r="A5" s="17">
        <v>1</v>
      </c>
      <c r="B5" s="17">
        <v>2</v>
      </c>
      <c r="C5" s="17">
        <v>3</v>
      </c>
      <c r="D5" s="17">
        <v>4</v>
      </c>
      <c r="E5" s="17">
        <v>5</v>
      </c>
      <c r="F5" s="18">
        <v>6</v>
      </c>
      <c r="G5" s="17">
        <v>7</v>
      </c>
      <c r="H5" s="17">
        <v>8</v>
      </c>
      <c r="I5" s="17">
        <v>9</v>
      </c>
      <c r="J5" s="17">
        <v>10</v>
      </c>
    </row>
    <row r="6" s="7" customFormat="1" customHeight="1" spans="1:10">
      <c r="A6" s="19" t="s">
        <v>3279</v>
      </c>
      <c r="B6" s="20" t="s">
        <v>3280</v>
      </c>
      <c r="C6" s="21" t="s">
        <v>3281</v>
      </c>
      <c r="D6" s="20" t="s">
        <v>3282</v>
      </c>
      <c r="E6" s="21" t="s">
        <v>3283</v>
      </c>
      <c r="F6" s="22" t="s">
        <v>3284</v>
      </c>
      <c r="G6" s="21">
        <v>24100</v>
      </c>
      <c r="H6" s="23" t="s">
        <v>3285</v>
      </c>
      <c r="I6" s="22" t="s">
        <v>3286</v>
      </c>
      <c r="J6" s="22" t="s">
        <v>3287</v>
      </c>
    </row>
    <row r="7" s="7" customFormat="1" customHeight="1" spans="1:10">
      <c r="A7" s="24"/>
      <c r="B7" s="25"/>
      <c r="C7" s="21"/>
      <c r="D7" s="25"/>
      <c r="E7" s="21" t="s">
        <v>3288</v>
      </c>
      <c r="F7" s="21" t="s">
        <v>3289</v>
      </c>
      <c r="G7" s="26">
        <v>100</v>
      </c>
      <c r="H7" s="21" t="s">
        <v>3290</v>
      </c>
      <c r="I7" s="22" t="s">
        <v>3291</v>
      </c>
      <c r="J7" s="22" t="s">
        <v>3287</v>
      </c>
    </row>
    <row r="8" s="7" customFormat="1" customHeight="1" spans="1:10">
      <c r="A8" s="24"/>
      <c r="B8" s="25"/>
      <c r="C8" s="21"/>
      <c r="D8" s="27"/>
      <c r="E8" s="21" t="s">
        <v>3292</v>
      </c>
      <c r="F8" s="21" t="s">
        <v>3289</v>
      </c>
      <c r="G8" s="26">
        <v>100</v>
      </c>
      <c r="H8" s="21" t="s">
        <v>3290</v>
      </c>
      <c r="I8" s="22" t="s">
        <v>3291</v>
      </c>
      <c r="J8" s="21" t="s">
        <v>3293</v>
      </c>
    </row>
    <row r="9" s="7" customFormat="1" customHeight="1" spans="1:10">
      <c r="A9" s="24"/>
      <c r="B9" s="25"/>
      <c r="C9" s="21"/>
      <c r="D9" s="21" t="s">
        <v>3294</v>
      </c>
      <c r="E9" s="21" t="s">
        <v>3295</v>
      </c>
      <c r="F9" s="21" t="s">
        <v>3289</v>
      </c>
      <c r="G9" s="26">
        <v>100</v>
      </c>
      <c r="H9" s="21" t="s">
        <v>3290</v>
      </c>
      <c r="I9" s="21" t="s">
        <v>3291</v>
      </c>
      <c r="J9" s="21" t="s">
        <v>3296</v>
      </c>
    </row>
    <row r="10" s="7" customFormat="1" customHeight="1" spans="1:10">
      <c r="A10" s="24"/>
      <c r="B10" s="25"/>
      <c r="C10" s="21"/>
      <c r="D10" s="20" t="s">
        <v>3297</v>
      </c>
      <c r="E10" s="21" t="s">
        <v>3298</v>
      </c>
      <c r="F10" s="22" t="s">
        <v>3299</v>
      </c>
      <c r="G10" s="28">
        <v>13946.38</v>
      </c>
      <c r="H10" s="22" t="s">
        <v>3300</v>
      </c>
      <c r="I10" s="22" t="s">
        <v>3291</v>
      </c>
      <c r="J10" s="22" t="s">
        <v>3287</v>
      </c>
    </row>
    <row r="11" s="7" customFormat="1" customHeight="1" spans="1:10">
      <c r="A11" s="24"/>
      <c r="B11" s="25"/>
      <c r="C11" s="21"/>
      <c r="D11" s="27"/>
      <c r="E11" s="21" t="s">
        <v>3301</v>
      </c>
      <c r="F11" s="22" t="s">
        <v>3299</v>
      </c>
      <c r="G11" s="28">
        <v>1320</v>
      </c>
      <c r="H11" s="22" t="s">
        <v>3300</v>
      </c>
      <c r="I11" s="22" t="s">
        <v>3291</v>
      </c>
      <c r="J11" s="22" t="s">
        <v>3287</v>
      </c>
    </row>
    <row r="12" s="9" customFormat="1" customHeight="1" spans="1:10">
      <c r="A12" s="24"/>
      <c r="B12" s="25"/>
      <c r="C12" s="21" t="s">
        <v>3302</v>
      </c>
      <c r="D12" s="21" t="s">
        <v>3303</v>
      </c>
      <c r="E12" s="21" t="s">
        <v>3304</v>
      </c>
      <c r="F12" s="21" t="s">
        <v>3289</v>
      </c>
      <c r="G12" s="26">
        <v>100</v>
      </c>
      <c r="H12" s="21" t="s">
        <v>3290</v>
      </c>
      <c r="I12" s="22" t="s">
        <v>3291</v>
      </c>
      <c r="J12" s="22" t="s">
        <v>3287</v>
      </c>
    </row>
    <row r="13" s="9" customFormat="1" customHeight="1" spans="1:10">
      <c r="A13" s="24"/>
      <c r="B13" s="25"/>
      <c r="C13" s="21"/>
      <c r="D13" s="21" t="s">
        <v>3305</v>
      </c>
      <c r="E13" s="22" t="s">
        <v>3306</v>
      </c>
      <c r="F13" s="22" t="s">
        <v>3284</v>
      </c>
      <c r="G13" s="526" t="s">
        <v>3307</v>
      </c>
      <c r="H13" s="22" t="s">
        <v>3308</v>
      </c>
      <c r="I13" s="22" t="s">
        <v>3291</v>
      </c>
      <c r="J13" s="22" t="s">
        <v>3287</v>
      </c>
    </row>
    <row r="14" s="9" customFormat="1" customHeight="1" spans="1:10">
      <c r="A14" s="24"/>
      <c r="B14" s="25"/>
      <c r="C14" s="21"/>
      <c r="D14" s="21" t="s">
        <v>3309</v>
      </c>
      <c r="E14" s="21" t="s">
        <v>3310</v>
      </c>
      <c r="F14" s="21" t="s">
        <v>3289</v>
      </c>
      <c r="G14" s="21">
        <v>100</v>
      </c>
      <c r="H14" s="21" t="s">
        <v>3290</v>
      </c>
      <c r="I14" s="22" t="s">
        <v>3291</v>
      </c>
      <c r="J14" s="21" t="s">
        <v>3311</v>
      </c>
    </row>
    <row r="15" s="7" customFormat="1" customHeight="1" spans="1:10">
      <c r="A15" s="24"/>
      <c r="B15" s="25"/>
      <c r="C15" s="21"/>
      <c r="D15" s="21" t="s">
        <v>3312</v>
      </c>
      <c r="E15" s="21" t="s">
        <v>3313</v>
      </c>
      <c r="F15" s="22" t="s">
        <v>3284</v>
      </c>
      <c r="G15" s="22" t="s">
        <v>3314</v>
      </c>
      <c r="H15" s="22" t="s">
        <v>3315</v>
      </c>
      <c r="I15" s="21" t="s">
        <v>3286</v>
      </c>
      <c r="J15" s="22" t="s">
        <v>3287</v>
      </c>
    </row>
    <row r="16" s="7" customFormat="1" customHeight="1" spans="1:10">
      <c r="A16" s="29"/>
      <c r="B16" s="27"/>
      <c r="C16" s="21" t="s">
        <v>3316</v>
      </c>
      <c r="D16" s="21" t="s">
        <v>3317</v>
      </c>
      <c r="E16" s="22" t="s">
        <v>3318</v>
      </c>
      <c r="F16" s="22" t="s">
        <v>3284</v>
      </c>
      <c r="G16" s="526" t="s">
        <v>3319</v>
      </c>
      <c r="H16" s="22" t="s">
        <v>3290</v>
      </c>
      <c r="I16" s="22" t="s">
        <v>3291</v>
      </c>
      <c r="J16" s="21" t="s">
        <v>3320</v>
      </c>
    </row>
    <row r="17" s="7" customFormat="1" customHeight="1" spans="1:10">
      <c r="A17" s="24" t="s">
        <v>3321</v>
      </c>
      <c r="B17" s="25" t="s">
        <v>3322</v>
      </c>
      <c r="C17" s="20" t="s">
        <v>3281</v>
      </c>
      <c r="D17" s="20" t="s">
        <v>3282</v>
      </c>
      <c r="E17" s="22" t="s">
        <v>3323</v>
      </c>
      <c r="F17" s="22" t="s">
        <v>3289</v>
      </c>
      <c r="G17" s="526" t="s">
        <v>3324</v>
      </c>
      <c r="H17" s="22" t="s">
        <v>3325</v>
      </c>
      <c r="I17" s="22" t="s">
        <v>3286</v>
      </c>
      <c r="J17" s="21" t="s">
        <v>3326</v>
      </c>
    </row>
    <row r="18" s="7" customFormat="1" customHeight="1" spans="1:10">
      <c r="A18" s="24"/>
      <c r="B18" s="25"/>
      <c r="C18" s="25"/>
      <c r="D18" s="25"/>
      <c r="E18" s="22" t="s">
        <v>3327</v>
      </c>
      <c r="F18" s="22" t="s">
        <v>3289</v>
      </c>
      <c r="G18" s="526" t="s">
        <v>3328</v>
      </c>
      <c r="H18" s="22" t="s">
        <v>3329</v>
      </c>
      <c r="I18" s="22" t="s">
        <v>3286</v>
      </c>
      <c r="J18" s="21" t="s">
        <v>3326</v>
      </c>
    </row>
    <row r="19" s="7" customFormat="1" customHeight="1" spans="1:10">
      <c r="A19" s="24"/>
      <c r="B19" s="25"/>
      <c r="C19" s="27"/>
      <c r="D19" s="27"/>
      <c r="E19" s="22" t="s">
        <v>3330</v>
      </c>
      <c r="F19" s="22" t="s">
        <v>3289</v>
      </c>
      <c r="G19" s="526" t="s">
        <v>3331</v>
      </c>
      <c r="H19" s="22" t="s">
        <v>3332</v>
      </c>
      <c r="I19" s="22" t="s">
        <v>3286</v>
      </c>
      <c r="J19" s="21" t="s">
        <v>3326</v>
      </c>
    </row>
    <row r="20" customHeight="1" spans="1:10">
      <c r="A20" s="24"/>
      <c r="B20" s="25"/>
      <c r="C20" s="21" t="s">
        <v>3302</v>
      </c>
      <c r="D20" s="21" t="s">
        <v>3303</v>
      </c>
      <c r="E20" s="22" t="s">
        <v>3333</v>
      </c>
      <c r="F20" s="22" t="s">
        <v>3289</v>
      </c>
      <c r="G20" s="526" t="s">
        <v>3334</v>
      </c>
      <c r="H20" s="22" t="s">
        <v>3290</v>
      </c>
      <c r="I20" s="22" t="s">
        <v>3291</v>
      </c>
      <c r="J20" s="22" t="s">
        <v>3326</v>
      </c>
    </row>
    <row r="21" customHeight="1" spans="1:10">
      <c r="A21" s="29"/>
      <c r="B21" s="27"/>
      <c r="C21" s="21" t="s">
        <v>3316</v>
      </c>
      <c r="D21" s="21" t="s">
        <v>3317</v>
      </c>
      <c r="E21" s="22" t="s">
        <v>3335</v>
      </c>
      <c r="F21" s="22" t="s">
        <v>3284</v>
      </c>
      <c r="G21" s="526" t="s">
        <v>3336</v>
      </c>
      <c r="H21" s="22" t="s">
        <v>3290</v>
      </c>
      <c r="I21" s="22" t="s">
        <v>3291</v>
      </c>
      <c r="J21" s="22" t="s">
        <v>3326</v>
      </c>
    </row>
    <row r="22" customHeight="1" spans="1:10">
      <c r="A22" s="19" t="s">
        <v>3337</v>
      </c>
      <c r="B22" s="20" t="s">
        <v>3338</v>
      </c>
      <c r="C22" s="21" t="s">
        <v>3281</v>
      </c>
      <c r="D22" s="20" t="s">
        <v>3282</v>
      </c>
      <c r="E22" s="21" t="s">
        <v>3339</v>
      </c>
      <c r="F22" s="22" t="s">
        <v>3289</v>
      </c>
      <c r="G22" s="22" t="s">
        <v>3340</v>
      </c>
      <c r="H22" s="22" t="s">
        <v>3325</v>
      </c>
      <c r="I22" s="22" t="s">
        <v>3286</v>
      </c>
      <c r="J22" s="21" t="s">
        <v>3341</v>
      </c>
    </row>
    <row r="23" customHeight="1" spans="1:10">
      <c r="A23" s="24"/>
      <c r="B23" s="25"/>
      <c r="C23" s="21"/>
      <c r="D23" s="25"/>
      <c r="E23" s="21" t="s">
        <v>3342</v>
      </c>
      <c r="F23" s="22" t="s">
        <v>3289</v>
      </c>
      <c r="G23" s="21">
        <v>80520</v>
      </c>
      <c r="H23" s="23" t="s">
        <v>3285</v>
      </c>
      <c r="I23" s="22" t="s">
        <v>3286</v>
      </c>
      <c r="J23" s="21" t="s">
        <v>3341</v>
      </c>
    </row>
    <row r="24" customHeight="1" spans="1:10">
      <c r="A24" s="24"/>
      <c r="B24" s="25"/>
      <c r="C24" s="21"/>
      <c r="D24" s="25"/>
      <c r="E24" s="21" t="s">
        <v>3343</v>
      </c>
      <c r="F24" s="22" t="s">
        <v>3289</v>
      </c>
      <c r="G24" s="21">
        <v>1.64</v>
      </c>
      <c r="H24" s="21" t="s">
        <v>3332</v>
      </c>
      <c r="I24" s="22" t="s">
        <v>3286</v>
      </c>
      <c r="J24" s="21" t="s">
        <v>3341</v>
      </c>
    </row>
    <row r="25" customHeight="1" spans="1:10">
      <c r="A25" s="24"/>
      <c r="B25" s="25"/>
      <c r="C25" s="21"/>
      <c r="D25" s="25"/>
      <c r="E25" s="21" t="s">
        <v>3288</v>
      </c>
      <c r="F25" s="22" t="s">
        <v>3289</v>
      </c>
      <c r="G25" s="22" t="s">
        <v>3344</v>
      </c>
      <c r="H25" s="22" t="s">
        <v>3290</v>
      </c>
      <c r="I25" s="22" t="s">
        <v>3291</v>
      </c>
      <c r="J25" s="21" t="s">
        <v>3345</v>
      </c>
    </row>
    <row r="26" customHeight="1" spans="1:10">
      <c r="A26" s="24"/>
      <c r="B26" s="25"/>
      <c r="C26" s="21"/>
      <c r="D26" s="27"/>
      <c r="E26" s="21" t="s">
        <v>3292</v>
      </c>
      <c r="F26" s="22" t="s">
        <v>3289</v>
      </c>
      <c r="G26" s="22" t="s">
        <v>3344</v>
      </c>
      <c r="H26" s="22" t="s">
        <v>3290</v>
      </c>
      <c r="I26" s="22" t="s">
        <v>3291</v>
      </c>
      <c r="J26" s="21" t="s">
        <v>3345</v>
      </c>
    </row>
    <row r="27" customHeight="1" spans="1:10">
      <c r="A27" s="24"/>
      <c r="B27" s="25"/>
      <c r="C27" s="21"/>
      <c r="D27" s="21" t="s">
        <v>3294</v>
      </c>
      <c r="E27" s="21" t="s">
        <v>3295</v>
      </c>
      <c r="F27" s="22" t="s">
        <v>3289</v>
      </c>
      <c r="G27" s="22" t="s">
        <v>3344</v>
      </c>
      <c r="H27" s="22" t="s">
        <v>3290</v>
      </c>
      <c r="I27" s="22" t="s">
        <v>3291</v>
      </c>
      <c r="J27" s="21" t="s">
        <v>3296</v>
      </c>
    </row>
    <row r="28" customHeight="1" spans="1:10">
      <c r="A28" s="24"/>
      <c r="B28" s="25"/>
      <c r="C28" s="21"/>
      <c r="D28" s="21" t="s">
        <v>3297</v>
      </c>
      <c r="E28" s="21" t="s">
        <v>3346</v>
      </c>
      <c r="F28" s="22" t="s">
        <v>3289</v>
      </c>
      <c r="G28" s="22" t="s">
        <v>3344</v>
      </c>
      <c r="H28" s="22" t="s">
        <v>3290</v>
      </c>
      <c r="I28" s="22" t="s">
        <v>3291</v>
      </c>
      <c r="J28" s="21" t="s">
        <v>3347</v>
      </c>
    </row>
    <row r="29" customHeight="1" spans="1:10">
      <c r="A29" s="24"/>
      <c r="B29" s="25"/>
      <c r="C29" s="21" t="s">
        <v>3302</v>
      </c>
      <c r="D29" s="21" t="s">
        <v>3303</v>
      </c>
      <c r="E29" s="21" t="s">
        <v>3304</v>
      </c>
      <c r="F29" s="22" t="s">
        <v>3289</v>
      </c>
      <c r="G29" s="22" t="s">
        <v>3348</v>
      </c>
      <c r="H29" s="22" t="s">
        <v>3290</v>
      </c>
      <c r="I29" s="22" t="s">
        <v>3291</v>
      </c>
      <c r="J29" s="21" t="s">
        <v>3347</v>
      </c>
    </row>
    <row r="30" customHeight="1" spans="1:10">
      <c r="A30" s="24"/>
      <c r="B30" s="25"/>
      <c r="C30" s="21"/>
      <c r="D30" s="21" t="s">
        <v>3305</v>
      </c>
      <c r="E30" s="21" t="s">
        <v>3349</v>
      </c>
      <c r="F30" s="22" t="s">
        <v>3284</v>
      </c>
      <c r="G30" s="21">
        <v>456000</v>
      </c>
      <c r="H30" s="21" t="s">
        <v>3308</v>
      </c>
      <c r="I30" s="22" t="s">
        <v>3291</v>
      </c>
      <c r="J30" s="21" t="s">
        <v>3347</v>
      </c>
    </row>
    <row r="31" customHeight="1" spans="1:10">
      <c r="A31" s="24"/>
      <c r="B31" s="25"/>
      <c r="C31" s="21"/>
      <c r="D31" s="30" t="s">
        <v>3350</v>
      </c>
      <c r="E31" s="31" t="s">
        <v>3310</v>
      </c>
      <c r="F31" s="21" t="s">
        <v>3289</v>
      </c>
      <c r="G31" s="21">
        <v>100</v>
      </c>
      <c r="H31" s="21" t="s">
        <v>3290</v>
      </c>
      <c r="I31" s="22" t="s">
        <v>3291</v>
      </c>
      <c r="J31" s="21" t="s">
        <v>3311</v>
      </c>
    </row>
    <row r="32" customHeight="1" spans="1:10">
      <c r="A32" s="24"/>
      <c r="B32" s="25"/>
      <c r="C32" s="21"/>
      <c r="D32" s="30" t="s">
        <v>3312</v>
      </c>
      <c r="E32" s="31" t="s">
        <v>3313</v>
      </c>
      <c r="F32" s="22" t="s">
        <v>3284</v>
      </c>
      <c r="G32" s="22" t="s">
        <v>3314</v>
      </c>
      <c r="H32" s="22" t="s">
        <v>3315</v>
      </c>
      <c r="I32" s="21" t="s">
        <v>3286</v>
      </c>
      <c r="J32" s="21" t="s">
        <v>3347</v>
      </c>
    </row>
    <row r="33" customHeight="1" spans="1:10">
      <c r="A33" s="24"/>
      <c r="B33" s="25"/>
      <c r="C33" s="21"/>
      <c r="D33" s="32"/>
      <c r="E33" s="10" t="s">
        <v>3351</v>
      </c>
      <c r="F33" s="21" t="s">
        <v>3289</v>
      </c>
      <c r="G33" s="21">
        <v>124</v>
      </c>
      <c r="H33" s="21" t="s">
        <v>3290</v>
      </c>
      <c r="I33" s="22" t="s">
        <v>3291</v>
      </c>
      <c r="J33" s="34" t="s">
        <v>3352</v>
      </c>
    </row>
    <row r="34" customHeight="1" spans="1:10">
      <c r="A34" s="29"/>
      <c r="B34" s="27"/>
      <c r="C34" s="21" t="s">
        <v>3316</v>
      </c>
      <c r="D34" s="21" t="s">
        <v>3317</v>
      </c>
      <c r="E34" s="22" t="s">
        <v>3318</v>
      </c>
      <c r="F34" s="22" t="s">
        <v>3284</v>
      </c>
      <c r="G34" s="22" t="s">
        <v>3353</v>
      </c>
      <c r="H34" s="22" t="s">
        <v>3290</v>
      </c>
      <c r="I34" s="22" t="s">
        <v>3291</v>
      </c>
      <c r="J34" s="21" t="s">
        <v>3320</v>
      </c>
    </row>
    <row r="35" customHeight="1" spans="1:10">
      <c r="A35" s="17" t="s">
        <v>3354</v>
      </c>
      <c r="B35" s="21" t="s">
        <v>3355</v>
      </c>
      <c r="C35" s="21" t="s">
        <v>3281</v>
      </c>
      <c r="D35" s="21" t="s">
        <v>3282</v>
      </c>
      <c r="E35" s="21" t="s">
        <v>3356</v>
      </c>
      <c r="F35" s="21" t="s">
        <v>3289</v>
      </c>
      <c r="G35" s="21">
        <v>15</v>
      </c>
      <c r="H35" s="21" t="s">
        <v>3357</v>
      </c>
      <c r="I35" s="21" t="s">
        <v>3286</v>
      </c>
      <c r="J35" s="21" t="s">
        <v>3358</v>
      </c>
    </row>
    <row r="36" customHeight="1" spans="1:10">
      <c r="A36" s="17"/>
      <c r="B36" s="21"/>
      <c r="C36" s="21"/>
      <c r="D36" s="21"/>
      <c r="E36" s="21" t="s">
        <v>3359</v>
      </c>
      <c r="F36" s="21" t="s">
        <v>3289</v>
      </c>
      <c r="G36" s="21">
        <v>2</v>
      </c>
      <c r="H36" s="21" t="s">
        <v>3357</v>
      </c>
      <c r="I36" s="21" t="s">
        <v>3286</v>
      </c>
      <c r="J36" s="21" t="s">
        <v>3358</v>
      </c>
    </row>
    <row r="37" customHeight="1" spans="1:10">
      <c r="A37" s="17"/>
      <c r="B37" s="21"/>
      <c r="C37" s="21"/>
      <c r="D37" s="21"/>
      <c r="E37" s="21" t="s">
        <v>3360</v>
      </c>
      <c r="F37" s="21" t="s">
        <v>3289</v>
      </c>
      <c r="G37" s="26">
        <v>2894</v>
      </c>
      <c r="H37" s="21" t="s">
        <v>3357</v>
      </c>
      <c r="I37" s="21" t="s">
        <v>3286</v>
      </c>
      <c r="J37" s="21" t="s">
        <v>3358</v>
      </c>
    </row>
    <row r="38" customHeight="1" spans="1:10">
      <c r="A38" s="17"/>
      <c r="B38" s="21"/>
      <c r="C38" s="21"/>
      <c r="D38" s="21"/>
      <c r="E38" s="21" t="s">
        <v>3361</v>
      </c>
      <c r="F38" s="21" t="s">
        <v>3289</v>
      </c>
      <c r="G38" s="26">
        <v>249</v>
      </c>
      <c r="H38" s="21" t="s">
        <v>3357</v>
      </c>
      <c r="I38" s="21" t="s">
        <v>3286</v>
      </c>
      <c r="J38" s="21" t="s">
        <v>3358</v>
      </c>
    </row>
    <row r="39" customHeight="1" spans="1:10">
      <c r="A39" s="17"/>
      <c r="B39" s="21"/>
      <c r="C39" s="21"/>
      <c r="D39" s="21"/>
      <c r="E39" s="21" t="s">
        <v>3362</v>
      </c>
      <c r="F39" s="21" t="s">
        <v>3289</v>
      </c>
      <c r="G39" s="26">
        <v>126</v>
      </c>
      <c r="H39" s="21" t="s">
        <v>3357</v>
      </c>
      <c r="I39" s="21" t="s">
        <v>3286</v>
      </c>
      <c r="J39" s="21" t="s">
        <v>3358</v>
      </c>
    </row>
    <row r="40" customHeight="1" spans="1:10">
      <c r="A40" s="17"/>
      <c r="B40" s="21"/>
      <c r="C40" s="21"/>
      <c r="D40" s="21"/>
      <c r="E40" s="21" t="s">
        <v>3363</v>
      </c>
      <c r="F40" s="21" t="s">
        <v>3289</v>
      </c>
      <c r="G40" s="26">
        <v>16000</v>
      </c>
      <c r="H40" s="21" t="s">
        <v>3357</v>
      </c>
      <c r="I40" s="21" t="s">
        <v>3286</v>
      </c>
      <c r="J40" s="21" t="s">
        <v>3358</v>
      </c>
    </row>
    <row r="41" customHeight="1" spans="1:10">
      <c r="A41" s="17"/>
      <c r="B41" s="21"/>
      <c r="C41" s="21"/>
      <c r="D41" s="21"/>
      <c r="E41" s="21" t="s">
        <v>3364</v>
      </c>
      <c r="F41" s="21" t="s">
        <v>3289</v>
      </c>
      <c r="G41" s="26">
        <v>1246</v>
      </c>
      <c r="H41" s="21" t="s">
        <v>3357</v>
      </c>
      <c r="I41" s="21" t="s">
        <v>3286</v>
      </c>
      <c r="J41" s="21" t="s">
        <v>3358</v>
      </c>
    </row>
    <row r="42" customHeight="1" spans="1:10">
      <c r="A42" s="17"/>
      <c r="B42" s="21"/>
      <c r="C42" s="21"/>
      <c r="D42" s="21"/>
      <c r="E42" s="21"/>
      <c r="F42" s="21"/>
      <c r="G42" s="21"/>
      <c r="H42" s="21"/>
      <c r="I42" s="21"/>
      <c r="J42" s="21"/>
    </row>
    <row r="43" customHeight="1" spans="1:10">
      <c r="A43" s="17"/>
      <c r="B43" s="21"/>
      <c r="C43" s="21"/>
      <c r="D43" s="21" t="s">
        <v>3294</v>
      </c>
      <c r="E43" s="21" t="s">
        <v>3295</v>
      </c>
      <c r="F43" s="21" t="s">
        <v>3289</v>
      </c>
      <c r="G43" s="26">
        <v>100</v>
      </c>
      <c r="H43" s="21" t="s">
        <v>3290</v>
      </c>
      <c r="I43" s="21" t="s">
        <v>3291</v>
      </c>
      <c r="J43" s="21" t="s">
        <v>3296</v>
      </c>
    </row>
    <row r="44" customHeight="1" spans="1:10">
      <c r="A44" s="17"/>
      <c r="B44" s="21"/>
      <c r="C44" s="21"/>
      <c r="D44" s="20" t="s">
        <v>3297</v>
      </c>
      <c r="E44" s="22" t="s">
        <v>3365</v>
      </c>
      <c r="F44" s="22" t="s">
        <v>3299</v>
      </c>
      <c r="G44" s="526" t="s">
        <v>3366</v>
      </c>
      <c r="H44" s="22" t="s">
        <v>3300</v>
      </c>
      <c r="I44" s="22" t="s">
        <v>3291</v>
      </c>
      <c r="J44" s="22" t="s">
        <v>3358</v>
      </c>
    </row>
    <row r="45" customHeight="1" spans="1:10">
      <c r="A45" s="17"/>
      <c r="B45" s="21"/>
      <c r="C45" s="21"/>
      <c r="D45" s="25"/>
      <c r="E45" s="22" t="s">
        <v>3367</v>
      </c>
      <c r="F45" s="22" t="s">
        <v>3299</v>
      </c>
      <c r="G45" s="526" t="s">
        <v>3368</v>
      </c>
      <c r="H45" s="22" t="s">
        <v>3300</v>
      </c>
      <c r="I45" s="22" t="s">
        <v>3291</v>
      </c>
      <c r="J45" s="22" t="s">
        <v>3358</v>
      </c>
    </row>
    <row r="46" customHeight="1" spans="1:10">
      <c r="A46" s="17"/>
      <c r="B46" s="21"/>
      <c r="C46" s="21"/>
      <c r="D46" s="25"/>
      <c r="E46" s="22" t="s">
        <v>3369</v>
      </c>
      <c r="F46" s="22" t="s">
        <v>3299</v>
      </c>
      <c r="G46" s="526" t="s">
        <v>3370</v>
      </c>
      <c r="H46" s="22" t="s">
        <v>3300</v>
      </c>
      <c r="I46" s="22" t="s">
        <v>3291</v>
      </c>
      <c r="J46" s="22" t="s">
        <v>3358</v>
      </c>
    </row>
    <row r="47" customHeight="1" spans="1:10">
      <c r="A47" s="17"/>
      <c r="B47" s="21"/>
      <c r="C47" s="21" t="s">
        <v>3302</v>
      </c>
      <c r="D47" s="21" t="s">
        <v>3303</v>
      </c>
      <c r="E47" s="21" t="s">
        <v>3304</v>
      </c>
      <c r="F47" s="21" t="s">
        <v>3289</v>
      </c>
      <c r="G47" s="26">
        <v>100</v>
      </c>
      <c r="H47" s="21" t="s">
        <v>3290</v>
      </c>
      <c r="I47" s="21" t="s">
        <v>3291</v>
      </c>
      <c r="J47" s="21" t="s">
        <v>3371</v>
      </c>
    </row>
    <row r="48" customHeight="1" spans="1:10">
      <c r="A48" s="17"/>
      <c r="B48" s="21"/>
      <c r="C48" s="21"/>
      <c r="D48" s="21" t="s">
        <v>3305</v>
      </c>
      <c r="E48" s="22" t="s">
        <v>3306</v>
      </c>
      <c r="F48" s="22" t="s">
        <v>3284</v>
      </c>
      <c r="G48" s="526" t="s">
        <v>3307</v>
      </c>
      <c r="H48" s="22" t="s">
        <v>3308</v>
      </c>
      <c r="I48" s="22" t="s">
        <v>3291</v>
      </c>
      <c r="J48" s="22" t="s">
        <v>3358</v>
      </c>
    </row>
    <row r="49" customHeight="1" spans="1:10">
      <c r="A49" s="17"/>
      <c r="B49" s="21"/>
      <c r="C49" s="21" t="s">
        <v>3316</v>
      </c>
      <c r="D49" s="22" t="s">
        <v>3317</v>
      </c>
      <c r="E49" s="22" t="s">
        <v>3317</v>
      </c>
      <c r="F49" s="22" t="s">
        <v>3284</v>
      </c>
      <c r="G49" s="526" t="s">
        <v>3319</v>
      </c>
      <c r="H49" s="22" t="s">
        <v>3290</v>
      </c>
      <c r="I49" s="22" t="s">
        <v>3291</v>
      </c>
      <c r="J49" s="21" t="s">
        <v>3320</v>
      </c>
    </row>
    <row r="50" customHeight="1" spans="1:10">
      <c r="A50" s="17" t="s">
        <v>3372</v>
      </c>
      <c r="B50" s="21" t="s">
        <v>3373</v>
      </c>
      <c r="C50" s="21" t="s">
        <v>3281</v>
      </c>
      <c r="D50" s="21" t="s">
        <v>3282</v>
      </c>
      <c r="E50" s="21" t="s">
        <v>3374</v>
      </c>
      <c r="F50" s="21" t="s">
        <v>3289</v>
      </c>
      <c r="G50" s="26">
        <v>100</v>
      </c>
      <c r="H50" s="21" t="s">
        <v>3290</v>
      </c>
      <c r="I50" s="22" t="s">
        <v>3291</v>
      </c>
      <c r="J50" s="22" t="s">
        <v>3375</v>
      </c>
    </row>
    <row r="51" customHeight="1" spans="1:10">
      <c r="A51" s="17"/>
      <c r="B51" s="21"/>
      <c r="C51" s="21"/>
      <c r="D51" s="21" t="s">
        <v>3294</v>
      </c>
      <c r="E51" s="21" t="s">
        <v>3376</v>
      </c>
      <c r="F51" s="21" t="s">
        <v>3289</v>
      </c>
      <c r="G51" s="26">
        <v>100</v>
      </c>
      <c r="H51" s="21" t="s">
        <v>3290</v>
      </c>
      <c r="I51" s="22" t="s">
        <v>3291</v>
      </c>
      <c r="J51" s="22" t="s">
        <v>3377</v>
      </c>
    </row>
    <row r="52" customHeight="1" spans="1:10">
      <c r="A52" s="17"/>
      <c r="B52" s="21"/>
      <c r="C52" s="21"/>
      <c r="D52" s="21" t="s">
        <v>3378</v>
      </c>
      <c r="E52" s="21" t="s">
        <v>3379</v>
      </c>
      <c r="F52" s="21" t="s">
        <v>3289</v>
      </c>
      <c r="G52" s="26">
        <v>100</v>
      </c>
      <c r="H52" s="21" t="s">
        <v>3290</v>
      </c>
      <c r="I52" s="22" t="s">
        <v>3291</v>
      </c>
      <c r="J52" s="22" t="s">
        <v>3377</v>
      </c>
    </row>
    <row r="53" customHeight="1" spans="1:10">
      <c r="A53" s="17"/>
      <c r="B53" s="21"/>
      <c r="C53" s="21"/>
      <c r="D53" s="21" t="s">
        <v>3297</v>
      </c>
      <c r="E53" s="21" t="s">
        <v>3346</v>
      </c>
      <c r="F53" s="22" t="s">
        <v>3284</v>
      </c>
      <c r="G53" s="21">
        <v>2</v>
      </c>
      <c r="H53" s="21" t="s">
        <v>3290</v>
      </c>
      <c r="I53" s="22" t="s">
        <v>3291</v>
      </c>
      <c r="J53" s="21" t="s">
        <v>3380</v>
      </c>
    </row>
    <row r="54" customHeight="1" spans="1:10">
      <c r="A54" s="17"/>
      <c r="B54" s="21"/>
      <c r="C54" s="21" t="s">
        <v>3302</v>
      </c>
      <c r="D54" s="21" t="s">
        <v>3303</v>
      </c>
      <c r="E54" s="21" t="s">
        <v>3304</v>
      </c>
      <c r="F54" s="21" t="s">
        <v>3289</v>
      </c>
      <c r="G54" s="26">
        <v>93</v>
      </c>
      <c r="H54" s="21" t="s">
        <v>3290</v>
      </c>
      <c r="I54" s="22" t="s">
        <v>3291</v>
      </c>
      <c r="J54" s="21" t="s">
        <v>3381</v>
      </c>
    </row>
    <row r="55" customHeight="1" spans="1:10">
      <c r="A55" s="17"/>
      <c r="B55" s="21"/>
      <c r="C55" s="21"/>
      <c r="D55" s="21" t="s">
        <v>3305</v>
      </c>
      <c r="E55" s="21" t="s">
        <v>3382</v>
      </c>
      <c r="F55" s="22" t="s">
        <v>3284</v>
      </c>
      <c r="G55" s="33">
        <v>6</v>
      </c>
      <c r="H55" s="22" t="s">
        <v>3308</v>
      </c>
      <c r="I55" s="22" t="s">
        <v>3291</v>
      </c>
      <c r="J55" s="22" t="s">
        <v>3377</v>
      </c>
    </row>
    <row r="56" customHeight="1" spans="1:10">
      <c r="A56" s="17"/>
      <c r="B56" s="21"/>
      <c r="C56" s="21"/>
      <c r="D56" s="20" t="s">
        <v>3350</v>
      </c>
      <c r="E56" s="21" t="s">
        <v>3383</v>
      </c>
      <c r="F56" s="22" t="s">
        <v>3284</v>
      </c>
      <c r="G56" s="21">
        <v>30</v>
      </c>
      <c r="H56" s="21" t="s">
        <v>3290</v>
      </c>
      <c r="I56" s="22" t="s">
        <v>3291</v>
      </c>
      <c r="J56" s="21" t="s">
        <v>3384</v>
      </c>
    </row>
    <row r="57" customHeight="1" spans="1:10">
      <c r="A57" s="17"/>
      <c r="B57" s="21"/>
      <c r="C57" s="21"/>
      <c r="D57" s="27"/>
      <c r="E57" s="21" t="s">
        <v>3385</v>
      </c>
      <c r="F57" s="22" t="s">
        <v>3289</v>
      </c>
      <c r="G57" s="21">
        <v>100</v>
      </c>
      <c r="H57" s="21" t="s">
        <v>3290</v>
      </c>
      <c r="I57" s="22" t="s">
        <v>3291</v>
      </c>
      <c r="J57" s="21" t="s">
        <v>3386</v>
      </c>
    </row>
    <row r="58" customHeight="1" spans="1:10">
      <c r="A58" s="17"/>
      <c r="B58" s="21"/>
      <c r="C58" s="21"/>
      <c r="D58" s="21" t="s">
        <v>3312</v>
      </c>
      <c r="E58" s="21" t="s">
        <v>3387</v>
      </c>
      <c r="F58" s="22" t="s">
        <v>3289</v>
      </c>
      <c r="G58" s="21">
        <v>113</v>
      </c>
      <c r="H58" s="21" t="s">
        <v>3290</v>
      </c>
      <c r="I58" s="22" t="s">
        <v>3291</v>
      </c>
      <c r="J58" s="21" t="s">
        <v>3381</v>
      </c>
    </row>
    <row r="59" customHeight="1" spans="1:10">
      <c r="A59" s="17"/>
      <c r="B59" s="21"/>
      <c r="C59" s="21" t="s">
        <v>3316</v>
      </c>
      <c r="D59" s="21" t="s">
        <v>3317</v>
      </c>
      <c r="E59" s="22" t="s">
        <v>3317</v>
      </c>
      <c r="F59" s="22" t="s">
        <v>3284</v>
      </c>
      <c r="G59" s="526" t="s">
        <v>3319</v>
      </c>
      <c r="H59" s="22" t="s">
        <v>3290</v>
      </c>
      <c r="I59" s="22" t="s">
        <v>3291</v>
      </c>
      <c r="J59" s="21" t="s">
        <v>3320</v>
      </c>
    </row>
    <row r="60" customHeight="1" spans="1:10">
      <c r="A60" s="17" t="s">
        <v>3263</v>
      </c>
      <c r="B60" s="21" t="s">
        <v>3388</v>
      </c>
      <c r="C60" s="21" t="s">
        <v>3281</v>
      </c>
      <c r="D60" s="20" t="s">
        <v>3282</v>
      </c>
      <c r="E60" s="21" t="s">
        <v>3389</v>
      </c>
      <c r="F60" s="22" t="s">
        <v>3289</v>
      </c>
      <c r="G60" s="21">
        <v>380161</v>
      </c>
      <c r="H60" s="23" t="s">
        <v>3285</v>
      </c>
      <c r="I60" s="22" t="s">
        <v>3286</v>
      </c>
      <c r="J60" s="21" t="s">
        <v>3341</v>
      </c>
    </row>
    <row r="61" customHeight="1" spans="1:10">
      <c r="A61" s="17"/>
      <c r="B61" s="21"/>
      <c r="C61" s="21"/>
      <c r="D61" s="25"/>
      <c r="E61" s="21" t="s">
        <v>3288</v>
      </c>
      <c r="F61" s="21" t="s">
        <v>3289</v>
      </c>
      <c r="G61" s="21">
        <v>100</v>
      </c>
      <c r="H61" s="21" t="s">
        <v>3290</v>
      </c>
      <c r="I61" s="22" t="s">
        <v>3291</v>
      </c>
      <c r="J61" s="21" t="s">
        <v>3345</v>
      </c>
    </row>
    <row r="62" customHeight="1" spans="1:10">
      <c r="A62" s="17"/>
      <c r="B62" s="21"/>
      <c r="C62" s="21"/>
      <c r="D62" s="27"/>
      <c r="E62" s="21" t="s">
        <v>3292</v>
      </c>
      <c r="F62" s="21" t="s">
        <v>3289</v>
      </c>
      <c r="G62" s="21">
        <v>100</v>
      </c>
      <c r="H62" s="21" t="s">
        <v>3290</v>
      </c>
      <c r="I62" s="22" t="s">
        <v>3291</v>
      </c>
      <c r="J62" s="21" t="s">
        <v>3390</v>
      </c>
    </row>
    <row r="63" customHeight="1" spans="1:10">
      <c r="A63" s="17"/>
      <c r="B63" s="21"/>
      <c r="C63" s="21"/>
      <c r="D63" s="21" t="s">
        <v>3294</v>
      </c>
      <c r="E63" s="21" t="s">
        <v>3295</v>
      </c>
      <c r="F63" s="21" t="s">
        <v>3289</v>
      </c>
      <c r="G63" s="21">
        <v>100</v>
      </c>
      <c r="H63" s="21" t="s">
        <v>3290</v>
      </c>
      <c r="I63" s="22" t="s">
        <v>3291</v>
      </c>
      <c r="J63" s="21" t="s">
        <v>3296</v>
      </c>
    </row>
    <row r="64" customHeight="1" spans="1:10">
      <c r="A64" s="17"/>
      <c r="B64" s="21"/>
      <c r="C64" s="21"/>
      <c r="D64" s="21" t="s">
        <v>3297</v>
      </c>
      <c r="E64" s="21" t="s">
        <v>3391</v>
      </c>
      <c r="F64" s="21" t="s">
        <v>3289</v>
      </c>
      <c r="G64" s="21">
        <v>100</v>
      </c>
      <c r="H64" s="21" t="s">
        <v>3290</v>
      </c>
      <c r="I64" s="22" t="s">
        <v>3291</v>
      </c>
      <c r="J64" s="21" t="s">
        <v>3347</v>
      </c>
    </row>
    <row r="65" customHeight="1" spans="1:10">
      <c r="A65" s="17"/>
      <c r="B65" s="21"/>
      <c r="C65" s="21" t="s">
        <v>3302</v>
      </c>
      <c r="D65" s="21" t="s">
        <v>3303</v>
      </c>
      <c r="E65" s="21" t="s">
        <v>3304</v>
      </c>
      <c r="F65" s="21" t="s">
        <v>3289</v>
      </c>
      <c r="G65" s="26">
        <v>66</v>
      </c>
      <c r="H65" s="21" t="s">
        <v>3290</v>
      </c>
      <c r="I65" s="22" t="s">
        <v>3291</v>
      </c>
      <c r="J65" s="21" t="s">
        <v>3347</v>
      </c>
    </row>
    <row r="66" customHeight="1" spans="1:10">
      <c r="A66" s="17"/>
      <c r="B66" s="21"/>
      <c r="C66" s="21"/>
      <c r="D66" s="21" t="s">
        <v>3305</v>
      </c>
      <c r="E66" s="22" t="s">
        <v>3306</v>
      </c>
      <c r="F66" s="22" t="s">
        <v>3284</v>
      </c>
      <c r="G66" s="22" t="s">
        <v>3392</v>
      </c>
      <c r="H66" s="22" t="s">
        <v>3308</v>
      </c>
      <c r="I66" s="22" t="s">
        <v>3291</v>
      </c>
      <c r="J66" s="21" t="s">
        <v>3347</v>
      </c>
    </row>
    <row r="67" customHeight="1" spans="1:10">
      <c r="A67" s="17"/>
      <c r="B67" s="21"/>
      <c r="C67" s="21"/>
      <c r="D67" s="21" t="s">
        <v>3350</v>
      </c>
      <c r="E67" s="21" t="s">
        <v>3310</v>
      </c>
      <c r="F67" s="21" t="s">
        <v>3289</v>
      </c>
      <c r="G67" s="21">
        <v>100</v>
      </c>
      <c r="H67" s="21" t="s">
        <v>3290</v>
      </c>
      <c r="I67" s="22" t="s">
        <v>3291</v>
      </c>
      <c r="J67" s="21" t="s">
        <v>3311</v>
      </c>
    </row>
    <row r="68" customHeight="1" spans="1:10">
      <c r="A68" s="17"/>
      <c r="B68" s="21"/>
      <c r="C68" s="35"/>
      <c r="D68" s="30" t="s">
        <v>3312</v>
      </c>
      <c r="E68" s="31" t="s">
        <v>3313</v>
      </c>
      <c r="F68" s="22" t="s">
        <v>3284</v>
      </c>
      <c r="G68" s="22" t="s">
        <v>3314</v>
      </c>
      <c r="H68" s="22" t="s">
        <v>3315</v>
      </c>
      <c r="I68" s="21" t="s">
        <v>3286</v>
      </c>
      <c r="J68" s="21" t="s">
        <v>3347</v>
      </c>
    </row>
    <row r="69" customHeight="1" spans="1:10">
      <c r="A69" s="17"/>
      <c r="B69" s="21"/>
      <c r="C69" s="35"/>
      <c r="D69" s="32"/>
      <c r="E69" s="10" t="s">
        <v>3351</v>
      </c>
      <c r="F69" s="21" t="s">
        <v>3289</v>
      </c>
      <c r="G69" s="21">
        <v>113</v>
      </c>
      <c r="H69" s="21" t="s">
        <v>3290</v>
      </c>
      <c r="I69" s="22" t="s">
        <v>3291</v>
      </c>
      <c r="J69" s="34" t="s">
        <v>3393</v>
      </c>
    </row>
    <row r="70" customHeight="1" spans="1:10">
      <c r="A70" s="17"/>
      <c r="B70" s="21"/>
      <c r="C70" s="21" t="s">
        <v>3316</v>
      </c>
      <c r="D70" s="21" t="s">
        <v>3317</v>
      </c>
      <c r="E70" s="22" t="s">
        <v>3317</v>
      </c>
      <c r="F70" s="22" t="s">
        <v>3284</v>
      </c>
      <c r="G70" s="22" t="s">
        <v>3353</v>
      </c>
      <c r="H70" s="22" t="s">
        <v>3290</v>
      </c>
      <c r="I70" s="22" t="s">
        <v>3291</v>
      </c>
      <c r="J70" s="21" t="s">
        <v>3320</v>
      </c>
    </row>
  </sheetData>
  <mergeCells count="37">
    <mergeCell ref="A2:J2"/>
    <mergeCell ref="A6:A16"/>
    <mergeCell ref="A17:A21"/>
    <mergeCell ref="A22:A34"/>
    <mergeCell ref="A35:A49"/>
    <mergeCell ref="A50:A59"/>
    <mergeCell ref="A60:A70"/>
    <mergeCell ref="B6:B16"/>
    <mergeCell ref="B17:B21"/>
    <mergeCell ref="B22:B34"/>
    <mergeCell ref="B35:B49"/>
    <mergeCell ref="B50:B59"/>
    <mergeCell ref="B60:B70"/>
    <mergeCell ref="C6:C11"/>
    <mergeCell ref="C12:C15"/>
    <mergeCell ref="C17:C19"/>
    <mergeCell ref="C22:C28"/>
    <mergeCell ref="C29:C33"/>
    <mergeCell ref="C35:C46"/>
    <mergeCell ref="C47:C48"/>
    <mergeCell ref="C50:C53"/>
    <mergeCell ref="C54:C58"/>
    <mergeCell ref="C60:C64"/>
    <mergeCell ref="C65:C69"/>
    <mergeCell ref="D6:D8"/>
    <mergeCell ref="D10:D11"/>
    <mergeCell ref="D17:D19"/>
    <mergeCell ref="D22:D26"/>
    <mergeCell ref="D32:D33"/>
    <mergeCell ref="D35:D42"/>
    <mergeCell ref="D44:D46"/>
    <mergeCell ref="D56:D57"/>
    <mergeCell ref="D60:D62"/>
    <mergeCell ref="D68:D69"/>
    <mergeCell ref="H35:H40"/>
    <mergeCell ref="I35:I40"/>
    <mergeCell ref="J35:J40"/>
  </mergeCells>
  <pageMargins left="0.75" right="0.75" top="1" bottom="1" header="0.509027777777778" footer="0.509027777777778"/>
  <pageSetup paperSize="9" scale="7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B3" sqref="B3"/>
    </sheetView>
  </sheetViews>
  <sheetFormatPr defaultColWidth="9" defaultRowHeight="13.5" outlineLevelRow="5" outlineLevelCol="1"/>
  <cols>
    <col min="1" max="1" width="20.25" style="1" customWidth="1"/>
    <col min="2" max="2" width="64" style="1" customWidth="1"/>
    <col min="3" max="16384" width="9" style="1"/>
  </cols>
  <sheetData>
    <row r="1" ht="32" customHeight="1" spans="1:2">
      <c r="A1" s="2" t="s">
        <v>3394</v>
      </c>
      <c r="B1" s="2"/>
    </row>
    <row r="3" ht="40" customHeight="1" spans="1:2">
      <c r="A3" s="3" t="s">
        <v>3395</v>
      </c>
      <c r="B3" s="4" t="s">
        <v>3396</v>
      </c>
    </row>
    <row r="4" ht="108" spans="1:2">
      <c r="A4" s="5" t="s">
        <v>2481</v>
      </c>
      <c r="B4" s="6" t="s">
        <v>3397</v>
      </c>
    </row>
    <row r="5" ht="54" spans="1:2">
      <c r="A5" s="5" t="s">
        <v>3398</v>
      </c>
      <c r="B5" s="6" t="s">
        <v>3399</v>
      </c>
    </row>
    <row r="6" ht="81" spans="1:2">
      <c r="A6" s="5" t="s">
        <v>3400</v>
      </c>
      <c r="B6" s="6" t="s">
        <v>3401</v>
      </c>
    </row>
  </sheetData>
  <mergeCells count="1">
    <mergeCell ref="A1:B1"/>
  </mergeCells>
  <conditionalFormatting sqref="A6">
    <cfRule type="expression" dxfId="1" priority="1" stopIfTrue="1">
      <formula>"len($A:$A)=3"</formula>
    </cfRule>
  </conditionalFormatting>
  <conditionalFormatting sqref="A4:A5">
    <cfRule type="expression" dxfId="1" priority="2" stopIfTrue="1">
      <formula>"len($A:$A)=3"</formula>
    </cfRule>
  </conditionalFormatting>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1368"/>
  <sheetViews>
    <sheetView showGridLines="0" showZeros="0" workbookViewId="0">
      <pane xSplit="1" ySplit="3" topLeftCell="B895" activePane="bottomRight" state="frozen"/>
      <selection/>
      <selection pane="topRight"/>
      <selection pane="bottomLeft"/>
      <selection pane="bottomRight" activeCell="B908" sqref="B908"/>
    </sheetView>
  </sheetViews>
  <sheetFormatPr defaultColWidth="9" defaultRowHeight="14.25" outlineLevelCol="6"/>
  <cols>
    <col min="1" max="1" width="19.125" style="151" customWidth="1"/>
    <col min="2" max="2" width="50.6333333333333" style="151" customWidth="1"/>
    <col min="3" max="4" width="20.6333333333333" style="151" customWidth="1"/>
    <col min="5" max="5" width="20.6333333333333" style="322" customWidth="1"/>
    <col min="6" max="6" width="4" style="151" customWidth="1"/>
    <col min="7" max="16384" width="9" style="151"/>
  </cols>
  <sheetData>
    <row r="1" s="168" customFormat="1" ht="45" customHeight="1" spans="2:5">
      <c r="B1" s="424" t="s">
        <v>135</v>
      </c>
      <c r="C1" s="424"/>
      <c r="D1" s="424"/>
      <c r="E1" s="424"/>
    </row>
    <row r="2" s="168" customFormat="1" ht="20.1" customHeight="1" spans="1:5">
      <c r="A2" s="425"/>
      <c r="B2" s="426"/>
      <c r="C2" s="427"/>
      <c r="D2" s="428"/>
      <c r="E2" s="428" t="s">
        <v>2</v>
      </c>
    </row>
    <row r="3" s="152" customFormat="1" ht="45" customHeight="1" spans="1:7">
      <c r="A3" s="429" t="s">
        <v>3</v>
      </c>
      <c r="B3" s="430" t="s">
        <v>4</v>
      </c>
      <c r="C3" s="429" t="s">
        <v>130</v>
      </c>
      <c r="D3" s="429" t="s">
        <v>6</v>
      </c>
      <c r="E3" s="429" t="s">
        <v>131</v>
      </c>
      <c r="F3" s="406" t="s">
        <v>8</v>
      </c>
      <c r="G3" s="152" t="s">
        <v>136</v>
      </c>
    </row>
    <row r="4" ht="36" customHeight="1" spans="1:7">
      <c r="A4" s="431" t="s">
        <v>70</v>
      </c>
      <c r="B4" s="296" t="s">
        <v>71</v>
      </c>
      <c r="C4" s="304">
        <f>C5+C17+C26+C37+C48+C59+C70+C83+C92+C105+C115+C124+C135+C148+C155+C163+C169+C176+C183+C190+C197+C204+C212+C218+C224+C231+C246</f>
        <v>24644</v>
      </c>
      <c r="D4" s="304">
        <f>D5+D17+D26+D37+D48+D59+D70+D83+D92+D105+D115+D124+D135+D148+D155+D163+D169+D176+D183+D190+D197+D204+D212+D218+D224+D231+D246</f>
        <v>24261</v>
      </c>
      <c r="E4" s="331">
        <f t="shared" ref="E4:E7" si="0">(D4-C4)/C4</f>
        <v>-0.016</v>
      </c>
      <c r="F4" s="273" t="str">
        <f t="shared" ref="F4:F67" si="1">IF(LEN(A4)=3,"是",IF(B4&lt;&gt;"",IF(SUM(C4:D4)&lt;&gt;0,"是","否"),"是"))</f>
        <v>是</v>
      </c>
      <c r="G4" s="151" t="str">
        <f t="shared" ref="G4:G67" si="2">IF(LEN(A4)=3,"类",IF(LEN(A4)=5,"款","项"))</f>
        <v>类</v>
      </c>
    </row>
    <row r="5" ht="36" customHeight="1" spans="1:7">
      <c r="A5" s="431" t="s">
        <v>137</v>
      </c>
      <c r="B5" s="296" t="s">
        <v>138</v>
      </c>
      <c r="C5" s="304">
        <f>SUM(C6:C16)</f>
        <v>1283</v>
      </c>
      <c r="D5" s="304">
        <f>SUM(D6:D16)</f>
        <v>1239</v>
      </c>
      <c r="E5" s="331">
        <f t="shared" si="0"/>
        <v>-0.034</v>
      </c>
      <c r="F5" s="273" t="str">
        <f t="shared" si="1"/>
        <v>是</v>
      </c>
      <c r="G5" s="151" t="str">
        <f t="shared" si="2"/>
        <v>款</v>
      </c>
    </row>
    <row r="6" ht="36" customHeight="1" spans="1:7">
      <c r="A6" s="432" t="s">
        <v>139</v>
      </c>
      <c r="B6" s="300" t="s">
        <v>140</v>
      </c>
      <c r="C6" s="433">
        <v>949</v>
      </c>
      <c r="D6" s="302">
        <v>938</v>
      </c>
      <c r="E6" s="331">
        <f t="shared" si="0"/>
        <v>-0.012</v>
      </c>
      <c r="F6" s="273" t="str">
        <f t="shared" si="1"/>
        <v>是</v>
      </c>
      <c r="G6" s="151" t="str">
        <f t="shared" si="2"/>
        <v>项</v>
      </c>
    </row>
    <row r="7" ht="36" customHeight="1" spans="1:7">
      <c r="A7" s="432" t="s">
        <v>141</v>
      </c>
      <c r="B7" s="300" t="s">
        <v>142</v>
      </c>
      <c r="C7" s="433">
        <v>127</v>
      </c>
      <c r="D7" s="302"/>
      <c r="E7" s="331">
        <f t="shared" si="0"/>
        <v>-1</v>
      </c>
      <c r="F7" s="273" t="str">
        <f t="shared" si="1"/>
        <v>是</v>
      </c>
      <c r="G7" s="151" t="str">
        <f t="shared" si="2"/>
        <v>项</v>
      </c>
    </row>
    <row r="8" ht="36" customHeight="1" spans="1:7">
      <c r="A8" s="432" t="s">
        <v>143</v>
      </c>
      <c r="B8" s="300" t="s">
        <v>144</v>
      </c>
      <c r="C8" s="433">
        <v>0</v>
      </c>
      <c r="D8" s="302"/>
      <c r="E8" s="331"/>
      <c r="F8" s="273" t="str">
        <f t="shared" si="1"/>
        <v>否</v>
      </c>
      <c r="G8" s="151" t="str">
        <f t="shared" si="2"/>
        <v>项</v>
      </c>
    </row>
    <row r="9" ht="36" customHeight="1" spans="1:7">
      <c r="A9" s="432" t="s">
        <v>145</v>
      </c>
      <c r="B9" s="300" t="s">
        <v>146</v>
      </c>
      <c r="C9" s="433">
        <v>84</v>
      </c>
      <c r="D9" s="302">
        <v>135</v>
      </c>
      <c r="E9" s="331">
        <f>(D9-C9)/C9</f>
        <v>0.607</v>
      </c>
      <c r="F9" s="273" t="str">
        <f t="shared" si="1"/>
        <v>是</v>
      </c>
      <c r="G9" s="151" t="str">
        <f t="shared" si="2"/>
        <v>项</v>
      </c>
    </row>
    <row r="10" ht="36" customHeight="1" spans="1:7">
      <c r="A10" s="432" t="s">
        <v>147</v>
      </c>
      <c r="B10" s="300" t="s">
        <v>148</v>
      </c>
      <c r="C10" s="433">
        <v>0</v>
      </c>
      <c r="D10" s="302"/>
      <c r="E10" s="331"/>
      <c r="F10" s="273" t="str">
        <f t="shared" si="1"/>
        <v>否</v>
      </c>
      <c r="G10" s="151" t="str">
        <f t="shared" si="2"/>
        <v>项</v>
      </c>
    </row>
    <row r="11" ht="36" customHeight="1" spans="1:7">
      <c r="A11" s="432" t="s">
        <v>149</v>
      </c>
      <c r="B11" s="300" t="s">
        <v>150</v>
      </c>
      <c r="C11" s="433">
        <v>0</v>
      </c>
      <c r="D11" s="302"/>
      <c r="E11" s="331"/>
      <c r="F11" s="273" t="str">
        <f t="shared" si="1"/>
        <v>否</v>
      </c>
      <c r="G11" s="151" t="str">
        <f t="shared" si="2"/>
        <v>项</v>
      </c>
    </row>
    <row r="12" ht="36" customHeight="1" spans="1:7">
      <c r="A12" s="432" t="s">
        <v>151</v>
      </c>
      <c r="B12" s="300" t="s">
        <v>152</v>
      </c>
      <c r="C12" s="433">
        <v>0</v>
      </c>
      <c r="D12" s="302">
        <v>0</v>
      </c>
      <c r="E12" s="331"/>
      <c r="F12" s="273" t="str">
        <f t="shared" si="1"/>
        <v>否</v>
      </c>
      <c r="G12" s="151" t="str">
        <f t="shared" si="2"/>
        <v>项</v>
      </c>
    </row>
    <row r="13" ht="36" customHeight="1" spans="1:7">
      <c r="A13" s="432" t="s">
        <v>153</v>
      </c>
      <c r="B13" s="300" t="s">
        <v>154</v>
      </c>
      <c r="C13" s="433">
        <v>123</v>
      </c>
      <c r="D13" s="302">
        <v>166</v>
      </c>
      <c r="E13" s="331">
        <f t="shared" ref="E13:E19" si="3">(D13-C13)/C13</f>
        <v>0.35</v>
      </c>
      <c r="F13" s="273" t="str">
        <f t="shared" si="1"/>
        <v>是</v>
      </c>
      <c r="G13" s="151" t="str">
        <f t="shared" si="2"/>
        <v>项</v>
      </c>
    </row>
    <row r="14" ht="36" customHeight="1" spans="1:7">
      <c r="A14" s="432" t="s">
        <v>155</v>
      </c>
      <c r="B14" s="300" t="s">
        <v>156</v>
      </c>
      <c r="C14" s="433">
        <v>0</v>
      </c>
      <c r="D14" s="302"/>
      <c r="E14" s="331"/>
      <c r="F14" s="273" t="str">
        <f t="shared" si="1"/>
        <v>否</v>
      </c>
      <c r="G14" s="151" t="str">
        <f t="shared" si="2"/>
        <v>项</v>
      </c>
    </row>
    <row r="15" ht="36" customHeight="1" spans="1:7">
      <c r="A15" s="432" t="s">
        <v>157</v>
      </c>
      <c r="B15" s="300" t="s">
        <v>158</v>
      </c>
      <c r="C15" s="433">
        <v>0</v>
      </c>
      <c r="D15" s="302"/>
      <c r="E15" s="331"/>
      <c r="F15" s="273" t="str">
        <f t="shared" si="1"/>
        <v>否</v>
      </c>
      <c r="G15" s="151" t="str">
        <f t="shared" si="2"/>
        <v>项</v>
      </c>
    </row>
    <row r="16" ht="36" customHeight="1" spans="1:7">
      <c r="A16" s="432" t="s">
        <v>159</v>
      </c>
      <c r="B16" s="300" t="s">
        <v>160</v>
      </c>
      <c r="C16" s="433">
        <v>0</v>
      </c>
      <c r="D16" s="302"/>
      <c r="E16" s="331"/>
      <c r="F16" s="273" t="str">
        <f t="shared" si="1"/>
        <v>否</v>
      </c>
      <c r="G16" s="151" t="str">
        <f t="shared" si="2"/>
        <v>项</v>
      </c>
    </row>
    <row r="17" ht="36" customHeight="1" spans="1:7">
      <c r="A17" s="431" t="s">
        <v>161</v>
      </c>
      <c r="B17" s="296" t="s">
        <v>162</v>
      </c>
      <c r="C17" s="304">
        <f>SUM(C18:C25)</f>
        <v>791</v>
      </c>
      <c r="D17" s="304">
        <f>SUM(D18:D25)</f>
        <v>880</v>
      </c>
      <c r="E17" s="331">
        <f t="shared" si="3"/>
        <v>0.113</v>
      </c>
      <c r="F17" s="273" t="str">
        <f t="shared" si="1"/>
        <v>是</v>
      </c>
      <c r="G17" s="151" t="str">
        <f t="shared" si="2"/>
        <v>款</v>
      </c>
    </row>
    <row r="18" ht="36" customHeight="1" spans="1:7">
      <c r="A18" s="432" t="s">
        <v>163</v>
      </c>
      <c r="B18" s="300" t="s">
        <v>140</v>
      </c>
      <c r="C18" s="434">
        <v>710</v>
      </c>
      <c r="D18" s="302">
        <v>770</v>
      </c>
      <c r="E18" s="331">
        <f t="shared" si="3"/>
        <v>0.085</v>
      </c>
      <c r="F18" s="273" t="str">
        <f t="shared" si="1"/>
        <v>是</v>
      </c>
      <c r="G18" s="151" t="str">
        <f t="shared" si="2"/>
        <v>项</v>
      </c>
    </row>
    <row r="19" ht="36" customHeight="1" spans="1:7">
      <c r="A19" s="432" t="s">
        <v>164</v>
      </c>
      <c r="B19" s="300" t="s">
        <v>142</v>
      </c>
      <c r="C19" s="434">
        <v>81</v>
      </c>
      <c r="D19" s="302">
        <v>50</v>
      </c>
      <c r="E19" s="331">
        <f t="shared" si="3"/>
        <v>-0.383</v>
      </c>
      <c r="F19" s="273" t="str">
        <f t="shared" si="1"/>
        <v>是</v>
      </c>
      <c r="G19" s="151" t="str">
        <f t="shared" si="2"/>
        <v>项</v>
      </c>
    </row>
    <row r="20" ht="36" customHeight="1" spans="1:7">
      <c r="A20" s="432" t="s">
        <v>165</v>
      </c>
      <c r="B20" s="300" t="s">
        <v>144</v>
      </c>
      <c r="C20" s="434">
        <v>0</v>
      </c>
      <c r="D20" s="302"/>
      <c r="E20" s="331"/>
      <c r="F20" s="273" t="str">
        <f t="shared" si="1"/>
        <v>否</v>
      </c>
      <c r="G20" s="151" t="str">
        <f t="shared" si="2"/>
        <v>项</v>
      </c>
    </row>
    <row r="21" ht="36" customHeight="1" spans="1:7">
      <c r="A21" s="432" t="s">
        <v>166</v>
      </c>
      <c r="B21" s="300" t="s">
        <v>167</v>
      </c>
      <c r="C21" s="434">
        <v>0</v>
      </c>
      <c r="D21" s="302">
        <v>60</v>
      </c>
      <c r="E21" s="331"/>
      <c r="F21" s="273" t="str">
        <f t="shared" si="1"/>
        <v>是</v>
      </c>
      <c r="G21" s="151" t="str">
        <f t="shared" si="2"/>
        <v>项</v>
      </c>
    </row>
    <row r="22" ht="36" customHeight="1" spans="1:7">
      <c r="A22" s="432" t="s">
        <v>168</v>
      </c>
      <c r="B22" s="300" t="s">
        <v>169</v>
      </c>
      <c r="C22" s="434">
        <v>0</v>
      </c>
      <c r="D22" s="302"/>
      <c r="E22" s="331"/>
      <c r="F22" s="273" t="str">
        <f t="shared" si="1"/>
        <v>否</v>
      </c>
      <c r="G22" s="151" t="str">
        <f t="shared" si="2"/>
        <v>项</v>
      </c>
    </row>
    <row r="23" ht="36" customHeight="1" spans="1:7">
      <c r="A23" s="432" t="s">
        <v>170</v>
      </c>
      <c r="B23" s="300" t="s">
        <v>171</v>
      </c>
      <c r="C23" s="434">
        <v>0</v>
      </c>
      <c r="D23" s="302"/>
      <c r="E23" s="331"/>
      <c r="F23" s="273" t="str">
        <f t="shared" si="1"/>
        <v>否</v>
      </c>
      <c r="G23" s="151" t="str">
        <f t="shared" si="2"/>
        <v>项</v>
      </c>
    </row>
    <row r="24" ht="36" customHeight="1" spans="1:7">
      <c r="A24" s="432" t="s">
        <v>172</v>
      </c>
      <c r="B24" s="300" t="s">
        <v>158</v>
      </c>
      <c r="C24" s="434">
        <v>0</v>
      </c>
      <c r="D24" s="302"/>
      <c r="E24" s="331"/>
      <c r="F24" s="273" t="str">
        <f t="shared" si="1"/>
        <v>否</v>
      </c>
      <c r="G24" s="151" t="str">
        <f t="shared" si="2"/>
        <v>项</v>
      </c>
    </row>
    <row r="25" ht="36" customHeight="1" spans="1:7">
      <c r="A25" s="432" t="s">
        <v>173</v>
      </c>
      <c r="B25" s="300" t="s">
        <v>174</v>
      </c>
      <c r="C25" s="434">
        <v>0</v>
      </c>
      <c r="D25" s="302"/>
      <c r="E25" s="331"/>
      <c r="F25" s="273" t="str">
        <f t="shared" si="1"/>
        <v>否</v>
      </c>
      <c r="G25" s="151" t="str">
        <f t="shared" si="2"/>
        <v>项</v>
      </c>
    </row>
    <row r="26" ht="36" customHeight="1" spans="1:7">
      <c r="A26" s="431" t="s">
        <v>175</v>
      </c>
      <c r="B26" s="296" t="s">
        <v>176</v>
      </c>
      <c r="C26" s="304">
        <f>SUM(C27:C36)</f>
        <v>10150</v>
      </c>
      <c r="D26" s="304">
        <f>SUM(D27:D36)</f>
        <v>9553</v>
      </c>
      <c r="E26" s="331">
        <f t="shared" ref="E26:E28" si="4">(D26-C26)/C26</f>
        <v>-0.059</v>
      </c>
      <c r="F26" s="273" t="str">
        <f t="shared" si="1"/>
        <v>是</v>
      </c>
      <c r="G26" s="151" t="str">
        <f t="shared" si="2"/>
        <v>款</v>
      </c>
    </row>
    <row r="27" ht="36" customHeight="1" spans="1:7">
      <c r="A27" s="432" t="s">
        <v>177</v>
      </c>
      <c r="B27" s="300" t="s">
        <v>140</v>
      </c>
      <c r="C27" s="435">
        <v>5598</v>
      </c>
      <c r="D27" s="302">
        <v>5257</v>
      </c>
      <c r="E27" s="331">
        <f t="shared" si="4"/>
        <v>-0.061</v>
      </c>
      <c r="F27" s="273" t="str">
        <f t="shared" si="1"/>
        <v>是</v>
      </c>
      <c r="G27" s="151" t="str">
        <f t="shared" si="2"/>
        <v>项</v>
      </c>
    </row>
    <row r="28" ht="36" customHeight="1" spans="1:7">
      <c r="A28" s="432" t="s">
        <v>178</v>
      </c>
      <c r="B28" s="300" t="s">
        <v>142</v>
      </c>
      <c r="C28" s="435">
        <v>3883</v>
      </c>
      <c r="D28" s="302">
        <v>3400</v>
      </c>
      <c r="E28" s="331">
        <f t="shared" si="4"/>
        <v>-0.124</v>
      </c>
      <c r="F28" s="273" t="str">
        <f t="shared" si="1"/>
        <v>是</v>
      </c>
      <c r="G28" s="151" t="str">
        <f t="shared" si="2"/>
        <v>项</v>
      </c>
    </row>
    <row r="29" ht="36" customHeight="1" spans="1:7">
      <c r="A29" s="432" t="s">
        <v>179</v>
      </c>
      <c r="B29" s="300" t="s">
        <v>144</v>
      </c>
      <c r="C29" s="433">
        <v>0</v>
      </c>
      <c r="D29" s="302"/>
      <c r="E29" s="331"/>
      <c r="F29" s="273" t="str">
        <f t="shared" si="1"/>
        <v>否</v>
      </c>
      <c r="G29" s="151" t="str">
        <f t="shared" si="2"/>
        <v>项</v>
      </c>
    </row>
    <row r="30" ht="36" customHeight="1" spans="1:7">
      <c r="A30" s="432" t="s">
        <v>180</v>
      </c>
      <c r="B30" s="300" t="s">
        <v>181</v>
      </c>
      <c r="C30" s="433">
        <v>0</v>
      </c>
      <c r="D30" s="302"/>
      <c r="E30" s="331"/>
      <c r="F30" s="273" t="str">
        <f t="shared" si="1"/>
        <v>否</v>
      </c>
      <c r="G30" s="151" t="str">
        <f t="shared" si="2"/>
        <v>项</v>
      </c>
    </row>
    <row r="31" ht="36" customHeight="1" spans="1:7">
      <c r="A31" s="432" t="s">
        <v>182</v>
      </c>
      <c r="B31" s="300" t="s">
        <v>183</v>
      </c>
      <c r="C31" s="433">
        <v>0</v>
      </c>
      <c r="D31" s="302"/>
      <c r="E31" s="331"/>
      <c r="F31" s="273" t="str">
        <f t="shared" si="1"/>
        <v>否</v>
      </c>
      <c r="G31" s="151" t="str">
        <f t="shared" si="2"/>
        <v>项</v>
      </c>
    </row>
    <row r="32" ht="36" customHeight="1" spans="1:7">
      <c r="A32" s="432" t="s">
        <v>184</v>
      </c>
      <c r="B32" s="300" t="s">
        <v>185</v>
      </c>
      <c r="C32" s="433">
        <v>0</v>
      </c>
      <c r="D32" s="302">
        <v>0</v>
      </c>
      <c r="E32" s="331"/>
      <c r="F32" s="273" t="str">
        <f t="shared" si="1"/>
        <v>否</v>
      </c>
      <c r="G32" s="151" t="str">
        <f t="shared" si="2"/>
        <v>项</v>
      </c>
    </row>
    <row r="33" ht="36" customHeight="1" spans="1:7">
      <c r="A33" s="432" t="s">
        <v>186</v>
      </c>
      <c r="B33" s="300" t="s">
        <v>187</v>
      </c>
      <c r="C33" s="433">
        <v>5</v>
      </c>
      <c r="D33" s="302">
        <v>20</v>
      </c>
      <c r="E33" s="331">
        <f t="shared" ref="E33:E38" si="5">(D33-C33)/C33</f>
        <v>3</v>
      </c>
      <c r="F33" s="273" t="str">
        <f t="shared" si="1"/>
        <v>是</v>
      </c>
      <c r="G33" s="151" t="str">
        <f t="shared" si="2"/>
        <v>项</v>
      </c>
    </row>
    <row r="34" ht="36" customHeight="1" spans="1:7">
      <c r="A34" s="432" t="s">
        <v>188</v>
      </c>
      <c r="B34" s="300" t="s">
        <v>189</v>
      </c>
      <c r="C34" s="433">
        <v>0</v>
      </c>
      <c r="D34" s="302"/>
      <c r="E34" s="331"/>
      <c r="F34" s="273" t="str">
        <f t="shared" si="1"/>
        <v>否</v>
      </c>
      <c r="G34" s="151" t="str">
        <f t="shared" si="2"/>
        <v>项</v>
      </c>
    </row>
    <row r="35" ht="36" customHeight="1" spans="1:7">
      <c r="A35" s="432" t="s">
        <v>190</v>
      </c>
      <c r="B35" s="300" t="s">
        <v>158</v>
      </c>
      <c r="C35" s="433">
        <v>492</v>
      </c>
      <c r="D35" s="302">
        <v>496</v>
      </c>
      <c r="E35" s="331">
        <f t="shared" si="5"/>
        <v>0.008</v>
      </c>
      <c r="F35" s="273" t="str">
        <f t="shared" si="1"/>
        <v>是</v>
      </c>
      <c r="G35" s="151" t="str">
        <f t="shared" si="2"/>
        <v>项</v>
      </c>
    </row>
    <row r="36" ht="36" customHeight="1" spans="1:7">
      <c r="A36" s="436" t="s">
        <v>191</v>
      </c>
      <c r="B36" s="300" t="s">
        <v>192</v>
      </c>
      <c r="C36" s="433">
        <v>172</v>
      </c>
      <c r="D36" s="302">
        <v>380</v>
      </c>
      <c r="E36" s="331">
        <f t="shared" si="5"/>
        <v>1.209</v>
      </c>
      <c r="F36" s="273" t="str">
        <f t="shared" si="1"/>
        <v>是</v>
      </c>
      <c r="G36" s="151" t="str">
        <f t="shared" si="2"/>
        <v>项</v>
      </c>
    </row>
    <row r="37" ht="36" customHeight="1" spans="1:7">
      <c r="A37" s="431" t="s">
        <v>193</v>
      </c>
      <c r="B37" s="296" t="s">
        <v>194</v>
      </c>
      <c r="C37" s="304">
        <f>SUM(C38:C47)</f>
        <v>467</v>
      </c>
      <c r="D37" s="304">
        <f>SUM(D38:D47)</f>
        <v>612</v>
      </c>
      <c r="E37" s="331">
        <f t="shared" si="5"/>
        <v>0.31</v>
      </c>
      <c r="F37" s="273" t="str">
        <f t="shared" si="1"/>
        <v>是</v>
      </c>
      <c r="G37" s="151" t="str">
        <f t="shared" si="2"/>
        <v>款</v>
      </c>
    </row>
    <row r="38" ht="36" customHeight="1" spans="1:7">
      <c r="A38" s="432" t="s">
        <v>195</v>
      </c>
      <c r="B38" s="300" t="s">
        <v>140</v>
      </c>
      <c r="C38" s="434">
        <v>457</v>
      </c>
      <c r="D38" s="302">
        <v>543</v>
      </c>
      <c r="E38" s="331">
        <f t="shared" si="5"/>
        <v>0.188</v>
      </c>
      <c r="F38" s="273" t="str">
        <f t="shared" si="1"/>
        <v>是</v>
      </c>
      <c r="G38" s="151" t="str">
        <f t="shared" si="2"/>
        <v>项</v>
      </c>
    </row>
    <row r="39" ht="36" customHeight="1" spans="1:7">
      <c r="A39" s="432" t="s">
        <v>196</v>
      </c>
      <c r="B39" s="300" t="s">
        <v>142</v>
      </c>
      <c r="C39" s="434">
        <v>0</v>
      </c>
      <c r="D39" s="302">
        <v>50</v>
      </c>
      <c r="E39" s="331"/>
      <c r="F39" s="273" t="str">
        <f t="shared" si="1"/>
        <v>是</v>
      </c>
      <c r="G39" s="151" t="str">
        <f t="shared" si="2"/>
        <v>项</v>
      </c>
    </row>
    <row r="40" ht="36" customHeight="1" spans="1:7">
      <c r="A40" s="432" t="s">
        <v>197</v>
      </c>
      <c r="B40" s="300" t="s">
        <v>144</v>
      </c>
      <c r="C40" s="434">
        <v>0</v>
      </c>
      <c r="D40" s="302"/>
      <c r="E40" s="331"/>
      <c r="F40" s="273" t="str">
        <f t="shared" si="1"/>
        <v>否</v>
      </c>
      <c r="G40" s="151" t="str">
        <f t="shared" si="2"/>
        <v>项</v>
      </c>
    </row>
    <row r="41" ht="36" customHeight="1" spans="1:7">
      <c r="A41" s="432" t="s">
        <v>198</v>
      </c>
      <c r="B41" s="300" t="s">
        <v>199</v>
      </c>
      <c r="C41" s="434">
        <v>0</v>
      </c>
      <c r="D41" s="302"/>
      <c r="E41" s="331"/>
      <c r="F41" s="273" t="str">
        <f t="shared" si="1"/>
        <v>否</v>
      </c>
      <c r="G41" s="151" t="str">
        <f t="shared" si="2"/>
        <v>项</v>
      </c>
    </row>
    <row r="42" ht="36" customHeight="1" spans="1:7">
      <c r="A42" s="432" t="s">
        <v>200</v>
      </c>
      <c r="B42" s="300" t="s">
        <v>201</v>
      </c>
      <c r="C42" s="434">
        <v>0</v>
      </c>
      <c r="D42" s="302"/>
      <c r="E42" s="331"/>
      <c r="F42" s="273" t="str">
        <f t="shared" si="1"/>
        <v>否</v>
      </c>
      <c r="G42" s="151" t="str">
        <f t="shared" si="2"/>
        <v>项</v>
      </c>
    </row>
    <row r="43" ht="36" customHeight="1" spans="1:7">
      <c r="A43" s="432" t="s">
        <v>202</v>
      </c>
      <c r="B43" s="300" t="s">
        <v>203</v>
      </c>
      <c r="C43" s="434">
        <v>0</v>
      </c>
      <c r="D43" s="302"/>
      <c r="E43" s="331"/>
      <c r="F43" s="273" t="str">
        <f t="shared" si="1"/>
        <v>否</v>
      </c>
      <c r="G43" s="151" t="str">
        <f t="shared" si="2"/>
        <v>项</v>
      </c>
    </row>
    <row r="44" ht="36" customHeight="1" spans="1:7">
      <c r="A44" s="432" t="s">
        <v>204</v>
      </c>
      <c r="B44" s="300" t="s">
        <v>205</v>
      </c>
      <c r="C44" s="434">
        <v>0</v>
      </c>
      <c r="D44" s="302"/>
      <c r="E44" s="331"/>
      <c r="F44" s="273" t="str">
        <f t="shared" si="1"/>
        <v>否</v>
      </c>
      <c r="G44" s="151" t="str">
        <f t="shared" si="2"/>
        <v>项</v>
      </c>
    </row>
    <row r="45" ht="36" customHeight="1" spans="1:7">
      <c r="A45" s="432" t="s">
        <v>206</v>
      </c>
      <c r="B45" s="300" t="s">
        <v>207</v>
      </c>
      <c r="C45" s="434">
        <v>0</v>
      </c>
      <c r="D45" s="302"/>
      <c r="E45" s="331"/>
      <c r="F45" s="273" t="str">
        <f t="shared" si="1"/>
        <v>否</v>
      </c>
      <c r="G45" s="151" t="str">
        <f t="shared" si="2"/>
        <v>项</v>
      </c>
    </row>
    <row r="46" ht="36" customHeight="1" spans="1:7">
      <c r="A46" s="432" t="s">
        <v>208</v>
      </c>
      <c r="B46" s="300" t="s">
        <v>158</v>
      </c>
      <c r="C46" s="434">
        <v>5</v>
      </c>
      <c r="D46" s="302">
        <v>19</v>
      </c>
      <c r="E46" s="331">
        <f t="shared" ref="E46:E49" si="6">(D46-C46)/C46</f>
        <v>2.8</v>
      </c>
      <c r="F46" s="273" t="str">
        <f t="shared" si="1"/>
        <v>是</v>
      </c>
      <c r="G46" s="151" t="str">
        <f t="shared" si="2"/>
        <v>项</v>
      </c>
    </row>
    <row r="47" ht="36" customHeight="1" spans="1:7">
      <c r="A47" s="432" t="s">
        <v>209</v>
      </c>
      <c r="B47" s="300" t="s">
        <v>210</v>
      </c>
      <c r="C47" s="434">
        <v>5</v>
      </c>
      <c r="D47" s="302"/>
      <c r="E47" s="331">
        <f t="shared" si="6"/>
        <v>-1</v>
      </c>
      <c r="F47" s="273" t="str">
        <f t="shared" si="1"/>
        <v>是</v>
      </c>
      <c r="G47" s="151" t="str">
        <f t="shared" si="2"/>
        <v>项</v>
      </c>
    </row>
    <row r="48" ht="36" customHeight="1" spans="1:7">
      <c r="A48" s="431" t="s">
        <v>211</v>
      </c>
      <c r="B48" s="296" t="s">
        <v>212</v>
      </c>
      <c r="C48" s="304">
        <f>SUM(C49:C58)</f>
        <v>369</v>
      </c>
      <c r="D48" s="304">
        <f>SUM(D49:D58)</f>
        <v>389</v>
      </c>
      <c r="E48" s="331">
        <f t="shared" si="6"/>
        <v>0.054</v>
      </c>
      <c r="F48" s="273" t="str">
        <f t="shared" si="1"/>
        <v>是</v>
      </c>
      <c r="G48" s="151" t="str">
        <f t="shared" si="2"/>
        <v>款</v>
      </c>
    </row>
    <row r="49" ht="36" customHeight="1" spans="1:7">
      <c r="A49" s="432" t="s">
        <v>213</v>
      </c>
      <c r="B49" s="300" t="s">
        <v>140</v>
      </c>
      <c r="C49" s="434">
        <v>255</v>
      </c>
      <c r="D49" s="302">
        <v>274</v>
      </c>
      <c r="E49" s="331">
        <f t="shared" si="6"/>
        <v>0.075</v>
      </c>
      <c r="F49" s="273" t="str">
        <f t="shared" si="1"/>
        <v>是</v>
      </c>
      <c r="G49" s="151" t="str">
        <f t="shared" si="2"/>
        <v>项</v>
      </c>
    </row>
    <row r="50" ht="36" customHeight="1" spans="1:7">
      <c r="A50" s="432" t="s">
        <v>214</v>
      </c>
      <c r="B50" s="300" t="s">
        <v>142</v>
      </c>
      <c r="C50" s="434">
        <v>0</v>
      </c>
      <c r="D50" s="302"/>
      <c r="E50" s="331"/>
      <c r="F50" s="273" t="str">
        <f t="shared" si="1"/>
        <v>否</v>
      </c>
      <c r="G50" s="151" t="str">
        <f t="shared" si="2"/>
        <v>项</v>
      </c>
    </row>
    <row r="51" ht="36" customHeight="1" spans="1:7">
      <c r="A51" s="432" t="s">
        <v>215</v>
      </c>
      <c r="B51" s="300" t="s">
        <v>144</v>
      </c>
      <c r="C51" s="434">
        <v>0</v>
      </c>
      <c r="D51" s="302"/>
      <c r="E51" s="331"/>
      <c r="F51" s="273" t="str">
        <f t="shared" si="1"/>
        <v>否</v>
      </c>
      <c r="G51" s="151" t="str">
        <f t="shared" si="2"/>
        <v>项</v>
      </c>
    </row>
    <row r="52" ht="36" customHeight="1" spans="1:7">
      <c r="A52" s="432" t="s">
        <v>216</v>
      </c>
      <c r="B52" s="300" t="s">
        <v>217</v>
      </c>
      <c r="C52" s="434">
        <v>0</v>
      </c>
      <c r="D52" s="302">
        <v>0</v>
      </c>
      <c r="E52" s="331"/>
      <c r="F52" s="273" t="str">
        <f t="shared" si="1"/>
        <v>否</v>
      </c>
      <c r="G52" s="151" t="str">
        <f t="shared" si="2"/>
        <v>项</v>
      </c>
    </row>
    <row r="53" ht="36" customHeight="1" spans="1:7">
      <c r="A53" s="432" t="s">
        <v>218</v>
      </c>
      <c r="B53" s="300" t="s">
        <v>219</v>
      </c>
      <c r="C53" s="434">
        <v>0</v>
      </c>
      <c r="D53" s="302">
        <v>0</v>
      </c>
      <c r="E53" s="331"/>
      <c r="F53" s="273" t="str">
        <f t="shared" si="1"/>
        <v>否</v>
      </c>
      <c r="G53" s="151" t="str">
        <f t="shared" si="2"/>
        <v>项</v>
      </c>
    </row>
    <row r="54" ht="36" customHeight="1" spans="1:7">
      <c r="A54" s="432" t="s">
        <v>220</v>
      </c>
      <c r="B54" s="300" t="s">
        <v>221</v>
      </c>
      <c r="C54" s="434">
        <v>0</v>
      </c>
      <c r="D54" s="302">
        <v>0</v>
      </c>
      <c r="E54" s="331"/>
      <c r="F54" s="273" t="str">
        <f t="shared" si="1"/>
        <v>否</v>
      </c>
      <c r="G54" s="151" t="str">
        <f t="shared" si="2"/>
        <v>项</v>
      </c>
    </row>
    <row r="55" ht="36" customHeight="1" spans="1:7">
      <c r="A55" s="432" t="s">
        <v>222</v>
      </c>
      <c r="B55" s="300" t="s">
        <v>223</v>
      </c>
      <c r="C55" s="434">
        <v>10</v>
      </c>
      <c r="D55" s="302"/>
      <c r="E55" s="331">
        <f t="shared" ref="E55:E61" si="7">(D55-C55)/C55</f>
        <v>-1</v>
      </c>
      <c r="F55" s="273" t="str">
        <f t="shared" si="1"/>
        <v>是</v>
      </c>
      <c r="G55" s="151" t="str">
        <f t="shared" si="2"/>
        <v>项</v>
      </c>
    </row>
    <row r="56" ht="36" customHeight="1" spans="1:7">
      <c r="A56" s="432" t="s">
        <v>224</v>
      </c>
      <c r="B56" s="300" t="s">
        <v>225</v>
      </c>
      <c r="C56" s="434">
        <v>0</v>
      </c>
      <c r="D56" s="302"/>
      <c r="E56" s="331"/>
      <c r="F56" s="273" t="str">
        <f t="shared" si="1"/>
        <v>否</v>
      </c>
      <c r="G56" s="151" t="str">
        <f t="shared" si="2"/>
        <v>项</v>
      </c>
    </row>
    <row r="57" ht="36" customHeight="1" spans="1:7">
      <c r="A57" s="432" t="s">
        <v>226</v>
      </c>
      <c r="B57" s="300" t="s">
        <v>158</v>
      </c>
      <c r="C57" s="434">
        <v>59</v>
      </c>
      <c r="D57" s="302">
        <v>65</v>
      </c>
      <c r="E57" s="331">
        <f t="shared" si="7"/>
        <v>0.102</v>
      </c>
      <c r="F57" s="273" t="str">
        <f t="shared" si="1"/>
        <v>是</v>
      </c>
      <c r="G57" s="151" t="str">
        <f t="shared" si="2"/>
        <v>项</v>
      </c>
    </row>
    <row r="58" ht="36" customHeight="1" spans="1:7">
      <c r="A58" s="432" t="s">
        <v>227</v>
      </c>
      <c r="B58" s="300" t="s">
        <v>228</v>
      </c>
      <c r="C58" s="434">
        <v>45</v>
      </c>
      <c r="D58" s="302">
        <v>50</v>
      </c>
      <c r="E58" s="331">
        <f t="shared" si="7"/>
        <v>0.111</v>
      </c>
      <c r="F58" s="273" t="str">
        <f t="shared" si="1"/>
        <v>是</v>
      </c>
      <c r="G58" s="151" t="str">
        <f t="shared" si="2"/>
        <v>项</v>
      </c>
    </row>
    <row r="59" ht="36" customHeight="1" spans="1:7">
      <c r="A59" s="431" t="s">
        <v>229</v>
      </c>
      <c r="B59" s="296" t="s">
        <v>230</v>
      </c>
      <c r="C59" s="304">
        <f>SUM(C60:C69)</f>
        <v>1232</v>
      </c>
      <c r="D59" s="304">
        <f>SUM(D60:D69)</f>
        <v>1105</v>
      </c>
      <c r="E59" s="331">
        <f t="shared" si="7"/>
        <v>-0.103</v>
      </c>
      <c r="F59" s="273" t="str">
        <f t="shared" si="1"/>
        <v>是</v>
      </c>
      <c r="G59" s="151" t="str">
        <f t="shared" si="2"/>
        <v>款</v>
      </c>
    </row>
    <row r="60" ht="36" customHeight="1" spans="1:7">
      <c r="A60" s="432" t="s">
        <v>231</v>
      </c>
      <c r="B60" s="300" t="s">
        <v>140</v>
      </c>
      <c r="C60" s="434">
        <v>972</v>
      </c>
      <c r="D60" s="302">
        <v>1085</v>
      </c>
      <c r="E60" s="331">
        <f t="shared" si="7"/>
        <v>0.116</v>
      </c>
      <c r="F60" s="273" t="str">
        <f t="shared" si="1"/>
        <v>是</v>
      </c>
      <c r="G60" s="151" t="str">
        <f t="shared" si="2"/>
        <v>项</v>
      </c>
    </row>
    <row r="61" ht="36" customHeight="1" spans="1:7">
      <c r="A61" s="432" t="s">
        <v>232</v>
      </c>
      <c r="B61" s="300" t="s">
        <v>142</v>
      </c>
      <c r="C61" s="434">
        <v>247</v>
      </c>
      <c r="D61" s="302"/>
      <c r="E61" s="331">
        <f t="shared" si="7"/>
        <v>-1</v>
      </c>
      <c r="F61" s="273" t="str">
        <f t="shared" si="1"/>
        <v>是</v>
      </c>
      <c r="G61" s="151" t="str">
        <f t="shared" si="2"/>
        <v>项</v>
      </c>
    </row>
    <row r="62" ht="36" customHeight="1" spans="1:7">
      <c r="A62" s="432" t="s">
        <v>233</v>
      </c>
      <c r="B62" s="300" t="s">
        <v>144</v>
      </c>
      <c r="C62" s="434">
        <v>0</v>
      </c>
      <c r="D62" s="302"/>
      <c r="E62" s="331"/>
      <c r="F62" s="273" t="str">
        <f t="shared" si="1"/>
        <v>否</v>
      </c>
      <c r="G62" s="151" t="str">
        <f t="shared" si="2"/>
        <v>项</v>
      </c>
    </row>
    <row r="63" ht="36" customHeight="1" spans="1:7">
      <c r="A63" s="432" t="s">
        <v>234</v>
      </c>
      <c r="B63" s="300" t="s">
        <v>235</v>
      </c>
      <c r="C63" s="434">
        <v>0</v>
      </c>
      <c r="D63" s="302"/>
      <c r="E63" s="331"/>
      <c r="F63" s="273" t="str">
        <f t="shared" si="1"/>
        <v>否</v>
      </c>
      <c r="G63" s="151" t="str">
        <f t="shared" si="2"/>
        <v>项</v>
      </c>
    </row>
    <row r="64" ht="36" customHeight="1" spans="1:7">
      <c r="A64" s="432" t="s">
        <v>236</v>
      </c>
      <c r="B64" s="300" t="s">
        <v>237</v>
      </c>
      <c r="C64" s="434">
        <v>0</v>
      </c>
      <c r="D64" s="302"/>
      <c r="E64" s="331"/>
      <c r="F64" s="273" t="str">
        <f t="shared" si="1"/>
        <v>否</v>
      </c>
      <c r="G64" s="151" t="str">
        <f t="shared" si="2"/>
        <v>项</v>
      </c>
    </row>
    <row r="65" ht="36" customHeight="1" spans="1:7">
      <c r="A65" s="432" t="s">
        <v>238</v>
      </c>
      <c r="B65" s="300" t="s">
        <v>239</v>
      </c>
      <c r="C65" s="434">
        <v>0</v>
      </c>
      <c r="D65" s="302"/>
      <c r="E65" s="331"/>
      <c r="F65" s="273" t="str">
        <f t="shared" si="1"/>
        <v>否</v>
      </c>
      <c r="G65" s="151" t="str">
        <f t="shared" si="2"/>
        <v>项</v>
      </c>
    </row>
    <row r="66" ht="36" customHeight="1" spans="1:7">
      <c r="A66" s="432" t="s">
        <v>240</v>
      </c>
      <c r="B66" s="300" t="s">
        <v>241</v>
      </c>
      <c r="C66" s="434">
        <v>0</v>
      </c>
      <c r="D66" s="302"/>
      <c r="E66" s="331"/>
      <c r="F66" s="273" t="str">
        <f t="shared" si="1"/>
        <v>否</v>
      </c>
      <c r="G66" s="151" t="str">
        <f t="shared" si="2"/>
        <v>项</v>
      </c>
    </row>
    <row r="67" ht="36" customHeight="1" spans="1:7">
      <c r="A67" s="432" t="s">
        <v>242</v>
      </c>
      <c r="B67" s="300" t="s">
        <v>243</v>
      </c>
      <c r="C67" s="434">
        <v>0</v>
      </c>
      <c r="D67" s="302"/>
      <c r="E67" s="331"/>
      <c r="F67" s="273" t="str">
        <f t="shared" si="1"/>
        <v>否</v>
      </c>
      <c r="G67" s="151" t="str">
        <f t="shared" si="2"/>
        <v>项</v>
      </c>
    </row>
    <row r="68" ht="36" customHeight="1" spans="1:7">
      <c r="A68" s="432" t="s">
        <v>244</v>
      </c>
      <c r="B68" s="300" t="s">
        <v>158</v>
      </c>
      <c r="C68" s="434">
        <v>13</v>
      </c>
      <c r="D68" s="302">
        <v>20</v>
      </c>
      <c r="E68" s="331">
        <f>(D68-C68)/C68</f>
        <v>0.538</v>
      </c>
      <c r="F68" s="273" t="str">
        <f t="shared" ref="F68:F131" si="8">IF(LEN(A68)=3,"是",IF(B68&lt;&gt;"",IF(SUM(C68:D68)&lt;&gt;0,"是","否"),"是"))</f>
        <v>是</v>
      </c>
      <c r="G68" s="151" t="str">
        <f t="shared" ref="G68:G131" si="9">IF(LEN(A68)=3,"类",IF(LEN(A68)=5,"款","项"))</f>
        <v>项</v>
      </c>
    </row>
    <row r="69" ht="36" customHeight="1" spans="1:7">
      <c r="A69" s="432" t="s">
        <v>245</v>
      </c>
      <c r="B69" s="300" t="s">
        <v>246</v>
      </c>
      <c r="C69" s="434">
        <v>0</v>
      </c>
      <c r="D69" s="302"/>
      <c r="E69" s="331"/>
      <c r="F69" s="273" t="str">
        <f t="shared" si="8"/>
        <v>否</v>
      </c>
      <c r="G69" s="151" t="str">
        <f t="shared" si="9"/>
        <v>项</v>
      </c>
    </row>
    <row r="70" ht="36" customHeight="1" spans="1:7">
      <c r="A70" s="431" t="s">
        <v>247</v>
      </c>
      <c r="B70" s="296" t="s">
        <v>248</v>
      </c>
      <c r="C70" s="304">
        <f>SUM(C71:C82)</f>
        <v>190</v>
      </c>
      <c r="D70" s="304">
        <f>SUM(D71:D82)</f>
        <v>300</v>
      </c>
      <c r="E70" s="331">
        <f>(D70-C70)/C70</f>
        <v>0.579</v>
      </c>
      <c r="F70" s="273" t="str">
        <f t="shared" si="8"/>
        <v>是</v>
      </c>
      <c r="G70" s="151" t="str">
        <f t="shared" si="9"/>
        <v>款</v>
      </c>
    </row>
    <row r="71" ht="36" customHeight="1" spans="1:7">
      <c r="A71" s="432" t="s">
        <v>249</v>
      </c>
      <c r="B71" s="300" t="s">
        <v>140</v>
      </c>
      <c r="C71" s="434">
        <v>0</v>
      </c>
      <c r="D71" s="302"/>
      <c r="E71" s="331"/>
      <c r="F71" s="273" t="str">
        <f t="shared" si="8"/>
        <v>否</v>
      </c>
      <c r="G71" s="151" t="str">
        <f t="shared" si="9"/>
        <v>项</v>
      </c>
    </row>
    <row r="72" ht="36" customHeight="1" spans="1:7">
      <c r="A72" s="432" t="s">
        <v>250</v>
      </c>
      <c r="B72" s="300" t="s">
        <v>142</v>
      </c>
      <c r="C72" s="434">
        <v>0</v>
      </c>
      <c r="D72" s="302">
        <v>300</v>
      </c>
      <c r="E72" s="331"/>
      <c r="F72" s="273" t="str">
        <f t="shared" si="8"/>
        <v>是</v>
      </c>
      <c r="G72" s="151" t="str">
        <f t="shared" si="9"/>
        <v>项</v>
      </c>
    </row>
    <row r="73" ht="36" customHeight="1" spans="1:7">
      <c r="A73" s="432" t="s">
        <v>251</v>
      </c>
      <c r="B73" s="300" t="s">
        <v>144</v>
      </c>
      <c r="C73" s="434">
        <v>0</v>
      </c>
      <c r="D73" s="302">
        <v>0</v>
      </c>
      <c r="E73" s="331"/>
      <c r="F73" s="273" t="str">
        <f t="shared" si="8"/>
        <v>否</v>
      </c>
      <c r="G73" s="151" t="str">
        <f t="shared" si="9"/>
        <v>项</v>
      </c>
    </row>
    <row r="74" ht="36" customHeight="1" spans="1:7">
      <c r="A74" s="432" t="s">
        <v>252</v>
      </c>
      <c r="B74" s="300" t="s">
        <v>253</v>
      </c>
      <c r="C74" s="434">
        <v>0</v>
      </c>
      <c r="D74" s="302">
        <v>0</v>
      </c>
      <c r="E74" s="331"/>
      <c r="F74" s="273" t="str">
        <f t="shared" si="8"/>
        <v>否</v>
      </c>
      <c r="G74" s="151" t="str">
        <f t="shared" si="9"/>
        <v>项</v>
      </c>
    </row>
    <row r="75" ht="36" customHeight="1" spans="1:7">
      <c r="A75" s="432" t="s">
        <v>254</v>
      </c>
      <c r="B75" s="300" t="s">
        <v>255</v>
      </c>
      <c r="C75" s="434">
        <v>0</v>
      </c>
      <c r="D75" s="302">
        <v>0</v>
      </c>
      <c r="E75" s="331"/>
      <c r="F75" s="273" t="str">
        <f t="shared" si="8"/>
        <v>否</v>
      </c>
      <c r="G75" s="151" t="str">
        <f t="shared" si="9"/>
        <v>项</v>
      </c>
    </row>
    <row r="76" ht="36" customHeight="1" spans="1:7">
      <c r="A76" s="432" t="s">
        <v>256</v>
      </c>
      <c r="B76" s="300" t="s">
        <v>257</v>
      </c>
      <c r="C76" s="434">
        <v>0</v>
      </c>
      <c r="D76" s="302"/>
      <c r="E76" s="331"/>
      <c r="F76" s="273" t="str">
        <f t="shared" si="8"/>
        <v>否</v>
      </c>
      <c r="G76" s="151" t="str">
        <f t="shared" si="9"/>
        <v>项</v>
      </c>
    </row>
    <row r="77" ht="36" customHeight="1" spans="1:7">
      <c r="A77" s="432" t="s">
        <v>258</v>
      </c>
      <c r="B77" s="300" t="s">
        <v>259</v>
      </c>
      <c r="C77" s="434"/>
      <c r="D77" s="302">
        <v>0</v>
      </c>
      <c r="E77" s="331"/>
      <c r="F77" s="273" t="str">
        <f t="shared" si="8"/>
        <v>否</v>
      </c>
      <c r="G77" s="151" t="str">
        <f t="shared" si="9"/>
        <v>项</v>
      </c>
    </row>
    <row r="78" ht="36" customHeight="1" spans="1:7">
      <c r="A78" s="432" t="s">
        <v>260</v>
      </c>
      <c r="B78" s="300" t="s">
        <v>261</v>
      </c>
      <c r="C78" s="302">
        <v>0</v>
      </c>
      <c r="D78" s="302">
        <v>0</v>
      </c>
      <c r="E78" s="331"/>
      <c r="F78" s="273" t="str">
        <f t="shared" si="8"/>
        <v>否</v>
      </c>
      <c r="G78" s="151" t="str">
        <f t="shared" si="9"/>
        <v>项</v>
      </c>
    </row>
    <row r="79" ht="36" customHeight="1" spans="1:7">
      <c r="A79" s="432" t="s">
        <v>262</v>
      </c>
      <c r="B79" s="300" t="s">
        <v>241</v>
      </c>
      <c r="C79" s="302">
        <v>0</v>
      </c>
      <c r="D79" s="302">
        <v>0</v>
      </c>
      <c r="E79" s="331"/>
      <c r="F79" s="273" t="str">
        <f t="shared" si="8"/>
        <v>否</v>
      </c>
      <c r="G79" s="151" t="str">
        <f t="shared" si="9"/>
        <v>项</v>
      </c>
    </row>
    <row r="80" ht="36" customHeight="1" spans="1:7">
      <c r="A80" s="437">
        <v>2010710</v>
      </c>
      <c r="B80" s="300" t="s">
        <v>263</v>
      </c>
      <c r="C80" s="302">
        <v>0</v>
      </c>
      <c r="D80" s="302">
        <v>0</v>
      </c>
      <c r="E80" s="331"/>
      <c r="F80" s="273" t="str">
        <f t="shared" si="8"/>
        <v>否</v>
      </c>
      <c r="G80" s="151" t="str">
        <f t="shared" si="9"/>
        <v>项</v>
      </c>
    </row>
    <row r="81" ht="36" customHeight="1" spans="1:7">
      <c r="A81" s="432" t="s">
        <v>264</v>
      </c>
      <c r="B81" s="300" t="s">
        <v>158</v>
      </c>
      <c r="C81" s="302"/>
      <c r="D81" s="302"/>
      <c r="E81" s="331"/>
      <c r="F81" s="273" t="str">
        <f t="shared" si="8"/>
        <v>否</v>
      </c>
      <c r="G81" s="151" t="str">
        <f t="shared" si="9"/>
        <v>项</v>
      </c>
    </row>
    <row r="82" ht="36" customHeight="1" spans="1:7">
      <c r="A82" s="432" t="s">
        <v>265</v>
      </c>
      <c r="B82" s="300" t="s">
        <v>266</v>
      </c>
      <c r="C82" s="302">
        <v>190</v>
      </c>
      <c r="D82" s="302">
        <v>0</v>
      </c>
      <c r="E82" s="331">
        <f t="shared" ref="E82:E84" si="10">(D82-C82)/C82</f>
        <v>-1</v>
      </c>
      <c r="F82" s="273" t="str">
        <f t="shared" si="8"/>
        <v>是</v>
      </c>
      <c r="G82" s="151" t="str">
        <f t="shared" si="9"/>
        <v>项</v>
      </c>
    </row>
    <row r="83" ht="36" customHeight="1" spans="1:7">
      <c r="A83" s="431" t="s">
        <v>267</v>
      </c>
      <c r="B83" s="296" t="s">
        <v>268</v>
      </c>
      <c r="C83" s="304">
        <f>SUM(C84:C91)</f>
        <v>52</v>
      </c>
      <c r="D83" s="304">
        <f>SUM(D84:D91)</f>
        <v>110</v>
      </c>
      <c r="E83" s="331">
        <f t="shared" si="10"/>
        <v>1.115</v>
      </c>
      <c r="F83" s="273" t="str">
        <f t="shared" si="8"/>
        <v>是</v>
      </c>
      <c r="G83" s="151" t="str">
        <f t="shared" si="9"/>
        <v>款</v>
      </c>
    </row>
    <row r="84" ht="36" customHeight="1" spans="1:7">
      <c r="A84" s="432" t="s">
        <v>269</v>
      </c>
      <c r="B84" s="300" t="s">
        <v>140</v>
      </c>
      <c r="C84" s="434">
        <v>46</v>
      </c>
      <c r="D84" s="302">
        <v>110</v>
      </c>
      <c r="E84" s="331">
        <f t="shared" si="10"/>
        <v>1.391</v>
      </c>
      <c r="F84" s="273" t="str">
        <f t="shared" si="8"/>
        <v>是</v>
      </c>
      <c r="G84" s="151" t="str">
        <f t="shared" si="9"/>
        <v>项</v>
      </c>
    </row>
    <row r="85" ht="36" customHeight="1" spans="1:7">
      <c r="A85" s="432" t="s">
        <v>270</v>
      </c>
      <c r="B85" s="300" t="s">
        <v>142</v>
      </c>
      <c r="C85" s="434">
        <v>0</v>
      </c>
      <c r="D85" s="302">
        <v>0</v>
      </c>
      <c r="E85" s="331"/>
      <c r="F85" s="273" t="str">
        <f t="shared" si="8"/>
        <v>否</v>
      </c>
      <c r="G85" s="151" t="str">
        <f t="shared" si="9"/>
        <v>项</v>
      </c>
    </row>
    <row r="86" ht="36" customHeight="1" spans="1:7">
      <c r="A86" s="432" t="s">
        <v>271</v>
      </c>
      <c r="B86" s="300" t="s">
        <v>144</v>
      </c>
      <c r="C86" s="434">
        <v>0</v>
      </c>
      <c r="D86" s="302"/>
      <c r="E86" s="331"/>
      <c r="F86" s="273" t="str">
        <f t="shared" si="8"/>
        <v>否</v>
      </c>
      <c r="G86" s="151" t="str">
        <f t="shared" si="9"/>
        <v>项</v>
      </c>
    </row>
    <row r="87" ht="36" customHeight="1" spans="1:7">
      <c r="A87" s="432" t="s">
        <v>272</v>
      </c>
      <c r="B87" s="300" t="s">
        <v>273</v>
      </c>
      <c r="C87" s="434">
        <v>0</v>
      </c>
      <c r="D87" s="302"/>
      <c r="E87" s="331"/>
      <c r="F87" s="273" t="str">
        <f t="shared" si="8"/>
        <v>否</v>
      </c>
      <c r="G87" s="151" t="str">
        <f t="shared" si="9"/>
        <v>项</v>
      </c>
    </row>
    <row r="88" ht="36" customHeight="1" spans="1:7">
      <c r="A88" s="432" t="s">
        <v>274</v>
      </c>
      <c r="B88" s="300" t="s">
        <v>275</v>
      </c>
      <c r="C88" s="434">
        <v>0</v>
      </c>
      <c r="D88" s="302"/>
      <c r="E88" s="331"/>
      <c r="F88" s="273" t="str">
        <f t="shared" si="8"/>
        <v>否</v>
      </c>
      <c r="G88" s="151" t="str">
        <f t="shared" si="9"/>
        <v>项</v>
      </c>
    </row>
    <row r="89" ht="36" customHeight="1" spans="1:7">
      <c r="A89" s="432" t="s">
        <v>276</v>
      </c>
      <c r="B89" s="300" t="s">
        <v>241</v>
      </c>
      <c r="C89" s="434">
        <v>0</v>
      </c>
      <c r="D89" s="302">
        <v>0</v>
      </c>
      <c r="E89" s="331"/>
      <c r="F89" s="273" t="str">
        <f t="shared" si="8"/>
        <v>否</v>
      </c>
      <c r="G89" s="151" t="str">
        <f t="shared" si="9"/>
        <v>项</v>
      </c>
    </row>
    <row r="90" ht="36" customHeight="1" spans="1:7">
      <c r="A90" s="432" t="s">
        <v>277</v>
      </c>
      <c r="B90" s="300" t="s">
        <v>158</v>
      </c>
      <c r="C90" s="434">
        <v>6</v>
      </c>
      <c r="D90" s="302"/>
      <c r="E90" s="331">
        <f>(D90-C90)/C90</f>
        <v>-1</v>
      </c>
      <c r="F90" s="273" t="str">
        <f t="shared" si="8"/>
        <v>是</v>
      </c>
      <c r="G90" s="151" t="str">
        <f t="shared" si="9"/>
        <v>项</v>
      </c>
    </row>
    <row r="91" ht="36" customHeight="1" spans="1:7">
      <c r="A91" s="432" t="s">
        <v>278</v>
      </c>
      <c r="B91" s="300" t="s">
        <v>279</v>
      </c>
      <c r="C91" s="434">
        <v>0</v>
      </c>
      <c r="D91" s="302"/>
      <c r="E91" s="331"/>
      <c r="F91" s="273" t="str">
        <f t="shared" si="8"/>
        <v>否</v>
      </c>
      <c r="G91" s="151" t="str">
        <f t="shared" si="9"/>
        <v>项</v>
      </c>
    </row>
    <row r="92" ht="36" customHeight="1" spans="1:7">
      <c r="A92" s="431" t="s">
        <v>280</v>
      </c>
      <c r="B92" s="296" t="s">
        <v>281</v>
      </c>
      <c r="C92" s="304"/>
      <c r="D92" s="304"/>
      <c r="E92" s="331"/>
      <c r="F92" s="273" t="str">
        <f t="shared" si="8"/>
        <v>否</v>
      </c>
      <c r="G92" s="151" t="str">
        <f t="shared" si="9"/>
        <v>款</v>
      </c>
    </row>
    <row r="93" ht="36" customHeight="1" spans="1:7">
      <c r="A93" s="432" t="s">
        <v>282</v>
      </c>
      <c r="B93" s="300" t="s">
        <v>140</v>
      </c>
      <c r="C93" s="302">
        <v>0</v>
      </c>
      <c r="D93" s="302">
        <v>0</v>
      </c>
      <c r="E93" s="331"/>
      <c r="F93" s="273" t="str">
        <f t="shared" si="8"/>
        <v>否</v>
      </c>
      <c r="G93" s="151" t="str">
        <f t="shared" si="9"/>
        <v>项</v>
      </c>
    </row>
    <row r="94" ht="36" customHeight="1" spans="1:7">
      <c r="A94" s="432" t="s">
        <v>283</v>
      </c>
      <c r="B94" s="300" t="s">
        <v>142</v>
      </c>
      <c r="C94" s="302">
        <v>0</v>
      </c>
      <c r="D94" s="302">
        <v>0</v>
      </c>
      <c r="E94" s="331"/>
      <c r="F94" s="273" t="str">
        <f t="shared" si="8"/>
        <v>否</v>
      </c>
      <c r="G94" s="151" t="str">
        <f t="shared" si="9"/>
        <v>项</v>
      </c>
    </row>
    <row r="95" ht="36" customHeight="1" spans="1:7">
      <c r="A95" s="432" t="s">
        <v>284</v>
      </c>
      <c r="B95" s="300" t="s">
        <v>144</v>
      </c>
      <c r="C95" s="302">
        <v>0</v>
      </c>
      <c r="D95" s="302">
        <v>0</v>
      </c>
      <c r="E95" s="331"/>
      <c r="F95" s="273" t="str">
        <f t="shared" si="8"/>
        <v>否</v>
      </c>
      <c r="G95" s="151" t="str">
        <f t="shared" si="9"/>
        <v>项</v>
      </c>
    </row>
    <row r="96" ht="36" customHeight="1" spans="1:7">
      <c r="A96" s="432" t="s">
        <v>285</v>
      </c>
      <c r="B96" s="300" t="s">
        <v>286</v>
      </c>
      <c r="C96" s="302"/>
      <c r="D96" s="302"/>
      <c r="E96" s="331"/>
      <c r="F96" s="273" t="str">
        <f t="shared" si="8"/>
        <v>否</v>
      </c>
      <c r="G96" s="151" t="str">
        <f t="shared" si="9"/>
        <v>项</v>
      </c>
    </row>
    <row r="97" ht="36" customHeight="1" spans="1:7">
      <c r="A97" s="432" t="s">
        <v>287</v>
      </c>
      <c r="B97" s="300" t="s">
        <v>288</v>
      </c>
      <c r="C97" s="302">
        <v>0</v>
      </c>
      <c r="D97" s="302">
        <v>0</v>
      </c>
      <c r="E97" s="331"/>
      <c r="F97" s="273" t="str">
        <f t="shared" si="8"/>
        <v>否</v>
      </c>
      <c r="G97" s="151" t="str">
        <f t="shared" si="9"/>
        <v>项</v>
      </c>
    </row>
    <row r="98" ht="36" customHeight="1" spans="1:7">
      <c r="A98" s="432" t="s">
        <v>289</v>
      </c>
      <c r="B98" s="300" t="s">
        <v>241</v>
      </c>
      <c r="C98" s="302">
        <v>0</v>
      </c>
      <c r="D98" s="302">
        <v>0</v>
      </c>
      <c r="E98" s="331"/>
      <c r="F98" s="273" t="str">
        <f t="shared" si="8"/>
        <v>否</v>
      </c>
      <c r="G98" s="151" t="str">
        <f t="shared" si="9"/>
        <v>项</v>
      </c>
    </row>
    <row r="99" ht="36" customHeight="1" spans="1:7">
      <c r="A99" s="432" t="s">
        <v>290</v>
      </c>
      <c r="B99" s="300" t="s">
        <v>291</v>
      </c>
      <c r="C99" s="302">
        <v>0</v>
      </c>
      <c r="D99" s="302">
        <v>0</v>
      </c>
      <c r="E99" s="331"/>
      <c r="F99" s="273" t="str">
        <f t="shared" si="8"/>
        <v>否</v>
      </c>
      <c r="G99" s="151" t="str">
        <f t="shared" si="9"/>
        <v>项</v>
      </c>
    </row>
    <row r="100" ht="36" customHeight="1" spans="1:7">
      <c r="A100" s="432" t="s">
        <v>292</v>
      </c>
      <c r="B100" s="300" t="s">
        <v>293</v>
      </c>
      <c r="C100" s="302">
        <v>0</v>
      </c>
      <c r="D100" s="302">
        <v>0</v>
      </c>
      <c r="E100" s="331"/>
      <c r="F100" s="273" t="str">
        <f t="shared" si="8"/>
        <v>否</v>
      </c>
      <c r="G100" s="151" t="str">
        <f t="shared" si="9"/>
        <v>项</v>
      </c>
    </row>
    <row r="101" ht="36" customHeight="1" spans="1:7">
      <c r="A101" s="432" t="s">
        <v>294</v>
      </c>
      <c r="B101" s="300" t="s">
        <v>295</v>
      </c>
      <c r="C101" s="302">
        <v>0</v>
      </c>
      <c r="D101" s="302">
        <v>0</v>
      </c>
      <c r="E101" s="331"/>
      <c r="F101" s="273" t="str">
        <f t="shared" si="8"/>
        <v>否</v>
      </c>
      <c r="G101" s="151" t="str">
        <f t="shared" si="9"/>
        <v>项</v>
      </c>
    </row>
    <row r="102" ht="36" customHeight="1" spans="1:7">
      <c r="A102" s="432" t="s">
        <v>296</v>
      </c>
      <c r="B102" s="300" t="s">
        <v>297</v>
      </c>
      <c r="C102" s="302">
        <v>0</v>
      </c>
      <c r="D102" s="302">
        <v>0</v>
      </c>
      <c r="E102" s="331"/>
      <c r="F102" s="273" t="str">
        <f t="shared" si="8"/>
        <v>否</v>
      </c>
      <c r="G102" s="151" t="str">
        <f t="shared" si="9"/>
        <v>项</v>
      </c>
    </row>
    <row r="103" ht="36" customHeight="1" spans="1:7">
      <c r="A103" s="432" t="s">
        <v>298</v>
      </c>
      <c r="B103" s="300" t="s">
        <v>158</v>
      </c>
      <c r="C103" s="302">
        <v>0</v>
      </c>
      <c r="D103" s="302">
        <v>0</v>
      </c>
      <c r="E103" s="331"/>
      <c r="F103" s="273" t="str">
        <f t="shared" si="8"/>
        <v>否</v>
      </c>
      <c r="G103" s="151" t="str">
        <f t="shared" si="9"/>
        <v>项</v>
      </c>
    </row>
    <row r="104" ht="36" customHeight="1" spans="1:7">
      <c r="A104" s="432" t="s">
        <v>299</v>
      </c>
      <c r="B104" s="300" t="s">
        <v>300</v>
      </c>
      <c r="C104" s="302"/>
      <c r="D104" s="302"/>
      <c r="E104" s="331"/>
      <c r="F104" s="273" t="str">
        <f t="shared" si="8"/>
        <v>否</v>
      </c>
      <c r="G104" s="151" t="str">
        <f t="shared" si="9"/>
        <v>项</v>
      </c>
    </row>
    <row r="105" ht="36" customHeight="1" spans="1:7">
      <c r="A105" s="431" t="s">
        <v>301</v>
      </c>
      <c r="B105" s="296" t="s">
        <v>302</v>
      </c>
      <c r="C105" s="304"/>
      <c r="D105" s="304"/>
      <c r="E105" s="331"/>
      <c r="F105" s="273" t="str">
        <f t="shared" si="8"/>
        <v>否</v>
      </c>
      <c r="G105" s="151" t="str">
        <f t="shared" si="9"/>
        <v>款</v>
      </c>
    </row>
    <row r="106" ht="36" customHeight="1" spans="1:7">
      <c r="A106" s="432" t="s">
        <v>303</v>
      </c>
      <c r="B106" s="300" t="s">
        <v>140</v>
      </c>
      <c r="C106" s="302"/>
      <c r="D106" s="302"/>
      <c r="E106" s="331"/>
      <c r="F106" s="273" t="str">
        <f t="shared" si="8"/>
        <v>否</v>
      </c>
      <c r="G106" s="151" t="str">
        <f t="shared" si="9"/>
        <v>项</v>
      </c>
    </row>
    <row r="107" ht="36" customHeight="1" spans="1:7">
      <c r="A107" s="432" t="s">
        <v>304</v>
      </c>
      <c r="B107" s="300" t="s">
        <v>142</v>
      </c>
      <c r="C107" s="302">
        <v>0</v>
      </c>
      <c r="D107" s="302">
        <v>0</v>
      </c>
      <c r="E107" s="331"/>
      <c r="F107" s="273" t="str">
        <f t="shared" si="8"/>
        <v>否</v>
      </c>
      <c r="G107" s="151" t="str">
        <f t="shared" si="9"/>
        <v>项</v>
      </c>
    </row>
    <row r="108" ht="36" customHeight="1" spans="1:7">
      <c r="A108" s="432" t="s">
        <v>305</v>
      </c>
      <c r="B108" s="300" t="s">
        <v>144</v>
      </c>
      <c r="C108" s="302">
        <v>0</v>
      </c>
      <c r="D108" s="302">
        <v>0</v>
      </c>
      <c r="E108" s="331"/>
      <c r="F108" s="273" t="str">
        <f t="shared" si="8"/>
        <v>否</v>
      </c>
      <c r="G108" s="151" t="str">
        <f t="shared" si="9"/>
        <v>项</v>
      </c>
    </row>
    <row r="109" ht="36" customHeight="1" spans="1:7">
      <c r="A109" s="432" t="s">
        <v>306</v>
      </c>
      <c r="B109" s="300" t="s">
        <v>307</v>
      </c>
      <c r="C109" s="302">
        <v>0</v>
      </c>
      <c r="D109" s="302">
        <v>0</v>
      </c>
      <c r="E109" s="331"/>
      <c r="F109" s="273" t="str">
        <f t="shared" si="8"/>
        <v>否</v>
      </c>
      <c r="G109" s="151" t="str">
        <f t="shared" si="9"/>
        <v>项</v>
      </c>
    </row>
    <row r="110" ht="36" customHeight="1" spans="1:7">
      <c r="A110" s="432" t="s">
        <v>308</v>
      </c>
      <c r="B110" s="300" t="s">
        <v>309</v>
      </c>
      <c r="C110" s="302">
        <v>0</v>
      </c>
      <c r="D110" s="302">
        <v>0</v>
      </c>
      <c r="E110" s="331"/>
      <c r="F110" s="273" t="str">
        <f t="shared" si="8"/>
        <v>否</v>
      </c>
      <c r="G110" s="151" t="str">
        <f t="shared" si="9"/>
        <v>项</v>
      </c>
    </row>
    <row r="111" ht="36" customHeight="1" spans="1:7">
      <c r="A111" s="432" t="s">
        <v>310</v>
      </c>
      <c r="B111" s="300" t="s">
        <v>311</v>
      </c>
      <c r="C111" s="302">
        <v>0</v>
      </c>
      <c r="D111" s="302">
        <v>0</v>
      </c>
      <c r="E111" s="331"/>
      <c r="F111" s="273" t="str">
        <f t="shared" si="8"/>
        <v>否</v>
      </c>
      <c r="G111" s="151" t="str">
        <f t="shared" si="9"/>
        <v>项</v>
      </c>
    </row>
    <row r="112" ht="36" customHeight="1" spans="1:7">
      <c r="A112" s="432" t="s">
        <v>312</v>
      </c>
      <c r="B112" s="300" t="s">
        <v>313</v>
      </c>
      <c r="C112" s="302"/>
      <c r="D112" s="302"/>
      <c r="E112" s="331"/>
      <c r="F112" s="273" t="str">
        <f t="shared" si="8"/>
        <v>否</v>
      </c>
      <c r="G112" s="151" t="str">
        <f t="shared" si="9"/>
        <v>项</v>
      </c>
    </row>
    <row r="113" ht="36" customHeight="1" spans="1:7">
      <c r="A113" s="432" t="s">
        <v>314</v>
      </c>
      <c r="B113" s="300" t="s">
        <v>158</v>
      </c>
      <c r="C113" s="302"/>
      <c r="D113" s="302"/>
      <c r="E113" s="331"/>
      <c r="F113" s="273" t="str">
        <f t="shared" si="8"/>
        <v>否</v>
      </c>
      <c r="G113" s="151" t="str">
        <f t="shared" si="9"/>
        <v>项</v>
      </c>
    </row>
    <row r="114" ht="36" customHeight="1" spans="1:7">
      <c r="A114" s="432" t="s">
        <v>315</v>
      </c>
      <c r="B114" s="300" t="s">
        <v>316</v>
      </c>
      <c r="C114" s="302"/>
      <c r="D114" s="302"/>
      <c r="E114" s="331"/>
      <c r="F114" s="273" t="str">
        <f t="shared" si="8"/>
        <v>否</v>
      </c>
      <c r="G114" s="151" t="str">
        <f t="shared" si="9"/>
        <v>项</v>
      </c>
    </row>
    <row r="115" ht="36" customHeight="1" spans="1:7">
      <c r="A115" s="431" t="s">
        <v>317</v>
      </c>
      <c r="B115" s="296" t="s">
        <v>318</v>
      </c>
      <c r="C115" s="304">
        <f>SUM(C116:C123)</f>
        <v>2232</v>
      </c>
      <c r="D115" s="304">
        <f>SUM(D116:D123)</f>
        <v>2124</v>
      </c>
      <c r="E115" s="331">
        <f t="shared" ref="E115:E117" si="11">(D115-C115)/C115</f>
        <v>-0.048</v>
      </c>
      <c r="F115" s="273" t="str">
        <f t="shared" si="8"/>
        <v>是</v>
      </c>
      <c r="G115" s="151" t="str">
        <f t="shared" si="9"/>
        <v>款</v>
      </c>
    </row>
    <row r="116" ht="36" customHeight="1" spans="1:7">
      <c r="A116" s="432" t="s">
        <v>319</v>
      </c>
      <c r="B116" s="300" t="s">
        <v>140</v>
      </c>
      <c r="C116" s="435">
        <v>2081</v>
      </c>
      <c r="D116" s="302">
        <v>2114</v>
      </c>
      <c r="E116" s="331">
        <f t="shared" si="11"/>
        <v>0.016</v>
      </c>
      <c r="F116" s="273" t="str">
        <f t="shared" si="8"/>
        <v>是</v>
      </c>
      <c r="G116" s="151" t="str">
        <f t="shared" si="9"/>
        <v>项</v>
      </c>
    </row>
    <row r="117" ht="36" customHeight="1" spans="1:7">
      <c r="A117" s="432" t="s">
        <v>320</v>
      </c>
      <c r="B117" s="300" t="s">
        <v>142</v>
      </c>
      <c r="C117" s="433">
        <v>131</v>
      </c>
      <c r="D117" s="302">
        <v>0</v>
      </c>
      <c r="E117" s="331">
        <f t="shared" si="11"/>
        <v>-1</v>
      </c>
      <c r="F117" s="273" t="str">
        <f t="shared" si="8"/>
        <v>是</v>
      </c>
      <c r="G117" s="151" t="str">
        <f t="shared" si="9"/>
        <v>项</v>
      </c>
    </row>
    <row r="118" ht="36" customHeight="1" spans="1:7">
      <c r="A118" s="432" t="s">
        <v>321</v>
      </c>
      <c r="B118" s="300" t="s">
        <v>144</v>
      </c>
      <c r="C118" s="433">
        <v>0</v>
      </c>
      <c r="D118" s="302"/>
      <c r="E118" s="331"/>
      <c r="F118" s="273" t="str">
        <f t="shared" si="8"/>
        <v>否</v>
      </c>
      <c r="G118" s="151" t="str">
        <f t="shared" si="9"/>
        <v>项</v>
      </c>
    </row>
    <row r="119" ht="36" customHeight="1" spans="1:7">
      <c r="A119" s="432" t="s">
        <v>322</v>
      </c>
      <c r="B119" s="300" t="s">
        <v>323</v>
      </c>
      <c r="C119" s="433">
        <v>0</v>
      </c>
      <c r="D119" s="302"/>
      <c r="E119" s="331"/>
      <c r="F119" s="273" t="str">
        <f t="shared" si="8"/>
        <v>否</v>
      </c>
      <c r="G119" s="151" t="str">
        <f t="shared" si="9"/>
        <v>项</v>
      </c>
    </row>
    <row r="120" ht="36" customHeight="1" spans="1:7">
      <c r="A120" s="432" t="s">
        <v>324</v>
      </c>
      <c r="B120" s="300" t="s">
        <v>325</v>
      </c>
      <c r="C120" s="433">
        <v>0</v>
      </c>
      <c r="D120" s="302">
        <v>0</v>
      </c>
      <c r="E120" s="331"/>
      <c r="F120" s="273" t="str">
        <f t="shared" si="8"/>
        <v>否</v>
      </c>
      <c r="G120" s="151" t="str">
        <f t="shared" si="9"/>
        <v>项</v>
      </c>
    </row>
    <row r="121" ht="36" customHeight="1" spans="1:7">
      <c r="A121" s="432" t="s">
        <v>326</v>
      </c>
      <c r="B121" s="300" t="s">
        <v>327</v>
      </c>
      <c r="C121" s="433">
        <v>0</v>
      </c>
      <c r="D121" s="302">
        <v>0</v>
      </c>
      <c r="E121" s="331"/>
      <c r="F121" s="273" t="str">
        <f t="shared" si="8"/>
        <v>否</v>
      </c>
      <c r="G121" s="151" t="str">
        <f t="shared" si="9"/>
        <v>项</v>
      </c>
    </row>
    <row r="122" ht="36" customHeight="1" spans="1:7">
      <c r="A122" s="432" t="s">
        <v>328</v>
      </c>
      <c r="B122" s="300" t="s">
        <v>158</v>
      </c>
      <c r="C122" s="433">
        <v>0</v>
      </c>
      <c r="D122" s="302"/>
      <c r="E122" s="331"/>
      <c r="F122" s="273" t="str">
        <f t="shared" si="8"/>
        <v>否</v>
      </c>
      <c r="G122" s="151" t="str">
        <f t="shared" si="9"/>
        <v>项</v>
      </c>
    </row>
    <row r="123" ht="36" customHeight="1" spans="1:7">
      <c r="A123" s="432" t="s">
        <v>329</v>
      </c>
      <c r="B123" s="300" t="s">
        <v>330</v>
      </c>
      <c r="C123" s="433">
        <v>20</v>
      </c>
      <c r="D123" s="302">
        <v>10</v>
      </c>
      <c r="E123" s="331">
        <f t="shared" ref="E123:E126" si="12">(D123-C123)/C123</f>
        <v>-0.5</v>
      </c>
      <c r="F123" s="273" t="str">
        <f t="shared" si="8"/>
        <v>是</v>
      </c>
      <c r="G123" s="151" t="str">
        <f t="shared" si="9"/>
        <v>项</v>
      </c>
    </row>
    <row r="124" ht="36" customHeight="1" spans="1:7">
      <c r="A124" s="431" t="s">
        <v>331</v>
      </c>
      <c r="B124" s="296" t="s">
        <v>332</v>
      </c>
      <c r="C124" s="304">
        <f>SUM(C125:C134)</f>
        <v>343</v>
      </c>
      <c r="D124" s="304">
        <f>SUM(D125:D134)</f>
        <v>352</v>
      </c>
      <c r="E124" s="331">
        <f t="shared" si="12"/>
        <v>0.026</v>
      </c>
      <c r="F124" s="273" t="str">
        <f t="shared" si="8"/>
        <v>是</v>
      </c>
      <c r="G124" s="151" t="str">
        <f t="shared" si="9"/>
        <v>款</v>
      </c>
    </row>
    <row r="125" ht="36" customHeight="1" spans="1:7">
      <c r="A125" s="432" t="s">
        <v>333</v>
      </c>
      <c r="B125" s="300" t="s">
        <v>140</v>
      </c>
      <c r="C125" s="434">
        <v>316</v>
      </c>
      <c r="D125" s="302">
        <v>352</v>
      </c>
      <c r="E125" s="331">
        <f t="shared" si="12"/>
        <v>0.114</v>
      </c>
      <c r="F125" s="273" t="str">
        <f t="shared" si="8"/>
        <v>是</v>
      </c>
      <c r="G125" s="151" t="str">
        <f t="shared" si="9"/>
        <v>项</v>
      </c>
    </row>
    <row r="126" ht="36" customHeight="1" spans="1:7">
      <c r="A126" s="432" t="s">
        <v>334</v>
      </c>
      <c r="B126" s="300" t="s">
        <v>142</v>
      </c>
      <c r="C126" s="434">
        <v>27</v>
      </c>
      <c r="D126" s="302">
        <v>0</v>
      </c>
      <c r="E126" s="331">
        <f t="shared" si="12"/>
        <v>-1</v>
      </c>
      <c r="F126" s="273" t="str">
        <f t="shared" si="8"/>
        <v>是</v>
      </c>
      <c r="G126" s="151" t="str">
        <f t="shared" si="9"/>
        <v>项</v>
      </c>
    </row>
    <row r="127" ht="36" customHeight="1" spans="1:7">
      <c r="A127" s="432" t="s">
        <v>335</v>
      </c>
      <c r="B127" s="300" t="s">
        <v>144</v>
      </c>
      <c r="C127" s="434">
        <v>0</v>
      </c>
      <c r="D127" s="302"/>
      <c r="E127" s="331"/>
      <c r="F127" s="273" t="str">
        <f t="shared" si="8"/>
        <v>否</v>
      </c>
      <c r="G127" s="151" t="str">
        <f t="shared" si="9"/>
        <v>项</v>
      </c>
    </row>
    <row r="128" ht="36" customHeight="1" spans="1:7">
      <c r="A128" s="432" t="s">
        <v>336</v>
      </c>
      <c r="B128" s="300" t="s">
        <v>337</v>
      </c>
      <c r="C128" s="434">
        <v>0</v>
      </c>
      <c r="D128" s="302">
        <v>0</v>
      </c>
      <c r="E128" s="331"/>
      <c r="F128" s="273" t="str">
        <f t="shared" si="8"/>
        <v>否</v>
      </c>
      <c r="G128" s="151" t="str">
        <f t="shared" si="9"/>
        <v>项</v>
      </c>
    </row>
    <row r="129" ht="36" customHeight="1" spans="1:7">
      <c r="A129" s="432" t="s">
        <v>338</v>
      </c>
      <c r="B129" s="300" t="s">
        <v>339</v>
      </c>
      <c r="C129" s="434">
        <v>0</v>
      </c>
      <c r="D129" s="302">
        <v>0</v>
      </c>
      <c r="E129" s="331"/>
      <c r="F129" s="273" t="str">
        <f t="shared" si="8"/>
        <v>否</v>
      </c>
      <c r="G129" s="151" t="str">
        <f t="shared" si="9"/>
        <v>项</v>
      </c>
    </row>
    <row r="130" ht="36" customHeight="1" spans="1:7">
      <c r="A130" s="432" t="s">
        <v>340</v>
      </c>
      <c r="B130" s="300" t="s">
        <v>341</v>
      </c>
      <c r="C130" s="434">
        <v>0</v>
      </c>
      <c r="D130" s="302">
        <v>0</v>
      </c>
      <c r="E130" s="331"/>
      <c r="F130" s="273" t="str">
        <f t="shared" si="8"/>
        <v>否</v>
      </c>
      <c r="G130" s="151" t="str">
        <f t="shared" si="9"/>
        <v>项</v>
      </c>
    </row>
    <row r="131" ht="36" customHeight="1" spans="1:7">
      <c r="A131" s="432" t="s">
        <v>342</v>
      </c>
      <c r="B131" s="300" t="s">
        <v>343</v>
      </c>
      <c r="C131" s="434">
        <v>0</v>
      </c>
      <c r="D131" s="302">
        <v>0</v>
      </c>
      <c r="E131" s="331"/>
      <c r="F131" s="273" t="str">
        <f t="shared" si="8"/>
        <v>否</v>
      </c>
      <c r="G131" s="151" t="str">
        <f t="shared" si="9"/>
        <v>项</v>
      </c>
    </row>
    <row r="132" ht="36" customHeight="1" spans="1:7">
      <c r="A132" s="432" t="s">
        <v>344</v>
      </c>
      <c r="B132" s="300" t="s">
        <v>345</v>
      </c>
      <c r="C132" s="434">
        <v>0</v>
      </c>
      <c r="D132" s="302"/>
      <c r="E132" s="331"/>
      <c r="F132" s="273" t="str">
        <f t="shared" ref="F132:F195" si="13">IF(LEN(A132)=3,"是",IF(B132&lt;&gt;"",IF(SUM(C132:D132)&lt;&gt;0,"是","否"),"是"))</f>
        <v>否</v>
      </c>
      <c r="G132" s="151" t="str">
        <f t="shared" ref="G132:G195" si="14">IF(LEN(A132)=3,"类",IF(LEN(A132)=5,"款","项"))</f>
        <v>项</v>
      </c>
    </row>
    <row r="133" ht="36" customHeight="1" spans="1:7">
      <c r="A133" s="432" t="s">
        <v>346</v>
      </c>
      <c r="B133" s="300" t="s">
        <v>158</v>
      </c>
      <c r="C133" s="434">
        <v>0</v>
      </c>
      <c r="D133" s="302"/>
      <c r="E133" s="331"/>
      <c r="F133" s="273" t="str">
        <f t="shared" si="13"/>
        <v>否</v>
      </c>
      <c r="G133" s="151" t="str">
        <f t="shared" si="14"/>
        <v>项</v>
      </c>
    </row>
    <row r="134" ht="36" customHeight="1" spans="1:7">
      <c r="A134" s="432" t="s">
        <v>347</v>
      </c>
      <c r="B134" s="300" t="s">
        <v>348</v>
      </c>
      <c r="C134" s="434">
        <v>0</v>
      </c>
      <c r="D134" s="302">
        <v>0</v>
      </c>
      <c r="E134" s="331"/>
      <c r="F134" s="273" t="str">
        <f t="shared" si="13"/>
        <v>否</v>
      </c>
      <c r="G134" s="151" t="str">
        <f t="shared" si="14"/>
        <v>项</v>
      </c>
    </row>
    <row r="135" ht="36" customHeight="1" spans="1:7">
      <c r="A135" s="431" t="s">
        <v>349</v>
      </c>
      <c r="B135" s="296" t="s">
        <v>350</v>
      </c>
      <c r="C135" s="304"/>
      <c r="D135" s="304"/>
      <c r="E135" s="331"/>
      <c r="F135" s="273" t="str">
        <f t="shared" si="13"/>
        <v>否</v>
      </c>
      <c r="G135" s="151" t="str">
        <f t="shared" si="14"/>
        <v>款</v>
      </c>
    </row>
    <row r="136" ht="36" customHeight="1" spans="1:7">
      <c r="A136" s="432" t="s">
        <v>351</v>
      </c>
      <c r="B136" s="300" t="s">
        <v>140</v>
      </c>
      <c r="C136" s="302">
        <v>0</v>
      </c>
      <c r="D136" s="302">
        <v>0</v>
      </c>
      <c r="E136" s="331"/>
      <c r="F136" s="273" t="str">
        <f t="shared" si="13"/>
        <v>否</v>
      </c>
      <c r="G136" s="151" t="str">
        <f t="shared" si="14"/>
        <v>项</v>
      </c>
    </row>
    <row r="137" ht="36" customHeight="1" spans="1:7">
      <c r="A137" s="432" t="s">
        <v>352</v>
      </c>
      <c r="B137" s="300" t="s">
        <v>142</v>
      </c>
      <c r="C137" s="302"/>
      <c r="D137" s="302"/>
      <c r="E137" s="331"/>
      <c r="F137" s="273" t="str">
        <f t="shared" si="13"/>
        <v>否</v>
      </c>
      <c r="G137" s="151" t="str">
        <f t="shared" si="14"/>
        <v>项</v>
      </c>
    </row>
    <row r="138" ht="36" customHeight="1" spans="1:7">
      <c r="A138" s="432" t="s">
        <v>353</v>
      </c>
      <c r="B138" s="300" t="s">
        <v>144</v>
      </c>
      <c r="C138" s="302">
        <v>0</v>
      </c>
      <c r="D138" s="302">
        <v>0</v>
      </c>
      <c r="E138" s="331"/>
      <c r="F138" s="273" t="str">
        <f t="shared" si="13"/>
        <v>否</v>
      </c>
      <c r="G138" s="151" t="str">
        <f t="shared" si="14"/>
        <v>项</v>
      </c>
    </row>
    <row r="139" ht="36" customHeight="1" spans="1:7">
      <c r="A139" s="432" t="s">
        <v>354</v>
      </c>
      <c r="B139" s="300" t="s">
        <v>355</v>
      </c>
      <c r="C139" s="302">
        <v>0</v>
      </c>
      <c r="D139" s="302">
        <v>0</v>
      </c>
      <c r="E139" s="331"/>
      <c r="F139" s="273" t="str">
        <f t="shared" si="13"/>
        <v>否</v>
      </c>
      <c r="G139" s="151" t="str">
        <f t="shared" si="14"/>
        <v>项</v>
      </c>
    </row>
    <row r="140" ht="36" customHeight="1" spans="1:7">
      <c r="A140" s="432" t="s">
        <v>356</v>
      </c>
      <c r="B140" s="300" t="s">
        <v>357</v>
      </c>
      <c r="C140" s="302"/>
      <c r="D140" s="302"/>
      <c r="E140" s="331"/>
      <c r="F140" s="273" t="str">
        <f t="shared" si="13"/>
        <v>否</v>
      </c>
      <c r="G140" s="151" t="str">
        <f t="shared" si="14"/>
        <v>项</v>
      </c>
    </row>
    <row r="141" ht="36" customHeight="1" spans="1:7">
      <c r="A141" s="432" t="s">
        <v>358</v>
      </c>
      <c r="B141" s="300" t="s">
        <v>359</v>
      </c>
      <c r="C141" s="302"/>
      <c r="D141" s="302"/>
      <c r="E141" s="331"/>
      <c r="F141" s="273" t="str">
        <f t="shared" si="13"/>
        <v>否</v>
      </c>
      <c r="G141" s="151" t="str">
        <f t="shared" si="14"/>
        <v>项</v>
      </c>
    </row>
    <row r="142" ht="36" customHeight="1" spans="1:7">
      <c r="A142" s="432" t="s">
        <v>360</v>
      </c>
      <c r="B142" s="300" t="s">
        <v>361</v>
      </c>
      <c r="C142" s="302">
        <v>0</v>
      </c>
      <c r="D142" s="302">
        <v>0</v>
      </c>
      <c r="E142" s="331"/>
      <c r="F142" s="273" t="str">
        <f t="shared" si="13"/>
        <v>否</v>
      </c>
      <c r="G142" s="151" t="str">
        <f t="shared" si="14"/>
        <v>项</v>
      </c>
    </row>
    <row r="143" ht="36" customHeight="1" spans="1:7">
      <c r="A143" s="432" t="s">
        <v>362</v>
      </c>
      <c r="B143" s="300" t="s">
        <v>363</v>
      </c>
      <c r="C143" s="302">
        <v>0</v>
      </c>
      <c r="D143" s="302">
        <v>0</v>
      </c>
      <c r="E143" s="331"/>
      <c r="F143" s="273" t="str">
        <f t="shared" si="13"/>
        <v>否</v>
      </c>
      <c r="G143" s="151" t="str">
        <f t="shared" si="14"/>
        <v>项</v>
      </c>
    </row>
    <row r="144" ht="36" customHeight="1" spans="1:7">
      <c r="A144" s="432" t="s">
        <v>364</v>
      </c>
      <c r="B144" s="300" t="s">
        <v>365</v>
      </c>
      <c r="C144" s="302">
        <v>0</v>
      </c>
      <c r="D144" s="302">
        <v>0</v>
      </c>
      <c r="E144" s="331"/>
      <c r="F144" s="273" t="str">
        <f t="shared" si="13"/>
        <v>否</v>
      </c>
      <c r="G144" s="151" t="str">
        <f t="shared" si="14"/>
        <v>项</v>
      </c>
    </row>
    <row r="145" ht="36" customHeight="1" spans="1:7">
      <c r="A145" s="432" t="s">
        <v>366</v>
      </c>
      <c r="B145" s="300" t="s">
        <v>367</v>
      </c>
      <c r="C145" s="302">
        <v>0</v>
      </c>
      <c r="D145" s="302">
        <v>0</v>
      </c>
      <c r="E145" s="331"/>
      <c r="F145" s="273" t="str">
        <f t="shared" si="13"/>
        <v>否</v>
      </c>
      <c r="G145" s="151" t="str">
        <f t="shared" si="14"/>
        <v>项</v>
      </c>
    </row>
    <row r="146" ht="36" customHeight="1" spans="1:7">
      <c r="A146" s="432" t="s">
        <v>368</v>
      </c>
      <c r="B146" s="300" t="s">
        <v>158</v>
      </c>
      <c r="C146" s="302">
        <v>0</v>
      </c>
      <c r="D146" s="302">
        <v>0</v>
      </c>
      <c r="E146" s="331"/>
      <c r="F146" s="273" t="str">
        <f t="shared" si="13"/>
        <v>否</v>
      </c>
      <c r="G146" s="151" t="str">
        <f t="shared" si="14"/>
        <v>项</v>
      </c>
    </row>
    <row r="147" ht="36" customHeight="1" spans="1:7">
      <c r="A147" s="432" t="s">
        <v>369</v>
      </c>
      <c r="B147" s="300" t="s">
        <v>370</v>
      </c>
      <c r="C147" s="302"/>
      <c r="D147" s="302"/>
      <c r="E147" s="331"/>
      <c r="F147" s="273" t="str">
        <f t="shared" si="13"/>
        <v>否</v>
      </c>
      <c r="G147" s="151" t="str">
        <f t="shared" si="14"/>
        <v>项</v>
      </c>
    </row>
    <row r="148" ht="36" customHeight="1" spans="1:7">
      <c r="A148" s="431" t="s">
        <v>371</v>
      </c>
      <c r="B148" s="296" t="s">
        <v>372</v>
      </c>
      <c r="C148" s="304">
        <f>SUM(C149:C154)</f>
        <v>212</v>
      </c>
      <c r="D148" s="304">
        <f>SUM(D149:D154)</f>
        <v>429</v>
      </c>
      <c r="E148" s="331">
        <f t="shared" ref="E148:E150" si="15">(D148-C148)/C148</f>
        <v>1.024</v>
      </c>
      <c r="F148" s="273" t="str">
        <f t="shared" si="13"/>
        <v>是</v>
      </c>
      <c r="G148" s="151" t="str">
        <f t="shared" si="14"/>
        <v>款</v>
      </c>
    </row>
    <row r="149" ht="36" customHeight="1" spans="1:7">
      <c r="A149" s="432" t="s">
        <v>373</v>
      </c>
      <c r="B149" s="300" t="s">
        <v>140</v>
      </c>
      <c r="C149" s="434">
        <v>114</v>
      </c>
      <c r="D149" s="302">
        <v>117</v>
      </c>
      <c r="E149" s="331">
        <f t="shared" si="15"/>
        <v>0.026</v>
      </c>
      <c r="F149" s="273" t="str">
        <f t="shared" si="13"/>
        <v>是</v>
      </c>
      <c r="G149" s="151" t="str">
        <f t="shared" si="14"/>
        <v>项</v>
      </c>
    </row>
    <row r="150" ht="36" customHeight="1" spans="1:7">
      <c r="A150" s="432" t="s">
        <v>374</v>
      </c>
      <c r="B150" s="300" t="s">
        <v>142</v>
      </c>
      <c r="C150" s="434">
        <v>42</v>
      </c>
      <c r="D150" s="302">
        <v>0</v>
      </c>
      <c r="E150" s="331">
        <f t="shared" si="15"/>
        <v>-1</v>
      </c>
      <c r="F150" s="273" t="str">
        <f t="shared" si="13"/>
        <v>是</v>
      </c>
      <c r="G150" s="151" t="str">
        <f t="shared" si="14"/>
        <v>项</v>
      </c>
    </row>
    <row r="151" ht="36" customHeight="1" spans="1:7">
      <c r="A151" s="432" t="s">
        <v>375</v>
      </c>
      <c r="B151" s="300" t="s">
        <v>144</v>
      </c>
      <c r="C151" s="434">
        <v>0</v>
      </c>
      <c r="D151" s="302"/>
      <c r="E151" s="331"/>
      <c r="F151" s="273" t="str">
        <f t="shared" si="13"/>
        <v>否</v>
      </c>
      <c r="G151" s="151" t="str">
        <f t="shared" si="14"/>
        <v>项</v>
      </c>
    </row>
    <row r="152" ht="36" customHeight="1" spans="1:7">
      <c r="A152" s="432" t="s">
        <v>376</v>
      </c>
      <c r="B152" s="300" t="s">
        <v>377</v>
      </c>
      <c r="C152" s="434">
        <v>46</v>
      </c>
      <c r="D152" s="302">
        <v>201</v>
      </c>
      <c r="E152" s="331">
        <f t="shared" ref="E152:E157" si="16">(D152-C152)/C152</f>
        <v>3.37</v>
      </c>
      <c r="F152" s="273" t="str">
        <f t="shared" si="13"/>
        <v>是</v>
      </c>
      <c r="G152" s="151" t="str">
        <f t="shared" si="14"/>
        <v>项</v>
      </c>
    </row>
    <row r="153" ht="36" customHeight="1" spans="1:7">
      <c r="A153" s="432" t="s">
        <v>378</v>
      </c>
      <c r="B153" s="300" t="s">
        <v>158</v>
      </c>
      <c r="C153" s="434">
        <v>10</v>
      </c>
      <c r="D153" s="302">
        <v>11</v>
      </c>
      <c r="E153" s="331">
        <f t="shared" si="16"/>
        <v>0.1</v>
      </c>
      <c r="F153" s="273" t="str">
        <f t="shared" si="13"/>
        <v>是</v>
      </c>
      <c r="G153" s="151" t="str">
        <f t="shared" si="14"/>
        <v>项</v>
      </c>
    </row>
    <row r="154" ht="36" customHeight="1" spans="1:7">
      <c r="A154" s="432" t="s">
        <v>379</v>
      </c>
      <c r="B154" s="300" t="s">
        <v>380</v>
      </c>
      <c r="C154" s="434">
        <v>0</v>
      </c>
      <c r="D154" s="302">
        <v>100</v>
      </c>
      <c r="E154" s="331"/>
      <c r="F154" s="273" t="str">
        <f t="shared" si="13"/>
        <v>是</v>
      </c>
      <c r="G154" s="151" t="str">
        <f t="shared" si="14"/>
        <v>项</v>
      </c>
    </row>
    <row r="155" ht="36" customHeight="1" spans="1:7">
      <c r="A155" s="431" t="s">
        <v>381</v>
      </c>
      <c r="B155" s="296" t="s">
        <v>382</v>
      </c>
      <c r="C155" s="304">
        <f>SUM(C156:C162)</f>
        <v>81</v>
      </c>
      <c r="D155" s="304">
        <f>SUM(D156:D162)</f>
        <v>90</v>
      </c>
      <c r="E155" s="331">
        <f t="shared" si="16"/>
        <v>0.111</v>
      </c>
      <c r="F155" s="273" t="str">
        <f t="shared" si="13"/>
        <v>是</v>
      </c>
      <c r="G155" s="151" t="str">
        <f t="shared" si="14"/>
        <v>款</v>
      </c>
    </row>
    <row r="156" ht="36" customHeight="1" spans="1:7">
      <c r="A156" s="432" t="s">
        <v>383</v>
      </c>
      <c r="B156" s="300" t="s">
        <v>140</v>
      </c>
      <c r="C156" s="434">
        <v>75</v>
      </c>
      <c r="D156" s="302">
        <v>90</v>
      </c>
      <c r="E156" s="331">
        <f t="shared" si="16"/>
        <v>0.2</v>
      </c>
      <c r="F156" s="273" t="str">
        <f t="shared" si="13"/>
        <v>是</v>
      </c>
      <c r="G156" s="151" t="str">
        <f t="shared" si="14"/>
        <v>项</v>
      </c>
    </row>
    <row r="157" ht="36" customHeight="1" spans="1:7">
      <c r="A157" s="432" t="s">
        <v>384</v>
      </c>
      <c r="B157" s="300" t="s">
        <v>142</v>
      </c>
      <c r="C157" s="434">
        <v>2</v>
      </c>
      <c r="D157" s="302">
        <v>0</v>
      </c>
      <c r="E157" s="331">
        <f t="shared" si="16"/>
        <v>-1</v>
      </c>
      <c r="F157" s="273" t="str">
        <f t="shared" si="13"/>
        <v>是</v>
      </c>
      <c r="G157" s="151" t="str">
        <f t="shared" si="14"/>
        <v>项</v>
      </c>
    </row>
    <row r="158" ht="36" customHeight="1" spans="1:7">
      <c r="A158" s="432" t="s">
        <v>385</v>
      </c>
      <c r="B158" s="300" t="s">
        <v>144</v>
      </c>
      <c r="C158" s="434">
        <v>0</v>
      </c>
      <c r="D158" s="302"/>
      <c r="E158" s="331"/>
      <c r="F158" s="273" t="str">
        <f t="shared" si="13"/>
        <v>否</v>
      </c>
      <c r="G158" s="151" t="str">
        <f t="shared" si="14"/>
        <v>项</v>
      </c>
    </row>
    <row r="159" ht="36" customHeight="1" spans="1:7">
      <c r="A159" s="432" t="s">
        <v>386</v>
      </c>
      <c r="B159" s="300" t="s">
        <v>387</v>
      </c>
      <c r="C159" s="434">
        <v>0</v>
      </c>
      <c r="D159" s="302">
        <v>0</v>
      </c>
      <c r="E159" s="331"/>
      <c r="F159" s="273" t="str">
        <f t="shared" si="13"/>
        <v>否</v>
      </c>
      <c r="G159" s="151" t="str">
        <f t="shared" si="14"/>
        <v>项</v>
      </c>
    </row>
    <row r="160" ht="36" customHeight="1" spans="1:7">
      <c r="A160" s="432" t="s">
        <v>388</v>
      </c>
      <c r="B160" s="300" t="s">
        <v>389</v>
      </c>
      <c r="C160" s="434">
        <v>0</v>
      </c>
      <c r="D160" s="302"/>
      <c r="E160" s="331"/>
      <c r="F160" s="273" t="str">
        <f t="shared" si="13"/>
        <v>否</v>
      </c>
      <c r="G160" s="151" t="str">
        <f t="shared" si="14"/>
        <v>项</v>
      </c>
    </row>
    <row r="161" ht="36" customHeight="1" spans="1:7">
      <c r="A161" s="432" t="s">
        <v>390</v>
      </c>
      <c r="B161" s="300" t="s">
        <v>158</v>
      </c>
      <c r="C161" s="434">
        <v>0</v>
      </c>
      <c r="D161" s="302"/>
      <c r="E161" s="331"/>
      <c r="F161" s="273" t="str">
        <f t="shared" si="13"/>
        <v>否</v>
      </c>
      <c r="G161" s="151" t="str">
        <f t="shared" si="14"/>
        <v>项</v>
      </c>
    </row>
    <row r="162" ht="36" customHeight="1" spans="1:7">
      <c r="A162" s="432" t="s">
        <v>391</v>
      </c>
      <c r="B162" s="300" t="s">
        <v>392</v>
      </c>
      <c r="C162" s="434">
        <v>4</v>
      </c>
      <c r="D162" s="302">
        <v>0</v>
      </c>
      <c r="E162" s="331">
        <f t="shared" ref="E162:E171" si="17">(D162-C162)/C162</f>
        <v>-1</v>
      </c>
      <c r="F162" s="273" t="str">
        <f t="shared" si="13"/>
        <v>是</v>
      </c>
      <c r="G162" s="151" t="str">
        <f t="shared" si="14"/>
        <v>项</v>
      </c>
    </row>
    <row r="163" ht="36" customHeight="1" spans="1:7">
      <c r="A163" s="431" t="s">
        <v>393</v>
      </c>
      <c r="B163" s="296" t="s">
        <v>394</v>
      </c>
      <c r="C163" s="304">
        <f>SUM(C164:C168)</f>
        <v>69</v>
      </c>
      <c r="D163" s="304">
        <f>SUM(D164:D168)</f>
        <v>71</v>
      </c>
      <c r="E163" s="331">
        <f t="shared" si="17"/>
        <v>0.029</v>
      </c>
      <c r="F163" s="273" t="str">
        <f t="shared" si="13"/>
        <v>是</v>
      </c>
      <c r="G163" s="151" t="str">
        <f t="shared" si="14"/>
        <v>款</v>
      </c>
    </row>
    <row r="164" ht="36" customHeight="1" spans="1:7">
      <c r="A164" s="432" t="s">
        <v>395</v>
      </c>
      <c r="B164" s="300" t="s">
        <v>140</v>
      </c>
      <c r="C164" s="433">
        <v>0</v>
      </c>
      <c r="D164" s="302"/>
      <c r="E164" s="331"/>
      <c r="F164" s="273" t="str">
        <f t="shared" si="13"/>
        <v>否</v>
      </c>
      <c r="G164" s="151" t="str">
        <f t="shared" si="14"/>
        <v>项</v>
      </c>
    </row>
    <row r="165" ht="36" customHeight="1" spans="1:7">
      <c r="A165" s="432" t="s">
        <v>396</v>
      </c>
      <c r="B165" s="300" t="s">
        <v>142</v>
      </c>
      <c r="C165" s="433">
        <v>0</v>
      </c>
      <c r="D165" s="302">
        <v>0</v>
      </c>
      <c r="E165" s="331"/>
      <c r="F165" s="273" t="str">
        <f t="shared" si="13"/>
        <v>否</v>
      </c>
      <c r="G165" s="151" t="str">
        <f t="shared" si="14"/>
        <v>项</v>
      </c>
    </row>
    <row r="166" ht="36" customHeight="1" spans="1:7">
      <c r="A166" s="432" t="s">
        <v>397</v>
      </c>
      <c r="B166" s="300" t="s">
        <v>144</v>
      </c>
      <c r="C166" s="433">
        <v>0</v>
      </c>
      <c r="D166" s="302">
        <v>0</v>
      </c>
      <c r="E166" s="331"/>
      <c r="F166" s="273" t="str">
        <f t="shared" si="13"/>
        <v>否</v>
      </c>
      <c r="G166" s="151" t="str">
        <f t="shared" si="14"/>
        <v>项</v>
      </c>
    </row>
    <row r="167" ht="36" customHeight="1" spans="1:7">
      <c r="A167" s="432" t="s">
        <v>398</v>
      </c>
      <c r="B167" s="300" t="s">
        <v>399</v>
      </c>
      <c r="C167" s="433">
        <v>24</v>
      </c>
      <c r="D167" s="302"/>
      <c r="E167" s="331">
        <f t="shared" si="17"/>
        <v>-1</v>
      </c>
      <c r="F167" s="273" t="str">
        <f t="shared" si="13"/>
        <v>是</v>
      </c>
      <c r="G167" s="151" t="str">
        <f t="shared" si="14"/>
        <v>项</v>
      </c>
    </row>
    <row r="168" ht="36" customHeight="1" spans="1:7">
      <c r="A168" s="432" t="s">
        <v>400</v>
      </c>
      <c r="B168" s="300" t="s">
        <v>401</v>
      </c>
      <c r="C168" s="433">
        <v>45</v>
      </c>
      <c r="D168" s="302">
        <v>71</v>
      </c>
      <c r="E168" s="331">
        <f t="shared" si="17"/>
        <v>0.578</v>
      </c>
      <c r="F168" s="273" t="str">
        <f t="shared" si="13"/>
        <v>是</v>
      </c>
      <c r="G168" s="151" t="str">
        <f t="shared" si="14"/>
        <v>项</v>
      </c>
    </row>
    <row r="169" ht="36" customHeight="1" spans="1:7">
      <c r="A169" s="431" t="s">
        <v>402</v>
      </c>
      <c r="B169" s="296" t="s">
        <v>403</v>
      </c>
      <c r="C169" s="304">
        <f>SUM(C170:C175)</f>
        <v>125</v>
      </c>
      <c r="D169" s="304">
        <f>SUM(D170:D175)</f>
        <v>128</v>
      </c>
      <c r="E169" s="331">
        <f t="shared" si="17"/>
        <v>0.024</v>
      </c>
      <c r="F169" s="273" t="str">
        <f t="shared" si="13"/>
        <v>是</v>
      </c>
      <c r="G169" s="151" t="str">
        <f t="shared" si="14"/>
        <v>款</v>
      </c>
    </row>
    <row r="170" ht="36" customHeight="1" spans="1:7">
      <c r="A170" s="432" t="s">
        <v>404</v>
      </c>
      <c r="B170" s="300" t="s">
        <v>140</v>
      </c>
      <c r="C170" s="433">
        <v>123</v>
      </c>
      <c r="D170" s="302">
        <v>128</v>
      </c>
      <c r="E170" s="331">
        <f t="shared" si="17"/>
        <v>0.041</v>
      </c>
      <c r="F170" s="273" t="str">
        <f t="shared" si="13"/>
        <v>是</v>
      </c>
      <c r="G170" s="151" t="str">
        <f t="shared" si="14"/>
        <v>项</v>
      </c>
    </row>
    <row r="171" ht="36" customHeight="1" spans="1:7">
      <c r="A171" s="432" t="s">
        <v>405</v>
      </c>
      <c r="B171" s="300" t="s">
        <v>142</v>
      </c>
      <c r="C171" s="433">
        <v>2</v>
      </c>
      <c r="D171" s="302">
        <v>0</v>
      </c>
      <c r="E171" s="331">
        <f t="shared" si="17"/>
        <v>-1</v>
      </c>
      <c r="F171" s="273" t="str">
        <f t="shared" si="13"/>
        <v>是</v>
      </c>
      <c r="G171" s="151" t="str">
        <f t="shared" si="14"/>
        <v>项</v>
      </c>
    </row>
    <row r="172" ht="36" customHeight="1" spans="1:7">
      <c r="A172" s="432" t="s">
        <v>406</v>
      </c>
      <c r="B172" s="300" t="s">
        <v>144</v>
      </c>
      <c r="C172" s="433">
        <v>0</v>
      </c>
      <c r="D172" s="302">
        <v>0</v>
      </c>
      <c r="E172" s="331"/>
      <c r="F172" s="273" t="str">
        <f t="shared" si="13"/>
        <v>否</v>
      </c>
      <c r="G172" s="151" t="str">
        <f t="shared" si="14"/>
        <v>项</v>
      </c>
    </row>
    <row r="173" ht="36" customHeight="1" spans="1:7">
      <c r="A173" s="432" t="s">
        <v>407</v>
      </c>
      <c r="B173" s="300" t="s">
        <v>171</v>
      </c>
      <c r="C173" s="433">
        <v>0</v>
      </c>
      <c r="D173" s="302"/>
      <c r="E173" s="331"/>
      <c r="F173" s="273" t="str">
        <f t="shared" si="13"/>
        <v>否</v>
      </c>
      <c r="G173" s="151" t="str">
        <f t="shared" si="14"/>
        <v>项</v>
      </c>
    </row>
    <row r="174" ht="36" customHeight="1" spans="1:7">
      <c r="A174" s="432" t="s">
        <v>408</v>
      </c>
      <c r="B174" s="300" t="s">
        <v>158</v>
      </c>
      <c r="C174" s="433">
        <v>0</v>
      </c>
      <c r="D174" s="302">
        <v>0</v>
      </c>
      <c r="E174" s="331"/>
      <c r="F174" s="273" t="str">
        <f t="shared" si="13"/>
        <v>否</v>
      </c>
      <c r="G174" s="151" t="str">
        <f t="shared" si="14"/>
        <v>项</v>
      </c>
    </row>
    <row r="175" ht="36" customHeight="1" spans="1:7">
      <c r="A175" s="432" t="s">
        <v>409</v>
      </c>
      <c r="B175" s="300" t="s">
        <v>410</v>
      </c>
      <c r="C175" s="433">
        <v>0</v>
      </c>
      <c r="D175" s="302"/>
      <c r="E175" s="331"/>
      <c r="F175" s="273" t="str">
        <f t="shared" si="13"/>
        <v>否</v>
      </c>
      <c r="G175" s="151" t="str">
        <f t="shared" si="14"/>
        <v>项</v>
      </c>
    </row>
    <row r="176" ht="36" customHeight="1" spans="1:7">
      <c r="A176" s="431" t="s">
        <v>411</v>
      </c>
      <c r="B176" s="296" t="s">
        <v>412</v>
      </c>
      <c r="C176" s="304">
        <f>SUM(C177:C182)</f>
        <v>550</v>
      </c>
      <c r="D176" s="304">
        <f>SUM(D177:D182)</f>
        <v>603</v>
      </c>
      <c r="E176" s="331">
        <f t="shared" ref="E176:E178" si="18">(D176-C176)/C176</f>
        <v>0.096</v>
      </c>
      <c r="F176" s="273" t="str">
        <f t="shared" si="13"/>
        <v>是</v>
      </c>
      <c r="G176" s="151" t="str">
        <f t="shared" si="14"/>
        <v>款</v>
      </c>
    </row>
    <row r="177" ht="36" customHeight="1" spans="1:7">
      <c r="A177" s="432" t="s">
        <v>413</v>
      </c>
      <c r="B177" s="300" t="s">
        <v>140</v>
      </c>
      <c r="C177" s="433">
        <v>257</v>
      </c>
      <c r="D177" s="302">
        <v>307</v>
      </c>
      <c r="E177" s="331">
        <f t="shared" si="18"/>
        <v>0.195</v>
      </c>
      <c r="F177" s="273" t="str">
        <f t="shared" si="13"/>
        <v>是</v>
      </c>
      <c r="G177" s="151" t="str">
        <f t="shared" si="14"/>
        <v>项</v>
      </c>
    </row>
    <row r="178" ht="36" customHeight="1" spans="1:7">
      <c r="A178" s="432" t="s">
        <v>414</v>
      </c>
      <c r="B178" s="300" t="s">
        <v>142</v>
      </c>
      <c r="C178" s="433">
        <v>64</v>
      </c>
      <c r="D178" s="302"/>
      <c r="E178" s="331">
        <f t="shared" si="18"/>
        <v>-1</v>
      </c>
      <c r="F178" s="273" t="str">
        <f t="shared" si="13"/>
        <v>是</v>
      </c>
      <c r="G178" s="151" t="str">
        <f t="shared" si="14"/>
        <v>项</v>
      </c>
    </row>
    <row r="179" ht="36" customHeight="1" spans="1:7">
      <c r="A179" s="432" t="s">
        <v>415</v>
      </c>
      <c r="B179" s="300" t="s">
        <v>144</v>
      </c>
      <c r="C179" s="433">
        <v>0</v>
      </c>
      <c r="D179" s="302"/>
      <c r="E179" s="331"/>
      <c r="F179" s="273" t="str">
        <f t="shared" si="13"/>
        <v>否</v>
      </c>
      <c r="G179" s="151" t="str">
        <f t="shared" si="14"/>
        <v>项</v>
      </c>
    </row>
    <row r="180" ht="36" customHeight="1" spans="1:7">
      <c r="A180" s="432">
        <v>2012906</v>
      </c>
      <c r="B180" s="300" t="s">
        <v>416</v>
      </c>
      <c r="C180" s="433">
        <v>0</v>
      </c>
      <c r="D180" s="302">
        <v>0</v>
      </c>
      <c r="E180" s="331"/>
      <c r="F180" s="273" t="str">
        <f t="shared" si="13"/>
        <v>否</v>
      </c>
      <c r="G180" s="151" t="str">
        <f t="shared" si="14"/>
        <v>项</v>
      </c>
    </row>
    <row r="181" ht="36" customHeight="1" spans="1:7">
      <c r="A181" s="432" t="s">
        <v>417</v>
      </c>
      <c r="B181" s="300" t="s">
        <v>158</v>
      </c>
      <c r="C181" s="433">
        <v>64</v>
      </c>
      <c r="D181" s="302">
        <v>63</v>
      </c>
      <c r="E181" s="331">
        <f t="shared" ref="E181:E185" si="19">(D181-C181)/C181</f>
        <v>-0.016</v>
      </c>
      <c r="F181" s="273" t="str">
        <f t="shared" si="13"/>
        <v>是</v>
      </c>
      <c r="G181" s="151" t="str">
        <f t="shared" si="14"/>
        <v>项</v>
      </c>
    </row>
    <row r="182" ht="36" customHeight="1" spans="1:7">
      <c r="A182" s="432" t="s">
        <v>418</v>
      </c>
      <c r="B182" s="300" t="s">
        <v>419</v>
      </c>
      <c r="C182" s="433">
        <v>165</v>
      </c>
      <c r="D182" s="302">
        <v>233</v>
      </c>
      <c r="E182" s="331">
        <f t="shared" si="19"/>
        <v>0.412</v>
      </c>
      <c r="F182" s="273" t="str">
        <f t="shared" si="13"/>
        <v>是</v>
      </c>
      <c r="G182" s="151" t="str">
        <f t="shared" si="14"/>
        <v>项</v>
      </c>
    </row>
    <row r="183" ht="36" customHeight="1" spans="1:7">
      <c r="A183" s="431" t="s">
        <v>420</v>
      </c>
      <c r="B183" s="296" t="s">
        <v>421</v>
      </c>
      <c r="C183" s="304">
        <f>SUM(C184:C188)</f>
        <v>3118</v>
      </c>
      <c r="D183" s="304">
        <f>SUM(D184:D188)</f>
        <v>3204</v>
      </c>
      <c r="E183" s="331">
        <f t="shared" si="19"/>
        <v>0.028</v>
      </c>
      <c r="F183" s="273" t="str">
        <f t="shared" si="13"/>
        <v>是</v>
      </c>
      <c r="G183" s="151" t="str">
        <f t="shared" si="14"/>
        <v>款</v>
      </c>
    </row>
    <row r="184" ht="36" customHeight="1" spans="1:7">
      <c r="A184" s="432" t="s">
        <v>422</v>
      </c>
      <c r="B184" s="300" t="s">
        <v>140</v>
      </c>
      <c r="C184" s="302">
        <v>1036</v>
      </c>
      <c r="D184" s="302">
        <v>1185</v>
      </c>
      <c r="E184" s="331">
        <f t="shared" si="19"/>
        <v>0.144</v>
      </c>
      <c r="F184" s="273" t="str">
        <f t="shared" si="13"/>
        <v>是</v>
      </c>
      <c r="G184" s="151" t="str">
        <f t="shared" si="14"/>
        <v>项</v>
      </c>
    </row>
    <row r="185" ht="36" customHeight="1" spans="1:7">
      <c r="A185" s="432" t="s">
        <v>423</v>
      </c>
      <c r="B185" s="300" t="s">
        <v>142</v>
      </c>
      <c r="C185" s="302">
        <v>2077</v>
      </c>
      <c r="D185" s="302">
        <v>2000</v>
      </c>
      <c r="E185" s="331">
        <f t="shared" si="19"/>
        <v>-0.037</v>
      </c>
      <c r="F185" s="273" t="str">
        <f t="shared" si="13"/>
        <v>是</v>
      </c>
      <c r="G185" s="151" t="str">
        <f t="shared" si="14"/>
        <v>项</v>
      </c>
    </row>
    <row r="186" ht="36" customHeight="1" spans="1:7">
      <c r="A186" s="432" t="s">
        <v>424</v>
      </c>
      <c r="B186" s="300" t="s">
        <v>144</v>
      </c>
      <c r="C186" s="434">
        <v>0</v>
      </c>
      <c r="D186" s="302"/>
      <c r="E186" s="331"/>
      <c r="F186" s="273" t="str">
        <f t="shared" si="13"/>
        <v>否</v>
      </c>
      <c r="G186" s="151" t="str">
        <f t="shared" si="14"/>
        <v>项</v>
      </c>
    </row>
    <row r="187" ht="36" customHeight="1" spans="1:7">
      <c r="A187" s="432" t="s">
        <v>425</v>
      </c>
      <c r="B187" s="300" t="s">
        <v>426</v>
      </c>
      <c r="C187" s="434">
        <v>0</v>
      </c>
      <c r="D187" s="302"/>
      <c r="E187" s="331"/>
      <c r="F187" s="273" t="str">
        <f t="shared" si="13"/>
        <v>否</v>
      </c>
      <c r="G187" s="151" t="str">
        <f t="shared" si="14"/>
        <v>项</v>
      </c>
    </row>
    <row r="188" ht="36" customHeight="1" spans="1:7">
      <c r="A188" s="432" t="s">
        <v>427</v>
      </c>
      <c r="B188" s="300" t="s">
        <v>158</v>
      </c>
      <c r="C188" s="434">
        <v>5</v>
      </c>
      <c r="D188" s="302">
        <v>19</v>
      </c>
      <c r="E188" s="331">
        <f t="shared" ref="E188:E192" si="20">(D188-C188)/C188</f>
        <v>2.8</v>
      </c>
      <c r="F188" s="273" t="str">
        <f t="shared" si="13"/>
        <v>是</v>
      </c>
      <c r="G188" s="151" t="str">
        <f t="shared" si="14"/>
        <v>项</v>
      </c>
    </row>
    <row r="189" ht="36" customHeight="1" spans="1:7">
      <c r="A189" s="432" t="s">
        <v>428</v>
      </c>
      <c r="B189" s="300" t="s">
        <v>429</v>
      </c>
      <c r="C189" s="434">
        <v>0</v>
      </c>
      <c r="D189" s="302"/>
      <c r="E189" s="331"/>
      <c r="F189" s="273" t="str">
        <f t="shared" si="13"/>
        <v>否</v>
      </c>
      <c r="G189" s="151" t="str">
        <f t="shared" si="14"/>
        <v>项</v>
      </c>
    </row>
    <row r="190" ht="36" customHeight="1" spans="1:7">
      <c r="A190" s="431" t="s">
        <v>430</v>
      </c>
      <c r="B190" s="296" t="s">
        <v>431</v>
      </c>
      <c r="C190" s="304">
        <f>SUM(C191:C196)</f>
        <v>838</v>
      </c>
      <c r="D190" s="304">
        <f>SUM(D191:D196)</f>
        <v>433</v>
      </c>
      <c r="E190" s="331">
        <f t="shared" si="20"/>
        <v>-0.483</v>
      </c>
      <c r="F190" s="273" t="str">
        <f t="shared" si="13"/>
        <v>是</v>
      </c>
      <c r="G190" s="151" t="str">
        <f t="shared" si="14"/>
        <v>款</v>
      </c>
    </row>
    <row r="191" ht="36" customHeight="1" spans="1:7">
      <c r="A191" s="432" t="s">
        <v>432</v>
      </c>
      <c r="B191" s="300" t="s">
        <v>140</v>
      </c>
      <c r="C191" s="433">
        <v>345</v>
      </c>
      <c r="D191" s="302">
        <v>403</v>
      </c>
      <c r="E191" s="331">
        <f t="shared" si="20"/>
        <v>0.168</v>
      </c>
      <c r="F191" s="273" t="str">
        <f t="shared" si="13"/>
        <v>是</v>
      </c>
      <c r="G191" s="151" t="str">
        <f t="shared" si="14"/>
        <v>项</v>
      </c>
    </row>
    <row r="192" ht="36" customHeight="1" spans="1:7">
      <c r="A192" s="432" t="s">
        <v>433</v>
      </c>
      <c r="B192" s="300" t="s">
        <v>142</v>
      </c>
      <c r="C192" s="433">
        <v>298</v>
      </c>
      <c r="D192" s="302">
        <v>0</v>
      </c>
      <c r="E192" s="331">
        <f t="shared" si="20"/>
        <v>-1</v>
      </c>
      <c r="F192" s="273" t="str">
        <f t="shared" si="13"/>
        <v>是</v>
      </c>
      <c r="G192" s="151" t="str">
        <f t="shared" si="14"/>
        <v>项</v>
      </c>
    </row>
    <row r="193" ht="36" customHeight="1" spans="1:7">
      <c r="A193" s="432" t="s">
        <v>434</v>
      </c>
      <c r="B193" s="300" t="s">
        <v>144</v>
      </c>
      <c r="C193" s="433">
        <v>0</v>
      </c>
      <c r="D193" s="302"/>
      <c r="E193" s="331"/>
      <c r="F193" s="273" t="str">
        <f t="shared" si="13"/>
        <v>否</v>
      </c>
      <c r="G193" s="151" t="str">
        <f t="shared" si="14"/>
        <v>项</v>
      </c>
    </row>
    <row r="194" ht="36" customHeight="1" spans="1:7">
      <c r="A194" s="432" t="s">
        <v>435</v>
      </c>
      <c r="B194" s="300" t="s">
        <v>436</v>
      </c>
      <c r="C194" s="433">
        <v>0</v>
      </c>
      <c r="D194" s="302">
        <v>0</v>
      </c>
      <c r="E194" s="331"/>
      <c r="F194" s="273" t="str">
        <f t="shared" si="13"/>
        <v>否</v>
      </c>
      <c r="G194" s="151" t="str">
        <f t="shared" si="14"/>
        <v>项</v>
      </c>
    </row>
    <row r="195" ht="36" customHeight="1" spans="1:7">
      <c r="A195" s="432" t="s">
        <v>437</v>
      </c>
      <c r="B195" s="300" t="s">
        <v>158</v>
      </c>
      <c r="C195" s="433">
        <v>21</v>
      </c>
      <c r="D195" s="302">
        <v>30</v>
      </c>
      <c r="E195" s="331">
        <f t="shared" ref="E195:E199" si="21">(D195-C195)/C195</f>
        <v>0.429</v>
      </c>
      <c r="F195" s="273" t="str">
        <f t="shared" si="13"/>
        <v>是</v>
      </c>
      <c r="G195" s="151" t="str">
        <f t="shared" si="14"/>
        <v>项</v>
      </c>
    </row>
    <row r="196" ht="36" customHeight="1" spans="1:7">
      <c r="A196" s="432" t="s">
        <v>438</v>
      </c>
      <c r="B196" s="300" t="s">
        <v>439</v>
      </c>
      <c r="C196" s="433">
        <v>174</v>
      </c>
      <c r="D196" s="302"/>
      <c r="E196" s="331">
        <f t="shared" si="21"/>
        <v>-1</v>
      </c>
      <c r="F196" s="273" t="str">
        <f t="shared" ref="F196:F259" si="22">IF(LEN(A196)=3,"是",IF(B196&lt;&gt;"",IF(SUM(C196:D196)&lt;&gt;0,"是","否"),"是"))</f>
        <v>是</v>
      </c>
      <c r="G196" s="151" t="str">
        <f t="shared" ref="G196:G259" si="23">IF(LEN(A196)=3,"类",IF(LEN(A196)=5,"款","项"))</f>
        <v>项</v>
      </c>
    </row>
    <row r="197" ht="36" customHeight="1" spans="1:7">
      <c r="A197" s="431" t="s">
        <v>440</v>
      </c>
      <c r="B197" s="296" t="s">
        <v>441</v>
      </c>
      <c r="C197" s="304">
        <f>SUM(C198:C203)</f>
        <v>535</v>
      </c>
      <c r="D197" s="304">
        <f>SUM(D198:D203)</f>
        <v>603</v>
      </c>
      <c r="E197" s="331">
        <f t="shared" si="21"/>
        <v>0.127</v>
      </c>
      <c r="F197" s="273" t="str">
        <f t="shared" si="22"/>
        <v>是</v>
      </c>
      <c r="G197" s="151" t="str">
        <f t="shared" si="23"/>
        <v>款</v>
      </c>
    </row>
    <row r="198" ht="36" customHeight="1" spans="1:7">
      <c r="A198" s="432" t="s">
        <v>442</v>
      </c>
      <c r="B198" s="300" t="s">
        <v>140</v>
      </c>
      <c r="C198" s="433">
        <v>265</v>
      </c>
      <c r="D198" s="302">
        <v>335</v>
      </c>
      <c r="E198" s="331">
        <f t="shared" si="21"/>
        <v>0.264</v>
      </c>
      <c r="F198" s="273" t="str">
        <f t="shared" si="22"/>
        <v>是</v>
      </c>
      <c r="G198" s="151" t="str">
        <f t="shared" si="23"/>
        <v>项</v>
      </c>
    </row>
    <row r="199" ht="36" customHeight="1" spans="1:7">
      <c r="A199" s="432" t="s">
        <v>443</v>
      </c>
      <c r="B199" s="300" t="s">
        <v>142</v>
      </c>
      <c r="C199" s="433">
        <v>35</v>
      </c>
      <c r="D199" s="302">
        <v>0</v>
      </c>
      <c r="E199" s="331">
        <f t="shared" si="21"/>
        <v>-1</v>
      </c>
      <c r="F199" s="273" t="str">
        <f t="shared" si="22"/>
        <v>是</v>
      </c>
      <c r="G199" s="151" t="str">
        <f t="shared" si="23"/>
        <v>项</v>
      </c>
    </row>
    <row r="200" ht="36" customHeight="1" spans="1:7">
      <c r="A200" s="432" t="s">
        <v>444</v>
      </c>
      <c r="B200" s="300" t="s">
        <v>144</v>
      </c>
      <c r="C200" s="433">
        <v>0</v>
      </c>
      <c r="D200" s="302"/>
      <c r="E200" s="331"/>
      <c r="F200" s="273" t="str">
        <f t="shared" si="22"/>
        <v>否</v>
      </c>
      <c r="G200" s="151" t="str">
        <f t="shared" si="23"/>
        <v>项</v>
      </c>
    </row>
    <row r="201" ht="36" customHeight="1" spans="1:7">
      <c r="A201" s="432" t="s">
        <v>445</v>
      </c>
      <c r="B201" s="300" t="s">
        <v>446</v>
      </c>
      <c r="C201" s="433">
        <v>0</v>
      </c>
      <c r="D201" s="302">
        <v>0</v>
      </c>
      <c r="E201" s="331"/>
      <c r="F201" s="273" t="str">
        <f t="shared" si="22"/>
        <v>否</v>
      </c>
      <c r="G201" s="151" t="str">
        <f t="shared" si="23"/>
        <v>项</v>
      </c>
    </row>
    <row r="202" ht="36" customHeight="1" spans="1:7">
      <c r="A202" s="432" t="s">
        <v>447</v>
      </c>
      <c r="B202" s="300" t="s">
        <v>158</v>
      </c>
      <c r="C202" s="433">
        <v>235</v>
      </c>
      <c r="D202" s="302">
        <v>218</v>
      </c>
      <c r="E202" s="331">
        <f t="shared" ref="E202:E206" si="24">(D202-C202)/C202</f>
        <v>-0.072</v>
      </c>
      <c r="F202" s="273" t="str">
        <f t="shared" si="22"/>
        <v>是</v>
      </c>
      <c r="G202" s="151" t="str">
        <f t="shared" si="23"/>
        <v>项</v>
      </c>
    </row>
    <row r="203" ht="36" customHeight="1" spans="1:7">
      <c r="A203" s="432" t="s">
        <v>448</v>
      </c>
      <c r="B203" s="300" t="s">
        <v>449</v>
      </c>
      <c r="C203" s="433">
        <v>0</v>
      </c>
      <c r="D203" s="302">
        <v>50</v>
      </c>
      <c r="E203" s="331"/>
      <c r="F203" s="273" t="str">
        <f t="shared" si="22"/>
        <v>是</v>
      </c>
      <c r="G203" s="151" t="str">
        <f t="shared" si="23"/>
        <v>项</v>
      </c>
    </row>
    <row r="204" ht="36" customHeight="1" spans="1:7">
      <c r="A204" s="431" t="s">
        <v>450</v>
      </c>
      <c r="B204" s="296" t="s">
        <v>451</v>
      </c>
      <c r="C204" s="304">
        <f>SUM(C205:C211)</f>
        <v>131</v>
      </c>
      <c r="D204" s="304">
        <f>SUM(D205:D211)</f>
        <v>128</v>
      </c>
      <c r="E204" s="331">
        <f t="shared" si="24"/>
        <v>-0.023</v>
      </c>
      <c r="F204" s="273" t="str">
        <f t="shared" si="22"/>
        <v>是</v>
      </c>
      <c r="G204" s="151" t="str">
        <f t="shared" si="23"/>
        <v>款</v>
      </c>
    </row>
    <row r="205" ht="36" customHeight="1" spans="1:7">
      <c r="A205" s="432" t="s">
        <v>452</v>
      </c>
      <c r="B205" s="300" t="s">
        <v>140</v>
      </c>
      <c r="C205" s="434">
        <v>98</v>
      </c>
      <c r="D205" s="302">
        <v>128</v>
      </c>
      <c r="E205" s="331">
        <f t="shared" si="24"/>
        <v>0.306</v>
      </c>
      <c r="F205" s="273" t="str">
        <f t="shared" si="22"/>
        <v>是</v>
      </c>
      <c r="G205" s="151" t="str">
        <f t="shared" si="23"/>
        <v>项</v>
      </c>
    </row>
    <row r="206" ht="36" customHeight="1" spans="1:7">
      <c r="A206" s="432" t="s">
        <v>453</v>
      </c>
      <c r="B206" s="300" t="s">
        <v>142</v>
      </c>
      <c r="C206" s="434">
        <v>25</v>
      </c>
      <c r="D206" s="302"/>
      <c r="E206" s="331">
        <f t="shared" si="24"/>
        <v>-1</v>
      </c>
      <c r="F206" s="273" t="str">
        <f t="shared" si="22"/>
        <v>是</v>
      </c>
      <c r="G206" s="151" t="str">
        <f t="shared" si="23"/>
        <v>项</v>
      </c>
    </row>
    <row r="207" ht="36" customHeight="1" spans="1:7">
      <c r="A207" s="432" t="s">
        <v>454</v>
      </c>
      <c r="B207" s="300" t="s">
        <v>144</v>
      </c>
      <c r="C207" s="434">
        <v>0</v>
      </c>
      <c r="D207" s="302">
        <v>0</v>
      </c>
      <c r="E207" s="331"/>
      <c r="F207" s="273" t="str">
        <f t="shared" si="22"/>
        <v>否</v>
      </c>
      <c r="G207" s="151" t="str">
        <f t="shared" si="23"/>
        <v>项</v>
      </c>
    </row>
    <row r="208" ht="36" customHeight="1" spans="1:7">
      <c r="A208" s="432" t="s">
        <v>455</v>
      </c>
      <c r="B208" s="300" t="s">
        <v>456</v>
      </c>
      <c r="C208" s="434">
        <v>0</v>
      </c>
      <c r="D208" s="302"/>
      <c r="E208" s="331"/>
      <c r="F208" s="273" t="str">
        <f t="shared" si="22"/>
        <v>否</v>
      </c>
      <c r="G208" s="151" t="str">
        <f t="shared" si="23"/>
        <v>项</v>
      </c>
    </row>
    <row r="209" ht="36" customHeight="1" spans="1:7">
      <c r="A209" s="432" t="s">
        <v>457</v>
      </c>
      <c r="B209" s="300" t="s">
        <v>458</v>
      </c>
      <c r="C209" s="434">
        <v>0</v>
      </c>
      <c r="D209" s="302"/>
      <c r="E209" s="331"/>
      <c r="F209" s="273" t="str">
        <f t="shared" si="22"/>
        <v>否</v>
      </c>
      <c r="G209" s="151" t="str">
        <f t="shared" si="23"/>
        <v>项</v>
      </c>
    </row>
    <row r="210" ht="36" customHeight="1" spans="1:7">
      <c r="A210" s="432" t="s">
        <v>459</v>
      </c>
      <c r="B210" s="300" t="s">
        <v>158</v>
      </c>
      <c r="C210" s="434">
        <v>0</v>
      </c>
      <c r="D210" s="302"/>
      <c r="E210" s="331"/>
      <c r="F210" s="273" t="str">
        <f t="shared" si="22"/>
        <v>否</v>
      </c>
      <c r="G210" s="151" t="str">
        <f t="shared" si="23"/>
        <v>项</v>
      </c>
    </row>
    <row r="211" ht="36" customHeight="1" spans="1:7">
      <c r="A211" s="432" t="s">
        <v>460</v>
      </c>
      <c r="B211" s="300" t="s">
        <v>461</v>
      </c>
      <c r="C211" s="434">
        <v>8</v>
      </c>
      <c r="D211" s="302"/>
      <c r="E211" s="331">
        <f>(D211-C211)/C211</f>
        <v>-1</v>
      </c>
      <c r="F211" s="273" t="str">
        <f t="shared" si="22"/>
        <v>是</v>
      </c>
      <c r="G211" s="151" t="str">
        <f t="shared" si="23"/>
        <v>项</v>
      </c>
    </row>
    <row r="212" ht="36" customHeight="1" spans="1:7">
      <c r="A212" s="431" t="s">
        <v>462</v>
      </c>
      <c r="B212" s="296" t="s">
        <v>463</v>
      </c>
      <c r="C212" s="304">
        <f>SUM(C213:C217)</f>
        <v>0</v>
      </c>
      <c r="D212" s="304">
        <f>SUM(D213:D217)</f>
        <v>0</v>
      </c>
      <c r="E212" s="331"/>
      <c r="F212" s="273" t="str">
        <f t="shared" si="22"/>
        <v>否</v>
      </c>
      <c r="G212" s="151" t="str">
        <f t="shared" si="23"/>
        <v>款</v>
      </c>
    </row>
    <row r="213" ht="36" customHeight="1" spans="1:7">
      <c r="A213" s="432" t="s">
        <v>464</v>
      </c>
      <c r="B213" s="300" t="s">
        <v>140</v>
      </c>
      <c r="C213" s="302">
        <v>0</v>
      </c>
      <c r="D213" s="302">
        <v>0</v>
      </c>
      <c r="E213" s="331"/>
      <c r="F213" s="273" t="str">
        <f t="shared" si="22"/>
        <v>否</v>
      </c>
      <c r="G213" s="151" t="str">
        <f t="shared" si="23"/>
        <v>项</v>
      </c>
    </row>
    <row r="214" ht="36" customHeight="1" spans="1:7">
      <c r="A214" s="432" t="s">
        <v>465</v>
      </c>
      <c r="B214" s="300" t="s">
        <v>142</v>
      </c>
      <c r="C214" s="302">
        <v>0</v>
      </c>
      <c r="D214" s="302">
        <v>0</v>
      </c>
      <c r="E214" s="331"/>
      <c r="F214" s="273" t="str">
        <f t="shared" si="22"/>
        <v>否</v>
      </c>
      <c r="G214" s="151" t="str">
        <f t="shared" si="23"/>
        <v>项</v>
      </c>
    </row>
    <row r="215" ht="36" customHeight="1" spans="1:7">
      <c r="A215" s="432" t="s">
        <v>466</v>
      </c>
      <c r="B215" s="300" t="s">
        <v>144</v>
      </c>
      <c r="C215" s="302">
        <v>0</v>
      </c>
      <c r="D215" s="302">
        <v>0</v>
      </c>
      <c r="E215" s="331"/>
      <c r="F215" s="273" t="str">
        <f t="shared" si="22"/>
        <v>否</v>
      </c>
      <c r="G215" s="151" t="str">
        <f t="shared" si="23"/>
        <v>项</v>
      </c>
    </row>
    <row r="216" ht="36" customHeight="1" spans="1:7">
      <c r="A216" s="432" t="s">
        <v>467</v>
      </c>
      <c r="B216" s="300" t="s">
        <v>158</v>
      </c>
      <c r="C216" s="302">
        <v>0</v>
      </c>
      <c r="D216" s="302">
        <v>0</v>
      </c>
      <c r="E216" s="331"/>
      <c r="F216" s="273" t="str">
        <f t="shared" si="22"/>
        <v>否</v>
      </c>
      <c r="G216" s="151" t="str">
        <f t="shared" si="23"/>
        <v>项</v>
      </c>
    </row>
    <row r="217" ht="36" customHeight="1" spans="1:7">
      <c r="A217" s="432" t="s">
        <v>468</v>
      </c>
      <c r="B217" s="300" t="s">
        <v>469</v>
      </c>
      <c r="C217" s="302">
        <v>0</v>
      </c>
      <c r="D217" s="302">
        <v>0</v>
      </c>
      <c r="E217" s="331"/>
      <c r="F217" s="273" t="str">
        <f t="shared" si="22"/>
        <v>否</v>
      </c>
      <c r="G217" s="151" t="str">
        <f t="shared" si="23"/>
        <v>项</v>
      </c>
    </row>
    <row r="218" ht="36" customHeight="1" spans="1:7">
      <c r="A218" s="431" t="s">
        <v>470</v>
      </c>
      <c r="B218" s="296" t="s">
        <v>471</v>
      </c>
      <c r="C218" s="304">
        <f>SUM(C219:C223)</f>
        <v>821</v>
      </c>
      <c r="D218" s="304">
        <f>SUM(D219:D223)</f>
        <v>746</v>
      </c>
      <c r="E218" s="331">
        <f t="shared" ref="E218:E220" si="25">(D218-C218)/C218</f>
        <v>-0.091</v>
      </c>
      <c r="F218" s="273" t="str">
        <f t="shared" si="22"/>
        <v>是</v>
      </c>
      <c r="G218" s="151" t="str">
        <f t="shared" si="23"/>
        <v>款</v>
      </c>
    </row>
    <row r="219" ht="36" customHeight="1" spans="1:7">
      <c r="A219" s="432" t="s">
        <v>472</v>
      </c>
      <c r="B219" s="300" t="s">
        <v>140</v>
      </c>
      <c r="C219" s="302">
        <v>702</v>
      </c>
      <c r="D219" s="302">
        <v>682</v>
      </c>
      <c r="E219" s="331">
        <f t="shared" si="25"/>
        <v>-0.028</v>
      </c>
      <c r="F219" s="273" t="str">
        <f t="shared" si="22"/>
        <v>是</v>
      </c>
      <c r="G219" s="151" t="str">
        <f t="shared" si="23"/>
        <v>项</v>
      </c>
    </row>
    <row r="220" ht="36" customHeight="1" spans="1:7">
      <c r="A220" s="432" t="s">
        <v>473</v>
      </c>
      <c r="B220" s="300" t="s">
        <v>142</v>
      </c>
      <c r="C220" s="302">
        <v>65</v>
      </c>
      <c r="D220" s="302"/>
      <c r="E220" s="331">
        <f t="shared" si="25"/>
        <v>-1</v>
      </c>
      <c r="F220" s="273" t="str">
        <f t="shared" si="22"/>
        <v>是</v>
      </c>
      <c r="G220" s="151" t="str">
        <f t="shared" si="23"/>
        <v>项</v>
      </c>
    </row>
    <row r="221" ht="36" customHeight="1" spans="1:7">
      <c r="A221" s="432" t="s">
        <v>474</v>
      </c>
      <c r="B221" s="300" t="s">
        <v>144</v>
      </c>
      <c r="C221" s="302">
        <v>0</v>
      </c>
      <c r="D221" s="302">
        <v>0</v>
      </c>
      <c r="E221" s="331"/>
      <c r="F221" s="273" t="str">
        <f t="shared" si="22"/>
        <v>否</v>
      </c>
      <c r="G221" s="151" t="str">
        <f t="shared" si="23"/>
        <v>项</v>
      </c>
    </row>
    <row r="222" ht="36" customHeight="1" spans="1:7">
      <c r="A222" s="432" t="s">
        <v>475</v>
      </c>
      <c r="B222" s="300" t="s">
        <v>158</v>
      </c>
      <c r="C222" s="302">
        <v>54</v>
      </c>
      <c r="D222" s="302">
        <v>64</v>
      </c>
      <c r="E222" s="331">
        <f>(D222-C222)/C222</f>
        <v>0.185</v>
      </c>
      <c r="F222" s="273" t="str">
        <f t="shared" si="22"/>
        <v>是</v>
      </c>
      <c r="G222" s="151" t="str">
        <f t="shared" si="23"/>
        <v>项</v>
      </c>
    </row>
    <row r="223" ht="36" customHeight="1" spans="1:7">
      <c r="A223" s="432" t="s">
        <v>476</v>
      </c>
      <c r="B223" s="300" t="s">
        <v>477</v>
      </c>
      <c r="C223" s="302"/>
      <c r="D223" s="302"/>
      <c r="E223" s="331"/>
      <c r="F223" s="273" t="str">
        <f t="shared" si="22"/>
        <v>否</v>
      </c>
      <c r="G223" s="151" t="str">
        <f t="shared" si="23"/>
        <v>项</v>
      </c>
    </row>
    <row r="224" ht="36" customHeight="1" spans="1:7">
      <c r="A224" s="431" t="s">
        <v>478</v>
      </c>
      <c r="B224" s="296" t="s">
        <v>479</v>
      </c>
      <c r="C224" s="304"/>
      <c r="D224" s="304"/>
      <c r="E224" s="331"/>
      <c r="F224" s="273" t="str">
        <f t="shared" si="22"/>
        <v>否</v>
      </c>
      <c r="G224" s="151" t="str">
        <f t="shared" si="23"/>
        <v>款</v>
      </c>
    </row>
    <row r="225" ht="36" customHeight="1" spans="1:7">
      <c r="A225" s="432" t="s">
        <v>480</v>
      </c>
      <c r="B225" s="300" t="s">
        <v>140</v>
      </c>
      <c r="C225" s="302"/>
      <c r="D225" s="302"/>
      <c r="E225" s="331"/>
      <c r="F225" s="273" t="str">
        <f t="shared" si="22"/>
        <v>否</v>
      </c>
      <c r="G225" s="151" t="str">
        <f t="shared" si="23"/>
        <v>项</v>
      </c>
    </row>
    <row r="226" ht="36" customHeight="1" spans="1:7">
      <c r="A226" s="432" t="s">
        <v>481</v>
      </c>
      <c r="B226" s="300" t="s">
        <v>142</v>
      </c>
      <c r="C226" s="302">
        <v>0</v>
      </c>
      <c r="D226" s="302">
        <v>0</v>
      </c>
      <c r="E226" s="331"/>
      <c r="F226" s="273" t="str">
        <f t="shared" si="22"/>
        <v>否</v>
      </c>
      <c r="G226" s="151" t="str">
        <f t="shared" si="23"/>
        <v>项</v>
      </c>
    </row>
    <row r="227" ht="36" customHeight="1" spans="1:7">
      <c r="A227" s="432" t="s">
        <v>482</v>
      </c>
      <c r="B227" s="300" t="s">
        <v>144</v>
      </c>
      <c r="C227" s="302"/>
      <c r="D227" s="302"/>
      <c r="E227" s="331"/>
      <c r="F227" s="273" t="str">
        <f t="shared" si="22"/>
        <v>否</v>
      </c>
      <c r="G227" s="151" t="str">
        <f t="shared" si="23"/>
        <v>项</v>
      </c>
    </row>
    <row r="228" ht="36" customHeight="1" spans="1:7">
      <c r="A228" s="432" t="s">
        <v>483</v>
      </c>
      <c r="B228" s="300" t="s">
        <v>484</v>
      </c>
      <c r="C228" s="302"/>
      <c r="D228" s="302"/>
      <c r="E228" s="331"/>
      <c r="F228" s="273" t="str">
        <f t="shared" si="22"/>
        <v>否</v>
      </c>
      <c r="G228" s="151" t="str">
        <f t="shared" si="23"/>
        <v>项</v>
      </c>
    </row>
    <row r="229" ht="36" customHeight="1" spans="1:7">
      <c r="A229" s="432" t="s">
        <v>485</v>
      </c>
      <c r="B229" s="300" t="s">
        <v>158</v>
      </c>
      <c r="C229" s="302">
        <v>0</v>
      </c>
      <c r="D229" s="302">
        <v>0</v>
      </c>
      <c r="E229" s="331"/>
      <c r="F229" s="273" t="str">
        <f t="shared" si="22"/>
        <v>否</v>
      </c>
      <c r="G229" s="151" t="str">
        <f t="shared" si="23"/>
        <v>项</v>
      </c>
    </row>
    <row r="230" ht="36" customHeight="1" spans="1:7">
      <c r="A230" s="432" t="s">
        <v>486</v>
      </c>
      <c r="B230" s="300" t="s">
        <v>487</v>
      </c>
      <c r="C230" s="302"/>
      <c r="D230" s="302"/>
      <c r="E230" s="331"/>
      <c r="F230" s="273" t="str">
        <f t="shared" si="22"/>
        <v>否</v>
      </c>
      <c r="G230" s="151" t="str">
        <f t="shared" si="23"/>
        <v>项</v>
      </c>
    </row>
    <row r="231" ht="36" customHeight="1" spans="1:7">
      <c r="A231" s="431" t="s">
        <v>488</v>
      </c>
      <c r="B231" s="296" t="s">
        <v>489</v>
      </c>
      <c r="C231" s="304">
        <f>SUM(C232:C245)</f>
        <v>967</v>
      </c>
      <c r="D231" s="304">
        <f>SUM(D232:D245)</f>
        <v>1162</v>
      </c>
      <c r="E231" s="331">
        <f>(D231-C231)/C231</f>
        <v>0.202</v>
      </c>
      <c r="F231" s="273" t="str">
        <f t="shared" si="22"/>
        <v>是</v>
      </c>
      <c r="G231" s="151" t="str">
        <f t="shared" si="23"/>
        <v>款</v>
      </c>
    </row>
    <row r="232" ht="36" customHeight="1" spans="1:7">
      <c r="A232" s="432" t="s">
        <v>490</v>
      </c>
      <c r="B232" s="300" t="s">
        <v>140</v>
      </c>
      <c r="C232" s="302">
        <v>806</v>
      </c>
      <c r="D232" s="302">
        <v>1043</v>
      </c>
      <c r="E232" s="331">
        <f>(D232-C232)/C232</f>
        <v>0.294</v>
      </c>
      <c r="F232" s="273" t="str">
        <f t="shared" si="22"/>
        <v>是</v>
      </c>
      <c r="G232" s="151" t="str">
        <f t="shared" si="23"/>
        <v>项</v>
      </c>
    </row>
    <row r="233" ht="36" customHeight="1" spans="1:7">
      <c r="A233" s="432" t="s">
        <v>491</v>
      </c>
      <c r="B233" s="300" t="s">
        <v>142</v>
      </c>
      <c r="C233" s="302"/>
      <c r="D233" s="302"/>
      <c r="E233" s="331"/>
      <c r="F233" s="273" t="str">
        <f t="shared" si="22"/>
        <v>否</v>
      </c>
      <c r="G233" s="151" t="str">
        <f t="shared" si="23"/>
        <v>项</v>
      </c>
    </row>
    <row r="234" ht="36" customHeight="1" spans="1:7">
      <c r="A234" s="432" t="s">
        <v>492</v>
      </c>
      <c r="B234" s="300" t="s">
        <v>144</v>
      </c>
      <c r="C234" s="302"/>
      <c r="D234" s="302"/>
      <c r="E234" s="331"/>
      <c r="F234" s="273" t="str">
        <f t="shared" si="22"/>
        <v>否</v>
      </c>
      <c r="G234" s="151" t="str">
        <f t="shared" si="23"/>
        <v>项</v>
      </c>
    </row>
    <row r="235" ht="36" customHeight="1" spans="1:7">
      <c r="A235" s="432" t="s">
        <v>493</v>
      </c>
      <c r="B235" s="300" t="s">
        <v>494</v>
      </c>
      <c r="C235" s="302"/>
      <c r="D235" s="302"/>
      <c r="E235" s="331"/>
      <c r="F235" s="273" t="str">
        <f t="shared" si="22"/>
        <v>否</v>
      </c>
      <c r="G235" s="151" t="str">
        <f t="shared" si="23"/>
        <v>项</v>
      </c>
    </row>
    <row r="236" ht="36" customHeight="1" spans="1:7">
      <c r="A236" s="432" t="s">
        <v>495</v>
      </c>
      <c r="B236" s="300" t="s">
        <v>496</v>
      </c>
      <c r="C236" s="302"/>
      <c r="D236" s="302"/>
      <c r="E236" s="331"/>
      <c r="F236" s="273" t="str">
        <f t="shared" si="22"/>
        <v>否</v>
      </c>
      <c r="G236" s="151" t="str">
        <f t="shared" si="23"/>
        <v>项</v>
      </c>
    </row>
    <row r="237" ht="36" customHeight="1" spans="1:7">
      <c r="A237" s="432" t="s">
        <v>497</v>
      </c>
      <c r="B237" s="300" t="s">
        <v>241</v>
      </c>
      <c r="C237" s="302"/>
      <c r="D237" s="302"/>
      <c r="E237" s="331"/>
      <c r="F237" s="273" t="str">
        <f t="shared" si="22"/>
        <v>否</v>
      </c>
      <c r="G237" s="151" t="str">
        <f t="shared" si="23"/>
        <v>项</v>
      </c>
    </row>
    <row r="238" ht="36" customHeight="1" spans="1:7">
      <c r="A238" s="432" t="s">
        <v>498</v>
      </c>
      <c r="B238" s="300" t="s">
        <v>499</v>
      </c>
      <c r="C238" s="302"/>
      <c r="D238" s="302"/>
      <c r="E238" s="331"/>
      <c r="F238" s="273" t="str">
        <f t="shared" si="22"/>
        <v>否</v>
      </c>
      <c r="G238" s="151" t="str">
        <f t="shared" si="23"/>
        <v>项</v>
      </c>
    </row>
    <row r="239" ht="36" customHeight="1" spans="1:7">
      <c r="A239" s="432" t="s">
        <v>500</v>
      </c>
      <c r="B239" s="300" t="s">
        <v>501</v>
      </c>
      <c r="C239" s="302"/>
      <c r="D239" s="302"/>
      <c r="E239" s="331"/>
      <c r="F239" s="273" t="str">
        <f t="shared" si="22"/>
        <v>否</v>
      </c>
      <c r="G239" s="151" t="str">
        <f t="shared" si="23"/>
        <v>项</v>
      </c>
    </row>
    <row r="240" ht="36" customHeight="1" spans="1:7">
      <c r="A240" s="432" t="s">
        <v>502</v>
      </c>
      <c r="B240" s="300" t="s">
        <v>503</v>
      </c>
      <c r="C240" s="302"/>
      <c r="D240" s="302"/>
      <c r="E240" s="331"/>
      <c r="F240" s="273" t="str">
        <f t="shared" si="22"/>
        <v>否</v>
      </c>
      <c r="G240" s="151" t="str">
        <f t="shared" si="23"/>
        <v>项</v>
      </c>
    </row>
    <row r="241" ht="36" customHeight="1" spans="1:7">
      <c r="A241" s="432" t="s">
        <v>504</v>
      </c>
      <c r="B241" s="300" t="s">
        <v>505</v>
      </c>
      <c r="C241" s="302">
        <v>0</v>
      </c>
      <c r="D241" s="302">
        <v>0</v>
      </c>
      <c r="E241" s="331"/>
      <c r="F241" s="273" t="str">
        <f t="shared" si="22"/>
        <v>否</v>
      </c>
      <c r="G241" s="151" t="str">
        <f t="shared" si="23"/>
        <v>项</v>
      </c>
    </row>
    <row r="242" ht="36" customHeight="1" spans="1:7">
      <c r="A242" s="432" t="s">
        <v>506</v>
      </c>
      <c r="B242" s="300" t="s">
        <v>507</v>
      </c>
      <c r="C242" s="302"/>
      <c r="D242" s="302"/>
      <c r="E242" s="331"/>
      <c r="F242" s="273" t="str">
        <f t="shared" si="22"/>
        <v>否</v>
      </c>
      <c r="G242" s="151" t="str">
        <f t="shared" si="23"/>
        <v>项</v>
      </c>
    </row>
    <row r="243" ht="36" customHeight="1" spans="1:7">
      <c r="A243" s="432" t="s">
        <v>508</v>
      </c>
      <c r="B243" s="300" t="s">
        <v>509</v>
      </c>
      <c r="C243" s="302"/>
      <c r="D243" s="302">
        <v>10</v>
      </c>
      <c r="E243" s="331"/>
      <c r="F243" s="273" t="str">
        <f t="shared" si="22"/>
        <v>是</v>
      </c>
      <c r="G243" s="151" t="str">
        <f t="shared" si="23"/>
        <v>项</v>
      </c>
    </row>
    <row r="244" ht="36" customHeight="1" spans="1:7">
      <c r="A244" s="432" t="s">
        <v>510</v>
      </c>
      <c r="B244" s="300" t="s">
        <v>158</v>
      </c>
      <c r="C244" s="302">
        <v>87</v>
      </c>
      <c r="D244" s="302">
        <v>89</v>
      </c>
      <c r="E244" s="331">
        <f t="shared" ref="E244:E246" si="26">(D244-C244)/C244</f>
        <v>0.023</v>
      </c>
      <c r="F244" s="273" t="str">
        <f t="shared" si="22"/>
        <v>是</v>
      </c>
      <c r="G244" s="151" t="str">
        <f t="shared" si="23"/>
        <v>项</v>
      </c>
    </row>
    <row r="245" ht="36" customHeight="1" spans="1:7">
      <c r="A245" s="432" t="s">
        <v>511</v>
      </c>
      <c r="B245" s="300" t="s">
        <v>512</v>
      </c>
      <c r="C245" s="302">
        <v>74</v>
      </c>
      <c r="D245" s="302">
        <v>20</v>
      </c>
      <c r="E245" s="331">
        <f t="shared" si="26"/>
        <v>-0.73</v>
      </c>
      <c r="F245" s="273" t="str">
        <f t="shared" si="22"/>
        <v>是</v>
      </c>
      <c r="G245" s="151" t="str">
        <f t="shared" si="23"/>
        <v>项</v>
      </c>
    </row>
    <row r="246" ht="36" customHeight="1" spans="1:7">
      <c r="A246" s="431" t="s">
        <v>513</v>
      </c>
      <c r="B246" s="296" t="s">
        <v>514</v>
      </c>
      <c r="C246" s="304">
        <f>SUM(C247:C248)</f>
        <v>88</v>
      </c>
      <c r="D246" s="304">
        <f>SUM(D247:D248)</f>
        <v>0</v>
      </c>
      <c r="E246" s="331">
        <f t="shared" si="26"/>
        <v>-1</v>
      </c>
      <c r="F246" s="273" t="str">
        <f t="shared" si="22"/>
        <v>是</v>
      </c>
      <c r="G246" s="151" t="str">
        <f t="shared" si="23"/>
        <v>款</v>
      </c>
    </row>
    <row r="247" ht="36" customHeight="1" spans="1:7">
      <c r="A247" s="432" t="s">
        <v>515</v>
      </c>
      <c r="B247" s="300" t="s">
        <v>516</v>
      </c>
      <c r="C247" s="302"/>
      <c r="D247" s="302"/>
      <c r="E247" s="331"/>
      <c r="F247" s="273" t="str">
        <f t="shared" si="22"/>
        <v>否</v>
      </c>
      <c r="G247" s="151" t="str">
        <f t="shared" si="23"/>
        <v>项</v>
      </c>
    </row>
    <row r="248" ht="36" customHeight="1" spans="1:7">
      <c r="A248" s="432" t="s">
        <v>517</v>
      </c>
      <c r="B248" s="300" t="s">
        <v>518</v>
      </c>
      <c r="C248" s="302">
        <v>88</v>
      </c>
      <c r="D248" s="302"/>
      <c r="E248" s="331">
        <f t="shared" ref="E248:E253" si="27">(D248-C248)/C248</f>
        <v>-1</v>
      </c>
      <c r="F248" s="273" t="str">
        <f t="shared" si="22"/>
        <v>是</v>
      </c>
      <c r="G248" s="151" t="str">
        <f t="shared" si="23"/>
        <v>项</v>
      </c>
    </row>
    <row r="249" ht="36" customHeight="1" spans="1:7">
      <c r="A249" s="438" t="s">
        <v>519</v>
      </c>
      <c r="B249" s="439" t="s">
        <v>520</v>
      </c>
      <c r="C249" s="440">
        <f>C246+C231+C224+C218+C212+C204+C197+C190+C183+C176+C169+C163+C155+C148+C135+C124+C115+C105+C92+C83+C70+C59+C48+C37+C26+C17+C5</f>
        <v>24644</v>
      </c>
      <c r="D249" s="440">
        <f>D246+D231+D224+D218+D212+D204+D197+D190+D183+D176+D169+D163+D155+D148+D135+D124+D115+D105+D92+D83+D70+D59+D48+D37+D26+D17+D5</f>
        <v>24261</v>
      </c>
      <c r="E249" s="331">
        <f t="shared" si="27"/>
        <v>-0.016</v>
      </c>
      <c r="F249" s="273" t="str">
        <f t="shared" si="22"/>
        <v>是</v>
      </c>
      <c r="G249" s="151" t="str">
        <f t="shared" si="23"/>
        <v>项</v>
      </c>
    </row>
    <row r="250" ht="36" customHeight="1" spans="1:7">
      <c r="A250" s="431" t="s">
        <v>72</v>
      </c>
      <c r="B250" s="296" t="s">
        <v>73</v>
      </c>
      <c r="C250" s="304"/>
      <c r="D250" s="304"/>
      <c r="E250" s="331"/>
      <c r="F250" s="273" t="str">
        <f t="shared" si="22"/>
        <v>是</v>
      </c>
      <c r="G250" s="151" t="str">
        <f t="shared" si="23"/>
        <v>类</v>
      </c>
    </row>
    <row r="251" ht="36" customHeight="1" spans="1:7">
      <c r="A251" s="431" t="s">
        <v>521</v>
      </c>
      <c r="B251" s="296" t="s">
        <v>522</v>
      </c>
      <c r="C251" s="304">
        <v>0</v>
      </c>
      <c r="D251" s="304">
        <v>0</v>
      </c>
      <c r="E251" s="331"/>
      <c r="F251" s="273" t="str">
        <f t="shared" si="22"/>
        <v>否</v>
      </c>
      <c r="G251" s="151" t="str">
        <f t="shared" si="23"/>
        <v>款</v>
      </c>
    </row>
    <row r="252" ht="36" customHeight="1" spans="1:7">
      <c r="A252" s="431" t="s">
        <v>523</v>
      </c>
      <c r="B252" s="296" t="s">
        <v>524</v>
      </c>
      <c r="C252" s="304">
        <v>0</v>
      </c>
      <c r="D252" s="304">
        <v>0</v>
      </c>
      <c r="E252" s="331"/>
      <c r="F252" s="273" t="str">
        <f t="shared" si="22"/>
        <v>否</v>
      </c>
      <c r="G252" s="151" t="str">
        <f t="shared" si="23"/>
        <v>款</v>
      </c>
    </row>
    <row r="253" ht="36" customHeight="1" spans="1:7">
      <c r="A253" s="431" t="s">
        <v>74</v>
      </c>
      <c r="B253" s="296" t="s">
        <v>75</v>
      </c>
      <c r="C253" s="304">
        <f>C254+C256+C258+C260+C270</f>
        <v>185</v>
      </c>
      <c r="D253" s="304">
        <f>D254+D256+D258+D260+D270</f>
        <v>60</v>
      </c>
      <c r="E253" s="331">
        <f t="shared" si="27"/>
        <v>-0.676</v>
      </c>
      <c r="F253" s="273" t="str">
        <f t="shared" si="22"/>
        <v>是</v>
      </c>
      <c r="G253" s="151" t="str">
        <f t="shared" si="23"/>
        <v>类</v>
      </c>
    </row>
    <row r="254" ht="36" customHeight="1" spans="1:7">
      <c r="A254" s="296" t="s">
        <v>525</v>
      </c>
      <c r="B254" s="296" t="s">
        <v>526</v>
      </c>
      <c r="C254" s="304">
        <f t="shared" ref="C254:C258" si="28">C255</f>
        <v>0</v>
      </c>
      <c r="D254" s="304">
        <f t="shared" ref="D254:D258" si="29">D255</f>
        <v>0</v>
      </c>
      <c r="E254" s="331"/>
      <c r="F254" s="273" t="str">
        <f t="shared" si="22"/>
        <v>否</v>
      </c>
      <c r="G254" s="151" t="str">
        <f t="shared" si="23"/>
        <v>款</v>
      </c>
    </row>
    <row r="255" ht="36" customHeight="1" spans="1:7">
      <c r="A255" s="300" t="s">
        <v>527</v>
      </c>
      <c r="B255" s="300" t="s">
        <v>528</v>
      </c>
      <c r="C255" s="302">
        <v>0</v>
      </c>
      <c r="D255" s="302">
        <v>0</v>
      </c>
      <c r="E255" s="331"/>
      <c r="F255" s="273" t="str">
        <f t="shared" si="22"/>
        <v>否</v>
      </c>
      <c r="G255" s="151" t="str">
        <f t="shared" si="23"/>
        <v>项</v>
      </c>
    </row>
    <row r="256" ht="36" customHeight="1" spans="1:7">
      <c r="A256" s="296" t="s">
        <v>529</v>
      </c>
      <c r="B256" s="296" t="s">
        <v>530</v>
      </c>
      <c r="C256" s="304">
        <f t="shared" si="28"/>
        <v>0</v>
      </c>
      <c r="D256" s="304">
        <f t="shared" si="29"/>
        <v>0</v>
      </c>
      <c r="E256" s="331"/>
      <c r="F256" s="273" t="str">
        <f t="shared" si="22"/>
        <v>否</v>
      </c>
      <c r="G256" s="151" t="str">
        <f t="shared" si="23"/>
        <v>款</v>
      </c>
    </row>
    <row r="257" ht="36" customHeight="1" spans="1:7">
      <c r="A257" s="300" t="s">
        <v>531</v>
      </c>
      <c r="B257" s="300" t="s">
        <v>532</v>
      </c>
      <c r="C257" s="302">
        <v>0</v>
      </c>
      <c r="D257" s="302">
        <v>0</v>
      </c>
      <c r="E257" s="331"/>
      <c r="F257" s="273" t="str">
        <f t="shared" si="22"/>
        <v>否</v>
      </c>
      <c r="G257" s="151" t="str">
        <f t="shared" si="23"/>
        <v>项</v>
      </c>
    </row>
    <row r="258" ht="36" customHeight="1" spans="1:7">
      <c r="A258" s="296" t="s">
        <v>533</v>
      </c>
      <c r="B258" s="296" t="s">
        <v>534</v>
      </c>
      <c r="C258" s="304">
        <f t="shared" si="28"/>
        <v>0</v>
      </c>
      <c r="D258" s="304">
        <f t="shared" si="29"/>
        <v>0</v>
      </c>
      <c r="E258" s="331"/>
      <c r="F258" s="273" t="str">
        <f t="shared" si="22"/>
        <v>否</v>
      </c>
      <c r="G258" s="151" t="str">
        <f t="shared" si="23"/>
        <v>款</v>
      </c>
    </row>
    <row r="259" ht="36" customHeight="1" spans="1:7">
      <c r="A259" s="300" t="s">
        <v>535</v>
      </c>
      <c r="B259" s="300" t="s">
        <v>536</v>
      </c>
      <c r="C259" s="302">
        <v>0</v>
      </c>
      <c r="D259" s="302">
        <v>0</v>
      </c>
      <c r="E259" s="331"/>
      <c r="F259" s="273" t="str">
        <f t="shared" si="22"/>
        <v>否</v>
      </c>
      <c r="G259" s="151" t="str">
        <f t="shared" si="23"/>
        <v>项</v>
      </c>
    </row>
    <row r="260" ht="36" customHeight="1" spans="1:7">
      <c r="A260" s="431" t="s">
        <v>537</v>
      </c>
      <c r="B260" s="296" t="s">
        <v>538</v>
      </c>
      <c r="C260" s="304">
        <f>SUM(C261:C269)</f>
        <v>177</v>
      </c>
      <c r="D260" s="304">
        <f>SUM(D261:D269)</f>
        <v>60</v>
      </c>
      <c r="E260" s="331">
        <f t="shared" ref="E260:E263" si="30">(D260-C260)/C260</f>
        <v>-0.661</v>
      </c>
      <c r="F260" s="273" t="str">
        <f t="shared" ref="F260:F323" si="31">IF(LEN(A260)=3,"是",IF(B260&lt;&gt;"",IF(SUM(C260:D260)&lt;&gt;0,"是","否"),"是"))</f>
        <v>是</v>
      </c>
      <c r="G260" s="151" t="str">
        <f t="shared" ref="G260:G323" si="32">IF(LEN(A260)=3,"类",IF(LEN(A260)=5,"款","项"))</f>
        <v>款</v>
      </c>
    </row>
    <row r="261" ht="36" customHeight="1" spans="1:7">
      <c r="A261" s="432" t="s">
        <v>539</v>
      </c>
      <c r="B261" s="300" t="s">
        <v>540</v>
      </c>
      <c r="C261" s="302">
        <v>68</v>
      </c>
      <c r="D261" s="302">
        <v>60</v>
      </c>
      <c r="E261" s="331">
        <f t="shared" si="30"/>
        <v>-0.118</v>
      </c>
      <c r="F261" s="273" t="str">
        <f t="shared" si="31"/>
        <v>是</v>
      </c>
      <c r="G261" s="151" t="str">
        <f t="shared" si="32"/>
        <v>项</v>
      </c>
    </row>
    <row r="262" ht="36" customHeight="1" spans="1:7">
      <c r="A262" s="432" t="s">
        <v>541</v>
      </c>
      <c r="B262" s="300" t="s">
        <v>542</v>
      </c>
      <c r="C262" s="302">
        <v>0</v>
      </c>
      <c r="D262" s="302">
        <v>0</v>
      </c>
      <c r="E262" s="331"/>
      <c r="F262" s="273" t="str">
        <f t="shared" si="31"/>
        <v>否</v>
      </c>
      <c r="G262" s="151" t="str">
        <f t="shared" si="32"/>
        <v>项</v>
      </c>
    </row>
    <row r="263" ht="36" customHeight="1" spans="1:7">
      <c r="A263" s="432" t="s">
        <v>543</v>
      </c>
      <c r="B263" s="300" t="s">
        <v>544</v>
      </c>
      <c r="C263" s="302">
        <v>4</v>
      </c>
      <c r="D263" s="302"/>
      <c r="E263" s="331">
        <f t="shared" si="30"/>
        <v>-1</v>
      </c>
      <c r="F263" s="273" t="str">
        <f t="shared" si="31"/>
        <v>是</v>
      </c>
      <c r="G263" s="151" t="str">
        <f t="shared" si="32"/>
        <v>项</v>
      </c>
    </row>
    <row r="264" ht="36" customHeight="1" spans="1:7">
      <c r="A264" s="432" t="s">
        <v>545</v>
      </c>
      <c r="B264" s="300" t="s">
        <v>546</v>
      </c>
      <c r="C264" s="302">
        <v>0</v>
      </c>
      <c r="D264" s="302">
        <v>0</v>
      </c>
      <c r="E264" s="331"/>
      <c r="F264" s="273" t="str">
        <f t="shared" si="31"/>
        <v>否</v>
      </c>
      <c r="G264" s="151" t="str">
        <f t="shared" si="32"/>
        <v>项</v>
      </c>
    </row>
    <row r="265" ht="36" customHeight="1" spans="1:7">
      <c r="A265" s="432" t="s">
        <v>547</v>
      </c>
      <c r="B265" s="300" t="s">
        <v>548</v>
      </c>
      <c r="C265" s="302">
        <v>3</v>
      </c>
      <c r="D265" s="302">
        <v>0</v>
      </c>
      <c r="E265" s="331">
        <f t="shared" ref="E265:E273" si="33">(D265-C265)/C265</f>
        <v>-1</v>
      </c>
      <c r="F265" s="273" t="str">
        <f t="shared" si="31"/>
        <v>是</v>
      </c>
      <c r="G265" s="151" t="str">
        <f t="shared" si="32"/>
        <v>项</v>
      </c>
    </row>
    <row r="266" ht="36" customHeight="1" spans="1:7">
      <c r="A266" s="432" t="s">
        <v>549</v>
      </c>
      <c r="B266" s="300" t="s">
        <v>550</v>
      </c>
      <c r="C266" s="302">
        <v>0</v>
      </c>
      <c r="D266" s="302">
        <v>0</v>
      </c>
      <c r="E266" s="331"/>
      <c r="F266" s="273" t="str">
        <f t="shared" si="31"/>
        <v>否</v>
      </c>
      <c r="G266" s="151" t="str">
        <f t="shared" si="32"/>
        <v>项</v>
      </c>
    </row>
    <row r="267" ht="36" customHeight="1" spans="1:7">
      <c r="A267" s="432" t="s">
        <v>551</v>
      </c>
      <c r="B267" s="300" t="s">
        <v>552</v>
      </c>
      <c r="C267" s="302">
        <v>102</v>
      </c>
      <c r="D267" s="302"/>
      <c r="E267" s="331">
        <f t="shared" si="33"/>
        <v>-1</v>
      </c>
      <c r="F267" s="273" t="str">
        <f t="shared" si="31"/>
        <v>是</v>
      </c>
      <c r="G267" s="151" t="str">
        <f t="shared" si="32"/>
        <v>项</v>
      </c>
    </row>
    <row r="268" ht="36" customHeight="1" spans="1:7">
      <c r="A268" s="432" t="s">
        <v>553</v>
      </c>
      <c r="B268" s="300" t="s">
        <v>554</v>
      </c>
      <c r="C268" s="302">
        <v>0</v>
      </c>
      <c r="D268" s="302">
        <v>0</v>
      </c>
      <c r="E268" s="331"/>
      <c r="F268" s="273" t="str">
        <f t="shared" si="31"/>
        <v>否</v>
      </c>
      <c r="G268" s="151" t="str">
        <f t="shared" si="32"/>
        <v>项</v>
      </c>
    </row>
    <row r="269" ht="36" customHeight="1" spans="1:7">
      <c r="A269" s="432" t="s">
        <v>555</v>
      </c>
      <c r="B269" s="300" t="s">
        <v>556</v>
      </c>
      <c r="C269" s="302"/>
      <c r="D269" s="302"/>
      <c r="E269" s="331"/>
      <c r="F269" s="273" t="str">
        <f t="shared" si="31"/>
        <v>否</v>
      </c>
      <c r="G269" s="151" t="str">
        <f t="shared" si="32"/>
        <v>项</v>
      </c>
    </row>
    <row r="270" ht="36" customHeight="1" spans="1:7">
      <c r="A270" s="431" t="s">
        <v>557</v>
      </c>
      <c r="B270" s="296" t="s">
        <v>558</v>
      </c>
      <c r="C270" s="304">
        <f>SUM(C271)</f>
        <v>8</v>
      </c>
      <c r="D270" s="304"/>
      <c r="E270" s="331">
        <f t="shared" si="33"/>
        <v>-1</v>
      </c>
      <c r="F270" s="273" t="str">
        <f t="shared" si="31"/>
        <v>是</v>
      </c>
      <c r="G270" s="151" t="str">
        <f t="shared" si="32"/>
        <v>款</v>
      </c>
    </row>
    <row r="271" ht="36" customHeight="1" spans="1:7">
      <c r="A271" s="300" t="s">
        <v>559</v>
      </c>
      <c r="B271" s="300" t="s">
        <v>560</v>
      </c>
      <c r="C271" s="302">
        <v>8</v>
      </c>
      <c r="D271" s="302"/>
      <c r="E271" s="331">
        <f t="shared" si="33"/>
        <v>-1</v>
      </c>
      <c r="F271" s="273" t="str">
        <f t="shared" si="31"/>
        <v>是</v>
      </c>
      <c r="G271" s="151" t="str">
        <f t="shared" si="32"/>
        <v>项</v>
      </c>
    </row>
    <row r="272" ht="36" customHeight="1" spans="1:7">
      <c r="A272" s="438" t="s">
        <v>561</v>
      </c>
      <c r="B272" s="439" t="s">
        <v>520</v>
      </c>
      <c r="C272" s="440">
        <f>C270+C260+C258+C256+C254</f>
        <v>185</v>
      </c>
      <c r="D272" s="440">
        <f>D270+D260+D258+D256+D254</f>
        <v>60</v>
      </c>
      <c r="E272" s="331">
        <f t="shared" si="33"/>
        <v>-0.676</v>
      </c>
      <c r="F272" s="273" t="str">
        <f t="shared" si="31"/>
        <v>是</v>
      </c>
      <c r="G272" s="151" t="str">
        <f t="shared" si="32"/>
        <v>项</v>
      </c>
    </row>
    <row r="273" ht="36" customHeight="1" spans="1:7">
      <c r="A273" s="431" t="s">
        <v>76</v>
      </c>
      <c r="B273" s="296" t="s">
        <v>77</v>
      </c>
      <c r="C273" s="304">
        <f>C274+C277+C288+C295+C303+C312+C328+C338+C348+C356+C362</f>
        <v>9564</v>
      </c>
      <c r="D273" s="304">
        <f>D274+D277+D288+D295+D303+D312+D328+D338+D348+D356+D362</f>
        <v>8809</v>
      </c>
      <c r="E273" s="331">
        <f t="shared" si="33"/>
        <v>-0.079</v>
      </c>
      <c r="F273" s="273" t="str">
        <f t="shared" si="31"/>
        <v>是</v>
      </c>
      <c r="G273" s="151" t="str">
        <f t="shared" si="32"/>
        <v>类</v>
      </c>
    </row>
    <row r="274" ht="36" customHeight="1" spans="1:7">
      <c r="A274" s="431" t="s">
        <v>562</v>
      </c>
      <c r="B274" s="296" t="s">
        <v>563</v>
      </c>
      <c r="C274" s="304"/>
      <c r="D274" s="304"/>
      <c r="E274" s="331"/>
      <c r="F274" s="273" t="str">
        <f t="shared" si="31"/>
        <v>否</v>
      </c>
      <c r="G274" s="151" t="str">
        <f t="shared" si="32"/>
        <v>款</v>
      </c>
    </row>
    <row r="275" ht="36" customHeight="1" spans="1:7">
      <c r="A275" s="432" t="s">
        <v>564</v>
      </c>
      <c r="B275" s="300" t="s">
        <v>565</v>
      </c>
      <c r="C275" s="302"/>
      <c r="D275" s="302"/>
      <c r="E275" s="331"/>
      <c r="F275" s="273" t="str">
        <f t="shared" si="31"/>
        <v>否</v>
      </c>
      <c r="G275" s="151" t="str">
        <f t="shared" si="32"/>
        <v>项</v>
      </c>
    </row>
    <row r="276" ht="36" customHeight="1" spans="1:7">
      <c r="A276" s="432" t="s">
        <v>566</v>
      </c>
      <c r="B276" s="300" t="s">
        <v>567</v>
      </c>
      <c r="C276" s="302"/>
      <c r="D276" s="302"/>
      <c r="E276" s="331"/>
      <c r="F276" s="273" t="str">
        <f t="shared" si="31"/>
        <v>否</v>
      </c>
      <c r="G276" s="151" t="str">
        <f t="shared" si="32"/>
        <v>项</v>
      </c>
    </row>
    <row r="277" ht="36" customHeight="1" spans="1:7">
      <c r="A277" s="431" t="s">
        <v>568</v>
      </c>
      <c r="B277" s="296" t="s">
        <v>569</v>
      </c>
      <c r="C277" s="304">
        <f>SUM(C278:C287)</f>
        <v>8636</v>
      </c>
      <c r="D277" s="304">
        <f>SUM(D278:D287)</f>
        <v>7754</v>
      </c>
      <c r="E277" s="331">
        <f t="shared" ref="E277:E279" si="34">(D277-C277)/C277</f>
        <v>-0.102</v>
      </c>
      <c r="F277" s="273" t="str">
        <f t="shared" si="31"/>
        <v>是</v>
      </c>
      <c r="G277" s="151" t="str">
        <f t="shared" si="32"/>
        <v>款</v>
      </c>
    </row>
    <row r="278" ht="36" customHeight="1" spans="1:7">
      <c r="A278" s="432" t="s">
        <v>570</v>
      </c>
      <c r="B278" s="300" t="s">
        <v>140</v>
      </c>
      <c r="C278" s="302">
        <v>5323</v>
      </c>
      <c r="D278" s="302">
        <v>5318</v>
      </c>
      <c r="E278" s="331">
        <f t="shared" si="34"/>
        <v>-0.001</v>
      </c>
      <c r="F278" s="273" t="str">
        <f t="shared" si="31"/>
        <v>是</v>
      </c>
      <c r="G278" s="151" t="str">
        <f t="shared" si="32"/>
        <v>项</v>
      </c>
    </row>
    <row r="279" ht="36" customHeight="1" spans="1:7">
      <c r="A279" s="432" t="s">
        <v>571</v>
      </c>
      <c r="B279" s="300" t="s">
        <v>142</v>
      </c>
      <c r="C279" s="302">
        <v>3024</v>
      </c>
      <c r="D279" s="302">
        <v>1650</v>
      </c>
      <c r="E279" s="331">
        <f t="shared" si="34"/>
        <v>-0.454</v>
      </c>
      <c r="F279" s="273" t="str">
        <f t="shared" si="31"/>
        <v>是</v>
      </c>
      <c r="G279" s="151" t="str">
        <f t="shared" si="32"/>
        <v>项</v>
      </c>
    </row>
    <row r="280" ht="36" customHeight="1" spans="1:7">
      <c r="A280" s="432" t="s">
        <v>572</v>
      </c>
      <c r="B280" s="300" t="s">
        <v>144</v>
      </c>
      <c r="C280" s="302">
        <v>0</v>
      </c>
      <c r="D280" s="302">
        <v>0</v>
      </c>
      <c r="E280" s="331"/>
      <c r="F280" s="273" t="str">
        <f t="shared" si="31"/>
        <v>否</v>
      </c>
      <c r="G280" s="151" t="str">
        <f t="shared" si="32"/>
        <v>项</v>
      </c>
    </row>
    <row r="281" ht="36" customHeight="1" spans="1:7">
      <c r="A281" s="432" t="s">
        <v>573</v>
      </c>
      <c r="B281" s="300" t="s">
        <v>241</v>
      </c>
      <c r="C281" s="302"/>
      <c r="D281" s="302"/>
      <c r="E281" s="331"/>
      <c r="F281" s="273" t="str">
        <f t="shared" si="31"/>
        <v>否</v>
      </c>
      <c r="G281" s="151" t="str">
        <f t="shared" si="32"/>
        <v>项</v>
      </c>
    </row>
    <row r="282" ht="36" customHeight="1" spans="1:7">
      <c r="A282" s="432" t="s">
        <v>574</v>
      </c>
      <c r="B282" s="300" t="s">
        <v>575</v>
      </c>
      <c r="C282" s="302">
        <v>97</v>
      </c>
      <c r="D282" s="302">
        <v>550</v>
      </c>
      <c r="E282" s="331">
        <f>(D282-C282)/C282</f>
        <v>4.67</v>
      </c>
      <c r="F282" s="273" t="str">
        <f t="shared" si="31"/>
        <v>是</v>
      </c>
      <c r="G282" s="151" t="str">
        <f t="shared" si="32"/>
        <v>项</v>
      </c>
    </row>
    <row r="283" ht="36" customHeight="1" spans="1:7">
      <c r="A283" s="432" t="s">
        <v>576</v>
      </c>
      <c r="B283" s="300" t="s">
        <v>577</v>
      </c>
      <c r="C283" s="302"/>
      <c r="D283" s="302"/>
      <c r="E283" s="331"/>
      <c r="F283" s="273" t="str">
        <f t="shared" si="31"/>
        <v>否</v>
      </c>
      <c r="G283" s="151" t="str">
        <f t="shared" si="32"/>
        <v>项</v>
      </c>
    </row>
    <row r="284" ht="36" customHeight="1" spans="1:7">
      <c r="A284" s="432" t="s">
        <v>578</v>
      </c>
      <c r="B284" s="300" t="s">
        <v>579</v>
      </c>
      <c r="C284" s="302"/>
      <c r="D284" s="302"/>
      <c r="E284" s="331"/>
      <c r="F284" s="273" t="str">
        <f t="shared" si="31"/>
        <v>否</v>
      </c>
      <c r="G284" s="151" t="str">
        <f t="shared" si="32"/>
        <v>项</v>
      </c>
    </row>
    <row r="285" ht="36" customHeight="1" spans="1:7">
      <c r="A285" s="432" t="s">
        <v>580</v>
      </c>
      <c r="B285" s="300" t="s">
        <v>581</v>
      </c>
      <c r="C285" s="302"/>
      <c r="D285" s="302"/>
      <c r="E285" s="331"/>
      <c r="F285" s="273" t="str">
        <f t="shared" si="31"/>
        <v>否</v>
      </c>
      <c r="G285" s="151" t="str">
        <f t="shared" si="32"/>
        <v>项</v>
      </c>
    </row>
    <row r="286" ht="36" customHeight="1" spans="1:7">
      <c r="A286" s="432" t="s">
        <v>582</v>
      </c>
      <c r="B286" s="300" t="s">
        <v>158</v>
      </c>
      <c r="C286" s="302"/>
      <c r="D286" s="302"/>
      <c r="E286" s="331"/>
      <c r="F286" s="273" t="str">
        <f t="shared" si="31"/>
        <v>否</v>
      </c>
      <c r="G286" s="151" t="str">
        <f t="shared" si="32"/>
        <v>项</v>
      </c>
    </row>
    <row r="287" ht="36" customHeight="1" spans="1:7">
      <c r="A287" s="432" t="s">
        <v>583</v>
      </c>
      <c r="B287" s="300" t="s">
        <v>584</v>
      </c>
      <c r="C287" s="302">
        <v>192</v>
      </c>
      <c r="D287" s="302">
        <v>236</v>
      </c>
      <c r="E287" s="331">
        <f>(D287-C287)/C287</f>
        <v>0.229</v>
      </c>
      <c r="F287" s="273" t="str">
        <f t="shared" si="31"/>
        <v>是</v>
      </c>
      <c r="G287" s="151" t="str">
        <f t="shared" si="32"/>
        <v>项</v>
      </c>
    </row>
    <row r="288" ht="36" customHeight="1" spans="1:7">
      <c r="A288" s="431" t="s">
        <v>585</v>
      </c>
      <c r="B288" s="296" t="s">
        <v>586</v>
      </c>
      <c r="C288" s="304"/>
      <c r="D288" s="304"/>
      <c r="E288" s="331"/>
      <c r="F288" s="273" t="str">
        <f t="shared" si="31"/>
        <v>否</v>
      </c>
      <c r="G288" s="151" t="str">
        <f t="shared" si="32"/>
        <v>款</v>
      </c>
    </row>
    <row r="289" ht="36" customHeight="1" spans="1:7">
      <c r="A289" s="432" t="s">
        <v>587</v>
      </c>
      <c r="B289" s="300" t="s">
        <v>140</v>
      </c>
      <c r="C289" s="302"/>
      <c r="D289" s="302"/>
      <c r="E289" s="331"/>
      <c r="F289" s="273" t="str">
        <f t="shared" si="31"/>
        <v>否</v>
      </c>
      <c r="G289" s="151" t="str">
        <f t="shared" si="32"/>
        <v>项</v>
      </c>
    </row>
    <row r="290" ht="36" customHeight="1" spans="1:7">
      <c r="A290" s="432" t="s">
        <v>588</v>
      </c>
      <c r="B290" s="300" t="s">
        <v>142</v>
      </c>
      <c r="C290" s="302">
        <v>0</v>
      </c>
      <c r="D290" s="302">
        <v>0</v>
      </c>
      <c r="E290" s="331"/>
      <c r="F290" s="273" t="str">
        <f t="shared" si="31"/>
        <v>否</v>
      </c>
      <c r="G290" s="151" t="str">
        <f t="shared" si="32"/>
        <v>项</v>
      </c>
    </row>
    <row r="291" ht="36" customHeight="1" spans="1:7">
      <c r="A291" s="432" t="s">
        <v>589</v>
      </c>
      <c r="B291" s="300" t="s">
        <v>144</v>
      </c>
      <c r="C291" s="302">
        <v>0</v>
      </c>
      <c r="D291" s="302">
        <v>0</v>
      </c>
      <c r="E291" s="331"/>
      <c r="F291" s="273" t="str">
        <f t="shared" si="31"/>
        <v>否</v>
      </c>
      <c r="G291" s="151" t="str">
        <f t="shared" si="32"/>
        <v>项</v>
      </c>
    </row>
    <row r="292" ht="36" customHeight="1" spans="1:7">
      <c r="A292" s="432" t="s">
        <v>590</v>
      </c>
      <c r="B292" s="300" t="s">
        <v>591</v>
      </c>
      <c r="C292" s="302"/>
      <c r="D292" s="302"/>
      <c r="E292" s="331"/>
      <c r="F292" s="273" t="str">
        <f t="shared" si="31"/>
        <v>否</v>
      </c>
      <c r="G292" s="151" t="str">
        <f t="shared" si="32"/>
        <v>项</v>
      </c>
    </row>
    <row r="293" ht="36" customHeight="1" spans="1:7">
      <c r="A293" s="432" t="s">
        <v>592</v>
      </c>
      <c r="B293" s="300" t="s">
        <v>158</v>
      </c>
      <c r="C293" s="302"/>
      <c r="D293" s="302"/>
      <c r="E293" s="331"/>
      <c r="F293" s="273" t="str">
        <f t="shared" si="31"/>
        <v>否</v>
      </c>
      <c r="G293" s="151" t="str">
        <f t="shared" si="32"/>
        <v>项</v>
      </c>
    </row>
    <row r="294" ht="36" customHeight="1" spans="1:7">
      <c r="A294" s="432" t="s">
        <v>593</v>
      </c>
      <c r="B294" s="300" t="s">
        <v>594</v>
      </c>
      <c r="C294" s="302"/>
      <c r="D294" s="302"/>
      <c r="E294" s="331"/>
      <c r="F294" s="273" t="str">
        <f t="shared" si="31"/>
        <v>否</v>
      </c>
      <c r="G294" s="151" t="str">
        <f t="shared" si="32"/>
        <v>项</v>
      </c>
    </row>
    <row r="295" ht="36" customHeight="1" spans="1:7">
      <c r="A295" s="431" t="s">
        <v>595</v>
      </c>
      <c r="B295" s="296" t="s">
        <v>596</v>
      </c>
      <c r="C295" s="304">
        <f>SUBTOTAL(9,C296)</f>
        <v>1</v>
      </c>
      <c r="D295" s="304"/>
      <c r="E295" s="331">
        <f>(D295-C295)/C295</f>
        <v>-1</v>
      </c>
      <c r="F295" s="273" t="str">
        <f t="shared" si="31"/>
        <v>是</v>
      </c>
      <c r="G295" s="151" t="str">
        <f t="shared" si="32"/>
        <v>款</v>
      </c>
    </row>
    <row r="296" ht="36" customHeight="1" spans="1:7">
      <c r="A296" s="432" t="s">
        <v>597</v>
      </c>
      <c r="B296" s="300" t="s">
        <v>140</v>
      </c>
      <c r="C296" s="302">
        <v>1</v>
      </c>
      <c r="D296" s="302"/>
      <c r="E296" s="331">
        <f>(D296-C296)/C296</f>
        <v>-1</v>
      </c>
      <c r="F296" s="273" t="str">
        <f t="shared" si="31"/>
        <v>是</v>
      </c>
      <c r="G296" s="151" t="str">
        <f t="shared" si="32"/>
        <v>项</v>
      </c>
    </row>
    <row r="297" ht="36" customHeight="1" spans="1:7">
      <c r="A297" s="432" t="s">
        <v>598</v>
      </c>
      <c r="B297" s="300" t="s">
        <v>142</v>
      </c>
      <c r="C297" s="302"/>
      <c r="D297" s="302"/>
      <c r="E297" s="331"/>
      <c r="F297" s="273" t="str">
        <f t="shared" si="31"/>
        <v>否</v>
      </c>
      <c r="G297" s="151" t="str">
        <f t="shared" si="32"/>
        <v>项</v>
      </c>
    </row>
    <row r="298" ht="36" customHeight="1" spans="1:7">
      <c r="A298" s="432" t="s">
        <v>599</v>
      </c>
      <c r="B298" s="300" t="s">
        <v>144</v>
      </c>
      <c r="C298" s="302"/>
      <c r="D298" s="302"/>
      <c r="E298" s="331"/>
      <c r="F298" s="273" t="str">
        <f t="shared" si="31"/>
        <v>否</v>
      </c>
      <c r="G298" s="151" t="str">
        <f t="shared" si="32"/>
        <v>项</v>
      </c>
    </row>
    <row r="299" ht="36" customHeight="1" spans="1:7">
      <c r="A299" s="432" t="s">
        <v>600</v>
      </c>
      <c r="B299" s="300" t="s">
        <v>601</v>
      </c>
      <c r="C299" s="302"/>
      <c r="D299" s="302"/>
      <c r="E299" s="331"/>
      <c r="F299" s="273" t="str">
        <f t="shared" si="31"/>
        <v>否</v>
      </c>
      <c r="G299" s="151" t="str">
        <f t="shared" si="32"/>
        <v>项</v>
      </c>
    </row>
    <row r="300" ht="36" customHeight="1" spans="1:7">
      <c r="A300" s="432" t="s">
        <v>602</v>
      </c>
      <c r="B300" s="300" t="s">
        <v>603</v>
      </c>
      <c r="C300" s="302"/>
      <c r="D300" s="302"/>
      <c r="E300" s="331"/>
      <c r="F300" s="273" t="str">
        <f t="shared" si="31"/>
        <v>否</v>
      </c>
      <c r="G300" s="151" t="str">
        <f t="shared" si="32"/>
        <v>项</v>
      </c>
    </row>
    <row r="301" ht="36" customHeight="1" spans="1:7">
      <c r="A301" s="432" t="s">
        <v>604</v>
      </c>
      <c r="B301" s="300" t="s">
        <v>158</v>
      </c>
      <c r="C301" s="302"/>
      <c r="D301" s="302"/>
      <c r="E301" s="331"/>
      <c r="F301" s="273" t="str">
        <f t="shared" si="31"/>
        <v>否</v>
      </c>
      <c r="G301" s="151" t="str">
        <f t="shared" si="32"/>
        <v>项</v>
      </c>
    </row>
    <row r="302" ht="36" customHeight="1" spans="1:7">
      <c r="A302" s="432" t="s">
        <v>605</v>
      </c>
      <c r="B302" s="300" t="s">
        <v>606</v>
      </c>
      <c r="C302" s="302"/>
      <c r="D302" s="302"/>
      <c r="E302" s="331"/>
      <c r="F302" s="273" t="str">
        <f t="shared" si="31"/>
        <v>否</v>
      </c>
      <c r="G302" s="151" t="str">
        <f t="shared" si="32"/>
        <v>项</v>
      </c>
    </row>
    <row r="303" ht="36" customHeight="1" spans="1:7">
      <c r="A303" s="431" t="s">
        <v>607</v>
      </c>
      <c r="B303" s="296" t="s">
        <v>608</v>
      </c>
      <c r="C303" s="304">
        <f>SUM(C304:C311)</f>
        <v>14</v>
      </c>
      <c r="D303" s="304"/>
      <c r="E303" s="331">
        <f>(D303-C303)/C303</f>
        <v>-1</v>
      </c>
      <c r="F303" s="273" t="str">
        <f t="shared" si="31"/>
        <v>是</v>
      </c>
      <c r="G303" s="151" t="str">
        <f t="shared" si="32"/>
        <v>款</v>
      </c>
    </row>
    <row r="304" ht="36" customHeight="1" spans="1:7">
      <c r="A304" s="432" t="s">
        <v>609</v>
      </c>
      <c r="B304" s="300" t="s">
        <v>140</v>
      </c>
      <c r="C304" s="302">
        <v>14</v>
      </c>
      <c r="D304" s="302"/>
      <c r="E304" s="331">
        <f>(D304-C304)/C304</f>
        <v>-1</v>
      </c>
      <c r="F304" s="273" t="str">
        <f t="shared" si="31"/>
        <v>是</v>
      </c>
      <c r="G304" s="151" t="str">
        <f t="shared" si="32"/>
        <v>项</v>
      </c>
    </row>
    <row r="305" ht="36" customHeight="1" spans="1:7">
      <c r="A305" s="432" t="s">
        <v>610</v>
      </c>
      <c r="B305" s="300" t="s">
        <v>142</v>
      </c>
      <c r="C305" s="302"/>
      <c r="D305" s="302"/>
      <c r="E305" s="331"/>
      <c r="F305" s="273" t="str">
        <f t="shared" si="31"/>
        <v>否</v>
      </c>
      <c r="G305" s="151" t="str">
        <f t="shared" si="32"/>
        <v>项</v>
      </c>
    </row>
    <row r="306" ht="36" customHeight="1" spans="1:7">
      <c r="A306" s="432" t="s">
        <v>611</v>
      </c>
      <c r="B306" s="300" t="s">
        <v>144</v>
      </c>
      <c r="C306" s="302">
        <v>0</v>
      </c>
      <c r="D306" s="302">
        <v>0</v>
      </c>
      <c r="E306" s="331"/>
      <c r="F306" s="273" t="str">
        <f t="shared" si="31"/>
        <v>否</v>
      </c>
      <c r="G306" s="151" t="str">
        <f t="shared" si="32"/>
        <v>项</v>
      </c>
    </row>
    <row r="307" ht="36" customHeight="1" spans="1:7">
      <c r="A307" s="432" t="s">
        <v>612</v>
      </c>
      <c r="B307" s="300" t="s">
        <v>613</v>
      </c>
      <c r="C307" s="302"/>
      <c r="D307" s="302"/>
      <c r="E307" s="331"/>
      <c r="F307" s="273" t="str">
        <f t="shared" si="31"/>
        <v>否</v>
      </c>
      <c r="G307" s="151" t="str">
        <f t="shared" si="32"/>
        <v>项</v>
      </c>
    </row>
    <row r="308" ht="36" customHeight="1" spans="1:7">
      <c r="A308" s="432" t="s">
        <v>614</v>
      </c>
      <c r="B308" s="300" t="s">
        <v>615</v>
      </c>
      <c r="C308" s="302"/>
      <c r="D308" s="302"/>
      <c r="E308" s="331"/>
      <c r="F308" s="273" t="str">
        <f t="shared" si="31"/>
        <v>否</v>
      </c>
      <c r="G308" s="151" t="str">
        <f t="shared" si="32"/>
        <v>项</v>
      </c>
    </row>
    <row r="309" ht="36" customHeight="1" spans="1:7">
      <c r="A309" s="432" t="s">
        <v>616</v>
      </c>
      <c r="B309" s="300" t="s">
        <v>617</v>
      </c>
      <c r="C309" s="302"/>
      <c r="D309" s="302"/>
      <c r="E309" s="331"/>
      <c r="F309" s="273" t="str">
        <f t="shared" si="31"/>
        <v>否</v>
      </c>
      <c r="G309" s="151" t="str">
        <f t="shared" si="32"/>
        <v>项</v>
      </c>
    </row>
    <row r="310" ht="36" customHeight="1" spans="1:7">
      <c r="A310" s="432" t="s">
        <v>618</v>
      </c>
      <c r="B310" s="300" t="s">
        <v>158</v>
      </c>
      <c r="C310" s="302"/>
      <c r="D310" s="302"/>
      <c r="E310" s="331"/>
      <c r="F310" s="273" t="str">
        <f t="shared" si="31"/>
        <v>否</v>
      </c>
      <c r="G310" s="151" t="str">
        <f t="shared" si="32"/>
        <v>项</v>
      </c>
    </row>
    <row r="311" ht="36" customHeight="1" spans="1:7">
      <c r="A311" s="432" t="s">
        <v>619</v>
      </c>
      <c r="B311" s="300" t="s">
        <v>620</v>
      </c>
      <c r="C311" s="302"/>
      <c r="D311" s="302"/>
      <c r="E311" s="331"/>
      <c r="F311" s="273" t="str">
        <f t="shared" si="31"/>
        <v>否</v>
      </c>
      <c r="G311" s="151" t="str">
        <f t="shared" si="32"/>
        <v>项</v>
      </c>
    </row>
    <row r="312" ht="36" customHeight="1" spans="1:7">
      <c r="A312" s="431" t="s">
        <v>621</v>
      </c>
      <c r="B312" s="296" t="s">
        <v>622</v>
      </c>
      <c r="C312" s="304">
        <f>SUM(C313:C327)</f>
        <v>877</v>
      </c>
      <c r="D312" s="304">
        <f>SUM(D313:D327)</f>
        <v>1055</v>
      </c>
      <c r="E312" s="331">
        <f t="shared" ref="E312:E318" si="35">(D312-C312)/C312</f>
        <v>0.203</v>
      </c>
      <c r="F312" s="273" t="str">
        <f t="shared" si="31"/>
        <v>是</v>
      </c>
      <c r="G312" s="151" t="str">
        <f t="shared" si="32"/>
        <v>款</v>
      </c>
    </row>
    <row r="313" ht="36" customHeight="1" spans="1:7">
      <c r="A313" s="432" t="s">
        <v>623</v>
      </c>
      <c r="B313" s="300" t="s">
        <v>140</v>
      </c>
      <c r="C313" s="302">
        <v>679</v>
      </c>
      <c r="D313" s="302">
        <v>752</v>
      </c>
      <c r="E313" s="331">
        <f t="shared" si="35"/>
        <v>0.108</v>
      </c>
      <c r="F313" s="273" t="str">
        <f t="shared" si="31"/>
        <v>是</v>
      </c>
      <c r="G313" s="151" t="str">
        <f t="shared" si="32"/>
        <v>项</v>
      </c>
    </row>
    <row r="314" ht="36" customHeight="1" spans="1:7">
      <c r="A314" s="432" t="s">
        <v>624</v>
      </c>
      <c r="B314" s="300" t="s">
        <v>142</v>
      </c>
      <c r="C314" s="302">
        <v>0</v>
      </c>
      <c r="D314" s="302">
        <v>0</v>
      </c>
      <c r="E314" s="331"/>
      <c r="F314" s="273" t="str">
        <f t="shared" si="31"/>
        <v>否</v>
      </c>
      <c r="G314" s="151" t="str">
        <f t="shared" si="32"/>
        <v>项</v>
      </c>
    </row>
    <row r="315" ht="36" customHeight="1" spans="1:7">
      <c r="A315" s="432" t="s">
        <v>625</v>
      </c>
      <c r="B315" s="300" t="s">
        <v>144</v>
      </c>
      <c r="C315" s="302">
        <v>0</v>
      </c>
      <c r="D315" s="302">
        <v>0</v>
      </c>
      <c r="E315" s="331"/>
      <c r="F315" s="273" t="str">
        <f t="shared" si="31"/>
        <v>否</v>
      </c>
      <c r="G315" s="151" t="str">
        <f t="shared" si="32"/>
        <v>项</v>
      </c>
    </row>
    <row r="316" ht="36" customHeight="1" spans="1:7">
      <c r="A316" s="432" t="s">
        <v>626</v>
      </c>
      <c r="B316" s="300" t="s">
        <v>627</v>
      </c>
      <c r="C316" s="302">
        <v>10</v>
      </c>
      <c r="D316" s="302">
        <v>120</v>
      </c>
      <c r="E316" s="331">
        <f t="shared" si="35"/>
        <v>11</v>
      </c>
      <c r="F316" s="273" t="str">
        <f t="shared" si="31"/>
        <v>是</v>
      </c>
      <c r="G316" s="151" t="str">
        <f t="shared" si="32"/>
        <v>项</v>
      </c>
    </row>
    <row r="317" ht="36" customHeight="1" spans="1:7">
      <c r="A317" s="432" t="s">
        <v>628</v>
      </c>
      <c r="B317" s="300" t="s">
        <v>629</v>
      </c>
      <c r="C317" s="302">
        <v>6</v>
      </c>
      <c r="D317" s="302"/>
      <c r="E317" s="331">
        <f t="shared" si="35"/>
        <v>-1</v>
      </c>
      <c r="F317" s="273" t="str">
        <f t="shared" si="31"/>
        <v>是</v>
      </c>
      <c r="G317" s="151" t="str">
        <f t="shared" si="32"/>
        <v>项</v>
      </c>
    </row>
    <row r="318" ht="36" customHeight="1" spans="1:7">
      <c r="A318" s="441" t="s">
        <v>630</v>
      </c>
      <c r="B318" s="300" t="s">
        <v>631</v>
      </c>
      <c r="C318" s="302">
        <v>48</v>
      </c>
      <c r="D318" s="302">
        <v>49</v>
      </c>
      <c r="E318" s="331">
        <f t="shared" si="35"/>
        <v>0.021</v>
      </c>
      <c r="F318" s="273" t="str">
        <f t="shared" si="31"/>
        <v>是</v>
      </c>
      <c r="G318" s="151" t="str">
        <f t="shared" si="32"/>
        <v>项</v>
      </c>
    </row>
    <row r="319" ht="36" customHeight="1" spans="1:7">
      <c r="A319" s="441" t="s">
        <v>632</v>
      </c>
      <c r="B319" s="300" t="s">
        <v>633</v>
      </c>
      <c r="C319" s="302"/>
      <c r="D319" s="302"/>
      <c r="E319" s="331"/>
      <c r="F319" s="273" t="str">
        <f t="shared" si="31"/>
        <v>否</v>
      </c>
      <c r="G319" s="151" t="str">
        <f t="shared" si="32"/>
        <v>项</v>
      </c>
    </row>
    <row r="320" ht="36" customHeight="1" spans="1:7">
      <c r="A320" s="432" t="s">
        <v>634</v>
      </c>
      <c r="B320" s="300" t="s">
        <v>635</v>
      </c>
      <c r="C320" s="302"/>
      <c r="D320" s="302"/>
      <c r="E320" s="331"/>
      <c r="F320" s="273" t="str">
        <f t="shared" si="31"/>
        <v>否</v>
      </c>
      <c r="G320" s="151" t="str">
        <f t="shared" si="32"/>
        <v>项</v>
      </c>
    </row>
    <row r="321" ht="36" customHeight="1" spans="1:7">
      <c r="A321" s="432" t="s">
        <v>636</v>
      </c>
      <c r="B321" s="300" t="s">
        <v>637</v>
      </c>
      <c r="C321" s="302">
        <v>0</v>
      </c>
      <c r="D321" s="302">
        <v>0</v>
      </c>
      <c r="E321" s="331"/>
      <c r="F321" s="273" t="str">
        <f t="shared" si="31"/>
        <v>否</v>
      </c>
      <c r="G321" s="151" t="str">
        <f t="shared" si="32"/>
        <v>项</v>
      </c>
    </row>
    <row r="322" ht="36" customHeight="1" spans="1:7">
      <c r="A322" s="432" t="s">
        <v>638</v>
      </c>
      <c r="B322" s="300" t="s">
        <v>639</v>
      </c>
      <c r="C322" s="302">
        <v>6</v>
      </c>
      <c r="D322" s="302"/>
      <c r="E322" s="331">
        <f>(D322-C322)/C322</f>
        <v>-1</v>
      </c>
      <c r="F322" s="273" t="str">
        <f t="shared" si="31"/>
        <v>是</v>
      </c>
      <c r="G322" s="151" t="str">
        <f t="shared" si="32"/>
        <v>项</v>
      </c>
    </row>
    <row r="323" ht="36" customHeight="1" spans="1:7">
      <c r="A323" s="432" t="s">
        <v>640</v>
      </c>
      <c r="B323" s="300" t="s">
        <v>641</v>
      </c>
      <c r="C323" s="302">
        <v>0</v>
      </c>
      <c r="D323" s="302">
        <v>0</v>
      </c>
      <c r="E323" s="331"/>
      <c r="F323" s="273" t="str">
        <f t="shared" si="31"/>
        <v>否</v>
      </c>
      <c r="G323" s="151" t="str">
        <f t="shared" si="32"/>
        <v>项</v>
      </c>
    </row>
    <row r="324" ht="36" customHeight="1" spans="1:7">
      <c r="A324" s="432" t="s">
        <v>642</v>
      </c>
      <c r="B324" s="300" t="s">
        <v>643</v>
      </c>
      <c r="C324" s="302"/>
      <c r="D324" s="302"/>
      <c r="E324" s="331"/>
      <c r="F324" s="273" t="str">
        <f t="shared" ref="F324:F387" si="36">IF(LEN(A324)=3,"是",IF(B324&lt;&gt;"",IF(SUM(C324:D324)&lt;&gt;0,"是","否"),"是"))</f>
        <v>否</v>
      </c>
      <c r="G324" s="151" t="str">
        <f t="shared" ref="G324:G387" si="37">IF(LEN(A324)=3,"类",IF(LEN(A324)=5,"款","项"))</f>
        <v>项</v>
      </c>
    </row>
    <row r="325" ht="36" customHeight="1" spans="1:7">
      <c r="A325" s="432" t="s">
        <v>644</v>
      </c>
      <c r="B325" s="300" t="s">
        <v>241</v>
      </c>
      <c r="C325" s="302"/>
      <c r="D325" s="302"/>
      <c r="E325" s="331"/>
      <c r="F325" s="273" t="str">
        <f t="shared" si="36"/>
        <v>否</v>
      </c>
      <c r="G325" s="151" t="str">
        <f t="shared" si="37"/>
        <v>项</v>
      </c>
    </row>
    <row r="326" ht="36" customHeight="1" spans="1:7">
      <c r="A326" s="432" t="s">
        <v>645</v>
      </c>
      <c r="B326" s="300" t="s">
        <v>158</v>
      </c>
      <c r="C326" s="302">
        <v>128</v>
      </c>
      <c r="D326" s="302">
        <v>134</v>
      </c>
      <c r="E326" s="331">
        <f>(D326-C326)/C326</f>
        <v>0.047</v>
      </c>
      <c r="F326" s="273" t="str">
        <f t="shared" si="36"/>
        <v>是</v>
      </c>
      <c r="G326" s="151" t="str">
        <f t="shared" si="37"/>
        <v>项</v>
      </c>
    </row>
    <row r="327" ht="36" customHeight="1" spans="1:7">
      <c r="A327" s="432" t="s">
        <v>646</v>
      </c>
      <c r="B327" s="300" t="s">
        <v>647</v>
      </c>
      <c r="C327" s="302"/>
      <c r="D327" s="302"/>
      <c r="E327" s="331"/>
      <c r="F327" s="273" t="str">
        <f t="shared" si="36"/>
        <v>否</v>
      </c>
      <c r="G327" s="151" t="str">
        <f t="shared" si="37"/>
        <v>项</v>
      </c>
    </row>
    <row r="328" ht="36" customHeight="1" spans="1:7">
      <c r="A328" s="431" t="s">
        <v>648</v>
      </c>
      <c r="B328" s="296" t="s">
        <v>649</v>
      </c>
      <c r="C328" s="304"/>
      <c r="D328" s="304"/>
      <c r="E328" s="331"/>
      <c r="F328" s="273" t="str">
        <f t="shared" si="36"/>
        <v>否</v>
      </c>
      <c r="G328" s="151" t="str">
        <f t="shared" si="37"/>
        <v>款</v>
      </c>
    </row>
    <row r="329" ht="36" customHeight="1" spans="1:7">
      <c r="A329" s="432" t="s">
        <v>650</v>
      </c>
      <c r="B329" s="300" t="s">
        <v>140</v>
      </c>
      <c r="C329" s="302"/>
      <c r="D329" s="302"/>
      <c r="E329" s="331"/>
      <c r="F329" s="273" t="str">
        <f t="shared" si="36"/>
        <v>否</v>
      </c>
      <c r="G329" s="151" t="str">
        <f t="shared" si="37"/>
        <v>项</v>
      </c>
    </row>
    <row r="330" ht="36" customHeight="1" spans="1:7">
      <c r="A330" s="432" t="s">
        <v>651</v>
      </c>
      <c r="B330" s="300" t="s">
        <v>142</v>
      </c>
      <c r="C330" s="302">
        <v>0</v>
      </c>
      <c r="D330" s="302">
        <v>0</v>
      </c>
      <c r="E330" s="331"/>
      <c r="F330" s="273" t="str">
        <f t="shared" si="36"/>
        <v>否</v>
      </c>
      <c r="G330" s="151" t="str">
        <f t="shared" si="37"/>
        <v>项</v>
      </c>
    </row>
    <row r="331" ht="36" customHeight="1" spans="1:7">
      <c r="A331" s="432" t="s">
        <v>652</v>
      </c>
      <c r="B331" s="300" t="s">
        <v>144</v>
      </c>
      <c r="C331" s="302">
        <v>0</v>
      </c>
      <c r="D331" s="302">
        <v>0</v>
      </c>
      <c r="E331" s="331"/>
      <c r="F331" s="273" t="str">
        <f t="shared" si="36"/>
        <v>否</v>
      </c>
      <c r="G331" s="151" t="str">
        <f t="shared" si="37"/>
        <v>项</v>
      </c>
    </row>
    <row r="332" ht="36" customHeight="1" spans="1:7">
      <c r="A332" s="432" t="s">
        <v>653</v>
      </c>
      <c r="B332" s="300" t="s">
        <v>654</v>
      </c>
      <c r="C332" s="302"/>
      <c r="D332" s="302"/>
      <c r="E332" s="331"/>
      <c r="F332" s="273" t="str">
        <f t="shared" si="36"/>
        <v>否</v>
      </c>
      <c r="G332" s="151" t="str">
        <f t="shared" si="37"/>
        <v>项</v>
      </c>
    </row>
    <row r="333" ht="36" customHeight="1" spans="1:7">
      <c r="A333" s="432" t="s">
        <v>655</v>
      </c>
      <c r="B333" s="300" t="s">
        <v>656</v>
      </c>
      <c r="C333" s="302"/>
      <c r="D333" s="302"/>
      <c r="E333" s="331"/>
      <c r="F333" s="273" t="str">
        <f t="shared" si="36"/>
        <v>否</v>
      </c>
      <c r="G333" s="151" t="str">
        <f t="shared" si="37"/>
        <v>项</v>
      </c>
    </row>
    <row r="334" ht="36" customHeight="1" spans="1:7">
      <c r="A334" s="432" t="s">
        <v>657</v>
      </c>
      <c r="B334" s="300" t="s">
        <v>658</v>
      </c>
      <c r="C334" s="302"/>
      <c r="D334" s="302"/>
      <c r="E334" s="331"/>
      <c r="F334" s="273" t="str">
        <f t="shared" si="36"/>
        <v>否</v>
      </c>
      <c r="G334" s="151" t="str">
        <f t="shared" si="37"/>
        <v>项</v>
      </c>
    </row>
    <row r="335" ht="36" customHeight="1" spans="1:7">
      <c r="A335" s="432" t="s">
        <v>659</v>
      </c>
      <c r="B335" s="300" t="s">
        <v>241</v>
      </c>
      <c r="C335" s="302"/>
      <c r="D335" s="302"/>
      <c r="E335" s="331"/>
      <c r="F335" s="273" t="str">
        <f t="shared" si="36"/>
        <v>否</v>
      </c>
      <c r="G335" s="151" t="str">
        <f t="shared" si="37"/>
        <v>项</v>
      </c>
    </row>
    <row r="336" ht="36" customHeight="1" spans="1:7">
      <c r="A336" s="432" t="s">
        <v>660</v>
      </c>
      <c r="B336" s="300" t="s">
        <v>158</v>
      </c>
      <c r="C336" s="302">
        <v>0</v>
      </c>
      <c r="D336" s="302">
        <v>0</v>
      </c>
      <c r="E336" s="331"/>
      <c r="F336" s="273" t="str">
        <f t="shared" si="36"/>
        <v>否</v>
      </c>
      <c r="G336" s="151" t="str">
        <f t="shared" si="37"/>
        <v>项</v>
      </c>
    </row>
    <row r="337" ht="36" customHeight="1" spans="1:7">
      <c r="A337" s="432" t="s">
        <v>661</v>
      </c>
      <c r="B337" s="300" t="s">
        <v>662</v>
      </c>
      <c r="C337" s="302"/>
      <c r="D337" s="302"/>
      <c r="E337" s="331"/>
      <c r="F337" s="273" t="str">
        <f t="shared" si="36"/>
        <v>否</v>
      </c>
      <c r="G337" s="151" t="str">
        <f t="shared" si="37"/>
        <v>项</v>
      </c>
    </row>
    <row r="338" ht="36" customHeight="1" spans="1:7">
      <c r="A338" s="431" t="s">
        <v>663</v>
      </c>
      <c r="B338" s="296" t="s">
        <v>664</v>
      </c>
      <c r="C338" s="304"/>
      <c r="D338" s="304"/>
      <c r="E338" s="331"/>
      <c r="F338" s="273" t="str">
        <f t="shared" si="36"/>
        <v>否</v>
      </c>
      <c r="G338" s="151" t="str">
        <f t="shared" si="37"/>
        <v>款</v>
      </c>
    </row>
    <row r="339" ht="36" customHeight="1" spans="1:7">
      <c r="A339" s="432" t="s">
        <v>665</v>
      </c>
      <c r="B339" s="300" t="s">
        <v>140</v>
      </c>
      <c r="C339" s="302"/>
      <c r="D339" s="302"/>
      <c r="E339" s="331"/>
      <c r="F339" s="273" t="str">
        <f t="shared" si="36"/>
        <v>否</v>
      </c>
      <c r="G339" s="151" t="str">
        <f t="shared" si="37"/>
        <v>项</v>
      </c>
    </row>
    <row r="340" ht="36" customHeight="1" spans="1:7">
      <c r="A340" s="432" t="s">
        <v>666</v>
      </c>
      <c r="B340" s="300" t="s">
        <v>142</v>
      </c>
      <c r="C340" s="302">
        <v>0</v>
      </c>
      <c r="D340" s="302">
        <v>0</v>
      </c>
      <c r="E340" s="331"/>
      <c r="F340" s="273" t="str">
        <f t="shared" si="36"/>
        <v>否</v>
      </c>
      <c r="G340" s="151" t="str">
        <f t="shared" si="37"/>
        <v>项</v>
      </c>
    </row>
    <row r="341" ht="36" customHeight="1" spans="1:7">
      <c r="A341" s="432" t="s">
        <v>667</v>
      </c>
      <c r="B341" s="300" t="s">
        <v>144</v>
      </c>
      <c r="C341" s="302">
        <v>0</v>
      </c>
      <c r="D341" s="302">
        <v>0</v>
      </c>
      <c r="E341" s="331"/>
      <c r="F341" s="273" t="str">
        <f t="shared" si="36"/>
        <v>否</v>
      </c>
      <c r="G341" s="151" t="str">
        <f t="shared" si="37"/>
        <v>项</v>
      </c>
    </row>
    <row r="342" ht="36" customHeight="1" spans="1:7">
      <c r="A342" s="432" t="s">
        <v>668</v>
      </c>
      <c r="B342" s="300" t="s">
        <v>669</v>
      </c>
      <c r="C342" s="302"/>
      <c r="D342" s="302"/>
      <c r="E342" s="331"/>
      <c r="F342" s="273" t="str">
        <f t="shared" si="36"/>
        <v>否</v>
      </c>
      <c r="G342" s="151" t="str">
        <f t="shared" si="37"/>
        <v>项</v>
      </c>
    </row>
    <row r="343" ht="36" customHeight="1" spans="1:7">
      <c r="A343" s="432" t="s">
        <v>670</v>
      </c>
      <c r="B343" s="300" t="s">
        <v>671</v>
      </c>
      <c r="C343" s="302"/>
      <c r="D343" s="302"/>
      <c r="E343" s="331"/>
      <c r="F343" s="273" t="str">
        <f t="shared" si="36"/>
        <v>否</v>
      </c>
      <c r="G343" s="151" t="str">
        <f t="shared" si="37"/>
        <v>项</v>
      </c>
    </row>
    <row r="344" ht="36" customHeight="1" spans="1:7">
      <c r="A344" s="432" t="s">
        <v>672</v>
      </c>
      <c r="B344" s="300" t="s">
        <v>673</v>
      </c>
      <c r="C344" s="302"/>
      <c r="D344" s="302"/>
      <c r="E344" s="331"/>
      <c r="F344" s="273" t="str">
        <f t="shared" si="36"/>
        <v>否</v>
      </c>
      <c r="G344" s="151" t="str">
        <f t="shared" si="37"/>
        <v>项</v>
      </c>
    </row>
    <row r="345" ht="36" customHeight="1" spans="1:7">
      <c r="A345" s="432" t="s">
        <v>674</v>
      </c>
      <c r="B345" s="300" t="s">
        <v>241</v>
      </c>
      <c r="C345" s="302"/>
      <c r="D345" s="302"/>
      <c r="E345" s="331"/>
      <c r="F345" s="273" t="str">
        <f t="shared" si="36"/>
        <v>否</v>
      </c>
      <c r="G345" s="151" t="str">
        <f t="shared" si="37"/>
        <v>项</v>
      </c>
    </row>
    <row r="346" ht="36" customHeight="1" spans="1:7">
      <c r="A346" s="432" t="s">
        <v>675</v>
      </c>
      <c r="B346" s="300" t="s">
        <v>158</v>
      </c>
      <c r="C346" s="302">
        <v>0</v>
      </c>
      <c r="D346" s="302">
        <v>0</v>
      </c>
      <c r="E346" s="331"/>
      <c r="F346" s="273" t="str">
        <f t="shared" si="36"/>
        <v>否</v>
      </c>
      <c r="G346" s="151" t="str">
        <f t="shared" si="37"/>
        <v>项</v>
      </c>
    </row>
    <row r="347" ht="36" customHeight="1" spans="1:7">
      <c r="A347" s="432" t="s">
        <v>676</v>
      </c>
      <c r="B347" s="300" t="s">
        <v>677</v>
      </c>
      <c r="C347" s="302"/>
      <c r="D347" s="302"/>
      <c r="E347" s="331"/>
      <c r="F347" s="273" t="str">
        <f t="shared" si="36"/>
        <v>否</v>
      </c>
      <c r="G347" s="151" t="str">
        <f t="shared" si="37"/>
        <v>项</v>
      </c>
    </row>
    <row r="348" ht="36" customHeight="1" spans="1:7">
      <c r="A348" s="431" t="s">
        <v>678</v>
      </c>
      <c r="B348" s="296" t="s">
        <v>679</v>
      </c>
      <c r="C348" s="304"/>
      <c r="D348" s="304"/>
      <c r="E348" s="331"/>
      <c r="F348" s="273" t="str">
        <f t="shared" si="36"/>
        <v>否</v>
      </c>
      <c r="G348" s="151" t="str">
        <f t="shared" si="37"/>
        <v>款</v>
      </c>
    </row>
    <row r="349" ht="36" customHeight="1" spans="1:7">
      <c r="A349" s="432" t="s">
        <v>680</v>
      </c>
      <c r="B349" s="300" t="s">
        <v>140</v>
      </c>
      <c r="C349" s="302"/>
      <c r="D349" s="302"/>
      <c r="E349" s="331"/>
      <c r="F349" s="273" t="str">
        <f t="shared" si="36"/>
        <v>否</v>
      </c>
      <c r="G349" s="151" t="str">
        <f t="shared" si="37"/>
        <v>项</v>
      </c>
    </row>
    <row r="350" ht="36" customHeight="1" spans="1:7">
      <c r="A350" s="432" t="s">
        <v>681</v>
      </c>
      <c r="B350" s="300" t="s">
        <v>142</v>
      </c>
      <c r="C350" s="302">
        <v>0</v>
      </c>
      <c r="D350" s="302">
        <v>0</v>
      </c>
      <c r="E350" s="331"/>
      <c r="F350" s="273" t="str">
        <f t="shared" si="36"/>
        <v>否</v>
      </c>
      <c r="G350" s="151" t="str">
        <f t="shared" si="37"/>
        <v>项</v>
      </c>
    </row>
    <row r="351" ht="36" customHeight="1" spans="1:7">
      <c r="A351" s="432" t="s">
        <v>682</v>
      </c>
      <c r="B351" s="300" t="s">
        <v>144</v>
      </c>
      <c r="C351" s="302">
        <v>0</v>
      </c>
      <c r="D351" s="302">
        <v>0</v>
      </c>
      <c r="E351" s="331"/>
      <c r="F351" s="273" t="str">
        <f t="shared" si="36"/>
        <v>否</v>
      </c>
      <c r="G351" s="151" t="str">
        <f t="shared" si="37"/>
        <v>项</v>
      </c>
    </row>
    <row r="352" ht="36" customHeight="1" spans="1:7">
      <c r="A352" s="432" t="s">
        <v>683</v>
      </c>
      <c r="B352" s="300" t="s">
        <v>684</v>
      </c>
      <c r="C352" s="302">
        <v>0</v>
      </c>
      <c r="D352" s="302">
        <v>0</v>
      </c>
      <c r="E352" s="331"/>
      <c r="F352" s="273" t="str">
        <f t="shared" si="36"/>
        <v>否</v>
      </c>
      <c r="G352" s="151" t="str">
        <f t="shared" si="37"/>
        <v>项</v>
      </c>
    </row>
    <row r="353" ht="36" customHeight="1" spans="1:7">
      <c r="A353" s="432" t="s">
        <v>685</v>
      </c>
      <c r="B353" s="300" t="s">
        <v>686</v>
      </c>
      <c r="C353" s="302">
        <v>0</v>
      </c>
      <c r="D353" s="302">
        <v>0</v>
      </c>
      <c r="E353" s="331"/>
      <c r="F353" s="273" t="str">
        <f t="shared" si="36"/>
        <v>否</v>
      </c>
      <c r="G353" s="151" t="str">
        <f t="shared" si="37"/>
        <v>项</v>
      </c>
    </row>
    <row r="354" ht="36" customHeight="1" spans="1:7">
      <c r="A354" s="432" t="s">
        <v>687</v>
      </c>
      <c r="B354" s="300" t="s">
        <v>158</v>
      </c>
      <c r="C354" s="302"/>
      <c r="D354" s="302"/>
      <c r="E354" s="331"/>
      <c r="F354" s="273" t="str">
        <f t="shared" si="36"/>
        <v>否</v>
      </c>
      <c r="G354" s="151" t="str">
        <f t="shared" si="37"/>
        <v>项</v>
      </c>
    </row>
    <row r="355" ht="36" customHeight="1" spans="1:7">
      <c r="A355" s="432" t="s">
        <v>688</v>
      </c>
      <c r="B355" s="300" t="s">
        <v>689</v>
      </c>
      <c r="C355" s="302">
        <v>0</v>
      </c>
      <c r="D355" s="302">
        <v>0</v>
      </c>
      <c r="E355" s="331"/>
      <c r="F355" s="273" t="str">
        <f t="shared" si="36"/>
        <v>否</v>
      </c>
      <c r="G355" s="151" t="str">
        <f t="shared" si="37"/>
        <v>项</v>
      </c>
    </row>
    <row r="356" ht="36" customHeight="1" spans="1:7">
      <c r="A356" s="431" t="s">
        <v>690</v>
      </c>
      <c r="B356" s="296" t="s">
        <v>691</v>
      </c>
      <c r="C356" s="304">
        <f>SUM(C357:C361)</f>
        <v>0</v>
      </c>
      <c r="D356" s="304">
        <f>SUM(D357:D361)</f>
        <v>0</v>
      </c>
      <c r="E356" s="331"/>
      <c r="F356" s="273" t="str">
        <f t="shared" si="36"/>
        <v>否</v>
      </c>
      <c r="G356" s="151" t="str">
        <f t="shared" si="37"/>
        <v>款</v>
      </c>
    </row>
    <row r="357" ht="36" customHeight="1" spans="1:7">
      <c r="A357" s="432" t="s">
        <v>692</v>
      </c>
      <c r="B357" s="300" t="s">
        <v>140</v>
      </c>
      <c r="C357" s="302">
        <v>0</v>
      </c>
      <c r="D357" s="302">
        <v>0</v>
      </c>
      <c r="E357" s="331"/>
      <c r="F357" s="273" t="str">
        <f t="shared" si="36"/>
        <v>否</v>
      </c>
      <c r="G357" s="151" t="str">
        <f t="shared" si="37"/>
        <v>项</v>
      </c>
    </row>
    <row r="358" ht="36" customHeight="1" spans="1:7">
      <c r="A358" s="432" t="s">
        <v>693</v>
      </c>
      <c r="B358" s="300" t="s">
        <v>142</v>
      </c>
      <c r="C358" s="302">
        <v>0</v>
      </c>
      <c r="D358" s="302">
        <v>0</v>
      </c>
      <c r="E358" s="331"/>
      <c r="F358" s="273" t="str">
        <f t="shared" si="36"/>
        <v>否</v>
      </c>
      <c r="G358" s="151" t="str">
        <f t="shared" si="37"/>
        <v>项</v>
      </c>
    </row>
    <row r="359" ht="36" customHeight="1" spans="1:7">
      <c r="A359" s="432" t="s">
        <v>694</v>
      </c>
      <c r="B359" s="300" t="s">
        <v>241</v>
      </c>
      <c r="C359" s="302">
        <v>0</v>
      </c>
      <c r="D359" s="302">
        <v>0</v>
      </c>
      <c r="E359" s="331"/>
      <c r="F359" s="273" t="str">
        <f t="shared" si="36"/>
        <v>否</v>
      </c>
      <c r="G359" s="151" t="str">
        <f t="shared" si="37"/>
        <v>项</v>
      </c>
    </row>
    <row r="360" ht="36" customHeight="1" spans="1:7">
      <c r="A360" s="432" t="s">
        <v>695</v>
      </c>
      <c r="B360" s="300" t="s">
        <v>696</v>
      </c>
      <c r="C360" s="302">
        <v>0</v>
      </c>
      <c r="D360" s="302">
        <v>0</v>
      </c>
      <c r="E360" s="331"/>
      <c r="F360" s="273" t="str">
        <f t="shared" si="36"/>
        <v>否</v>
      </c>
      <c r="G360" s="151" t="str">
        <f t="shared" si="37"/>
        <v>项</v>
      </c>
    </row>
    <row r="361" ht="36" customHeight="1" spans="1:7">
      <c r="A361" s="432" t="s">
        <v>697</v>
      </c>
      <c r="B361" s="300" t="s">
        <v>698</v>
      </c>
      <c r="C361" s="302">
        <v>0</v>
      </c>
      <c r="D361" s="302">
        <v>0</v>
      </c>
      <c r="E361" s="331"/>
      <c r="F361" s="273" t="str">
        <f t="shared" si="36"/>
        <v>否</v>
      </c>
      <c r="G361" s="151" t="str">
        <f t="shared" si="37"/>
        <v>项</v>
      </c>
    </row>
    <row r="362" ht="36" customHeight="1" spans="1:7">
      <c r="A362" s="431" t="s">
        <v>699</v>
      </c>
      <c r="B362" s="296" t="s">
        <v>700</v>
      </c>
      <c r="C362" s="304">
        <f>SUM(C363:C364)</f>
        <v>36</v>
      </c>
      <c r="D362" s="304"/>
      <c r="E362" s="331">
        <f t="shared" ref="E362:E364" si="38">(D362-C362)/C362</f>
        <v>-1</v>
      </c>
      <c r="F362" s="273" t="str">
        <f t="shared" si="36"/>
        <v>是</v>
      </c>
      <c r="G362" s="151" t="str">
        <f t="shared" si="37"/>
        <v>款</v>
      </c>
    </row>
    <row r="363" ht="36" customHeight="1" spans="1:7">
      <c r="A363" s="432">
        <v>2049902</v>
      </c>
      <c r="B363" s="300" t="s">
        <v>701</v>
      </c>
      <c r="C363" s="302">
        <v>26</v>
      </c>
      <c r="D363" s="302"/>
      <c r="E363" s="331">
        <f t="shared" si="38"/>
        <v>-1</v>
      </c>
      <c r="F363" s="273" t="str">
        <f t="shared" si="36"/>
        <v>是</v>
      </c>
      <c r="G363" s="151" t="str">
        <f t="shared" si="37"/>
        <v>项</v>
      </c>
    </row>
    <row r="364" ht="36" customHeight="1" spans="1:7">
      <c r="A364" s="442" t="s">
        <v>702</v>
      </c>
      <c r="B364" s="300" t="s">
        <v>703</v>
      </c>
      <c r="C364" s="302">
        <v>10</v>
      </c>
      <c r="D364" s="302"/>
      <c r="E364" s="331">
        <f t="shared" si="38"/>
        <v>-1</v>
      </c>
      <c r="F364" s="273" t="str">
        <f t="shared" si="36"/>
        <v>是</v>
      </c>
      <c r="G364" s="151" t="str">
        <f t="shared" si="37"/>
        <v>项</v>
      </c>
    </row>
    <row r="365" ht="36" customHeight="1" spans="1:7">
      <c r="A365" s="443" t="s">
        <v>704</v>
      </c>
      <c r="B365" s="444" t="s">
        <v>520</v>
      </c>
      <c r="C365" s="440"/>
      <c r="D365" s="440"/>
      <c r="E365" s="331"/>
      <c r="F365" s="273" t="str">
        <f t="shared" si="36"/>
        <v>否</v>
      </c>
      <c r="G365" s="151" t="str">
        <f t="shared" si="37"/>
        <v>项</v>
      </c>
    </row>
    <row r="366" ht="36" customHeight="1" spans="1:7">
      <c r="A366" s="443" t="s">
        <v>705</v>
      </c>
      <c r="B366" s="444" t="s">
        <v>706</v>
      </c>
      <c r="C366" s="440"/>
      <c r="D366" s="440"/>
      <c r="E366" s="331"/>
      <c r="F366" s="273" t="str">
        <f t="shared" si="36"/>
        <v>否</v>
      </c>
      <c r="G366" s="151" t="str">
        <f t="shared" si="37"/>
        <v>项</v>
      </c>
    </row>
    <row r="367" ht="36" customHeight="1" spans="1:7">
      <c r="A367" s="431" t="s">
        <v>78</v>
      </c>
      <c r="B367" s="296" t="s">
        <v>79</v>
      </c>
      <c r="C367" s="304">
        <f>C368+C373+C382+C388+C394+C398+C402+C406+C412+C419</f>
        <v>62918</v>
      </c>
      <c r="D367" s="304">
        <f>D368+D373+D382+D388+D394+D398+D402+D406+D412+D419</f>
        <v>76821</v>
      </c>
      <c r="E367" s="331">
        <f t="shared" ref="E367:E370" si="39">(D367-C367)/C367</f>
        <v>0.221</v>
      </c>
      <c r="F367" s="273" t="str">
        <f t="shared" si="36"/>
        <v>是</v>
      </c>
      <c r="G367" s="151" t="str">
        <f t="shared" si="37"/>
        <v>类</v>
      </c>
    </row>
    <row r="368" ht="36" customHeight="1" spans="1:7">
      <c r="A368" s="431" t="s">
        <v>707</v>
      </c>
      <c r="B368" s="296" t="s">
        <v>708</v>
      </c>
      <c r="C368" s="304">
        <f>SUM(C369:C372)</f>
        <v>1177</v>
      </c>
      <c r="D368" s="304">
        <f>SUM(D369:D372)</f>
        <v>1329</v>
      </c>
      <c r="E368" s="331">
        <f t="shared" si="39"/>
        <v>0.129</v>
      </c>
      <c r="F368" s="273" t="str">
        <f t="shared" si="36"/>
        <v>是</v>
      </c>
      <c r="G368" s="151" t="str">
        <f t="shared" si="37"/>
        <v>款</v>
      </c>
    </row>
    <row r="369" ht="36" customHeight="1" spans="1:7">
      <c r="A369" s="432" t="s">
        <v>709</v>
      </c>
      <c r="B369" s="300" t="s">
        <v>140</v>
      </c>
      <c r="C369" s="302">
        <v>347</v>
      </c>
      <c r="D369" s="302">
        <v>406</v>
      </c>
      <c r="E369" s="331">
        <f t="shared" si="39"/>
        <v>0.17</v>
      </c>
      <c r="F369" s="273" t="str">
        <f t="shared" si="36"/>
        <v>是</v>
      </c>
      <c r="G369" s="151" t="str">
        <f t="shared" si="37"/>
        <v>项</v>
      </c>
    </row>
    <row r="370" ht="36" customHeight="1" spans="1:7">
      <c r="A370" s="432" t="s">
        <v>710</v>
      </c>
      <c r="B370" s="300" t="s">
        <v>142</v>
      </c>
      <c r="C370" s="302">
        <v>830</v>
      </c>
      <c r="D370" s="302"/>
      <c r="E370" s="331">
        <f t="shared" si="39"/>
        <v>-1</v>
      </c>
      <c r="F370" s="273" t="str">
        <f t="shared" si="36"/>
        <v>是</v>
      </c>
      <c r="G370" s="151" t="str">
        <f t="shared" si="37"/>
        <v>项</v>
      </c>
    </row>
    <row r="371" ht="36" customHeight="1" spans="1:7">
      <c r="A371" s="432" t="s">
        <v>711</v>
      </c>
      <c r="B371" s="300" t="s">
        <v>144</v>
      </c>
      <c r="C371" s="302"/>
      <c r="D371" s="302"/>
      <c r="E371" s="331"/>
      <c r="F371" s="273" t="str">
        <f t="shared" si="36"/>
        <v>否</v>
      </c>
      <c r="G371" s="151" t="str">
        <f t="shared" si="37"/>
        <v>项</v>
      </c>
    </row>
    <row r="372" ht="36" customHeight="1" spans="1:7">
      <c r="A372" s="432" t="s">
        <v>712</v>
      </c>
      <c r="B372" s="300" t="s">
        <v>713</v>
      </c>
      <c r="C372" s="302"/>
      <c r="D372" s="302">
        <v>923</v>
      </c>
      <c r="E372" s="331"/>
      <c r="F372" s="273" t="str">
        <f t="shared" si="36"/>
        <v>是</v>
      </c>
      <c r="G372" s="151" t="str">
        <f t="shared" si="37"/>
        <v>项</v>
      </c>
    </row>
    <row r="373" ht="36" customHeight="1" spans="1:7">
      <c r="A373" s="431" t="s">
        <v>714</v>
      </c>
      <c r="B373" s="296" t="s">
        <v>715</v>
      </c>
      <c r="C373" s="304">
        <f>SUM(C374:C381)</f>
        <v>59080</v>
      </c>
      <c r="D373" s="304">
        <f>SUM(D374:D381)</f>
        <v>72727</v>
      </c>
      <c r="E373" s="331">
        <f t="shared" ref="E373:E377" si="40">(D373-C373)/C373</f>
        <v>0.231</v>
      </c>
      <c r="F373" s="273" t="str">
        <f t="shared" si="36"/>
        <v>是</v>
      </c>
      <c r="G373" s="151" t="str">
        <f t="shared" si="37"/>
        <v>款</v>
      </c>
    </row>
    <row r="374" ht="36" customHeight="1" spans="1:7">
      <c r="A374" s="432" t="s">
        <v>716</v>
      </c>
      <c r="B374" s="300" t="s">
        <v>717</v>
      </c>
      <c r="C374" s="302">
        <v>1022</v>
      </c>
      <c r="D374" s="302">
        <v>1384</v>
      </c>
      <c r="E374" s="331">
        <f t="shared" si="40"/>
        <v>0.354</v>
      </c>
      <c r="F374" s="273" t="str">
        <f t="shared" si="36"/>
        <v>是</v>
      </c>
      <c r="G374" s="151" t="str">
        <f t="shared" si="37"/>
        <v>项</v>
      </c>
    </row>
    <row r="375" ht="36" customHeight="1" spans="1:7">
      <c r="A375" s="432" t="s">
        <v>718</v>
      </c>
      <c r="B375" s="300" t="s">
        <v>719</v>
      </c>
      <c r="C375" s="302">
        <v>34577</v>
      </c>
      <c r="D375" s="302">
        <v>43311</v>
      </c>
      <c r="E375" s="331">
        <f t="shared" si="40"/>
        <v>0.253</v>
      </c>
      <c r="F375" s="273" t="str">
        <f t="shared" si="36"/>
        <v>是</v>
      </c>
      <c r="G375" s="151" t="str">
        <f t="shared" si="37"/>
        <v>项</v>
      </c>
    </row>
    <row r="376" ht="36" customHeight="1" spans="1:7">
      <c r="A376" s="432" t="s">
        <v>720</v>
      </c>
      <c r="B376" s="300" t="s">
        <v>721</v>
      </c>
      <c r="C376" s="302">
        <v>16986</v>
      </c>
      <c r="D376" s="302">
        <v>20387</v>
      </c>
      <c r="E376" s="331">
        <f t="shared" si="40"/>
        <v>0.2</v>
      </c>
      <c r="F376" s="273" t="str">
        <f t="shared" si="36"/>
        <v>是</v>
      </c>
      <c r="G376" s="151" t="str">
        <f t="shared" si="37"/>
        <v>项</v>
      </c>
    </row>
    <row r="377" ht="36" customHeight="1" spans="1:7">
      <c r="A377" s="432" t="s">
        <v>722</v>
      </c>
      <c r="B377" s="300" t="s">
        <v>723</v>
      </c>
      <c r="C377" s="302">
        <v>6495</v>
      </c>
      <c r="D377" s="302">
        <v>7495</v>
      </c>
      <c r="E377" s="331">
        <f t="shared" si="40"/>
        <v>0.154</v>
      </c>
      <c r="F377" s="273" t="str">
        <f t="shared" si="36"/>
        <v>是</v>
      </c>
      <c r="G377" s="151" t="str">
        <f t="shared" si="37"/>
        <v>项</v>
      </c>
    </row>
    <row r="378" ht="36" customHeight="1" spans="1:7">
      <c r="A378" s="432" t="s">
        <v>724</v>
      </c>
      <c r="B378" s="300" t="s">
        <v>725</v>
      </c>
      <c r="C378" s="302"/>
      <c r="D378" s="302"/>
      <c r="E378" s="331"/>
      <c r="F378" s="273" t="str">
        <f t="shared" si="36"/>
        <v>否</v>
      </c>
      <c r="G378" s="151" t="str">
        <f t="shared" si="37"/>
        <v>项</v>
      </c>
    </row>
    <row r="379" ht="36" customHeight="1" spans="1:7">
      <c r="A379" s="432" t="s">
        <v>726</v>
      </c>
      <c r="B379" s="300" t="s">
        <v>727</v>
      </c>
      <c r="C379" s="302">
        <v>0</v>
      </c>
      <c r="D379" s="302">
        <v>0</v>
      </c>
      <c r="E379" s="331"/>
      <c r="F379" s="273" t="str">
        <f t="shared" si="36"/>
        <v>否</v>
      </c>
      <c r="G379" s="151" t="str">
        <f t="shared" si="37"/>
        <v>项</v>
      </c>
    </row>
    <row r="380" ht="36" customHeight="1" spans="1:7">
      <c r="A380" s="432" t="s">
        <v>728</v>
      </c>
      <c r="B380" s="300" t="s">
        <v>729</v>
      </c>
      <c r="C380" s="302">
        <v>0</v>
      </c>
      <c r="D380" s="302">
        <v>0</v>
      </c>
      <c r="E380" s="331"/>
      <c r="F380" s="273" t="str">
        <f t="shared" si="36"/>
        <v>否</v>
      </c>
      <c r="G380" s="151" t="str">
        <f t="shared" si="37"/>
        <v>项</v>
      </c>
    </row>
    <row r="381" ht="36" customHeight="1" spans="1:7">
      <c r="A381" s="432" t="s">
        <v>730</v>
      </c>
      <c r="B381" s="300" t="s">
        <v>731</v>
      </c>
      <c r="C381" s="302"/>
      <c r="D381" s="302">
        <v>150</v>
      </c>
      <c r="E381" s="331"/>
      <c r="F381" s="273" t="str">
        <f t="shared" si="36"/>
        <v>是</v>
      </c>
      <c r="G381" s="151" t="str">
        <f t="shared" si="37"/>
        <v>项</v>
      </c>
    </row>
    <row r="382" ht="36" customHeight="1" spans="1:7">
      <c r="A382" s="431" t="s">
        <v>732</v>
      </c>
      <c r="B382" s="296" t="s">
        <v>733</v>
      </c>
      <c r="C382" s="304">
        <f>SUM(C383:C387)</f>
        <v>1434</v>
      </c>
      <c r="D382" s="304">
        <f>SUM(D383:D387)</f>
        <v>1870</v>
      </c>
      <c r="E382" s="331">
        <f>(D382-C382)/C382</f>
        <v>0.304</v>
      </c>
      <c r="F382" s="273" t="str">
        <f t="shared" si="36"/>
        <v>是</v>
      </c>
      <c r="G382" s="151" t="str">
        <f t="shared" si="37"/>
        <v>款</v>
      </c>
    </row>
    <row r="383" ht="36" customHeight="1" spans="1:7">
      <c r="A383" s="432" t="s">
        <v>734</v>
      </c>
      <c r="B383" s="300" t="s">
        <v>735</v>
      </c>
      <c r="C383" s="302">
        <v>0</v>
      </c>
      <c r="D383" s="302">
        <v>0</v>
      </c>
      <c r="E383" s="331"/>
      <c r="F383" s="273" t="str">
        <f t="shared" si="36"/>
        <v>否</v>
      </c>
      <c r="G383" s="151" t="str">
        <f t="shared" si="37"/>
        <v>项</v>
      </c>
    </row>
    <row r="384" ht="36" customHeight="1" spans="1:7">
      <c r="A384" s="432" t="s">
        <v>736</v>
      </c>
      <c r="B384" s="300" t="s">
        <v>737</v>
      </c>
      <c r="C384" s="302">
        <v>1434</v>
      </c>
      <c r="D384" s="302">
        <v>1870</v>
      </c>
      <c r="E384" s="331">
        <f>(D384-C384)/C384</f>
        <v>0.304</v>
      </c>
      <c r="F384" s="273" t="str">
        <f t="shared" si="36"/>
        <v>是</v>
      </c>
      <c r="G384" s="151" t="str">
        <f t="shared" si="37"/>
        <v>项</v>
      </c>
    </row>
    <row r="385" ht="36" customHeight="1" spans="1:7">
      <c r="A385" s="432" t="s">
        <v>738</v>
      </c>
      <c r="B385" s="300" t="s">
        <v>739</v>
      </c>
      <c r="C385" s="302"/>
      <c r="D385" s="302"/>
      <c r="E385" s="331"/>
      <c r="F385" s="273" t="str">
        <f t="shared" si="36"/>
        <v>否</v>
      </c>
      <c r="G385" s="151" t="str">
        <f t="shared" si="37"/>
        <v>项</v>
      </c>
    </row>
    <row r="386" ht="36" customHeight="1" spans="1:7">
      <c r="A386" s="432" t="s">
        <v>740</v>
      </c>
      <c r="B386" s="300" t="s">
        <v>741</v>
      </c>
      <c r="C386" s="302"/>
      <c r="D386" s="302"/>
      <c r="E386" s="331"/>
      <c r="F386" s="273" t="str">
        <f t="shared" si="36"/>
        <v>否</v>
      </c>
      <c r="G386" s="151" t="str">
        <f t="shared" si="37"/>
        <v>项</v>
      </c>
    </row>
    <row r="387" ht="36" customHeight="1" spans="1:7">
      <c r="A387" s="432" t="s">
        <v>742</v>
      </c>
      <c r="B387" s="300" t="s">
        <v>743</v>
      </c>
      <c r="C387" s="302"/>
      <c r="D387" s="302"/>
      <c r="E387" s="331"/>
      <c r="F387" s="273" t="str">
        <f t="shared" si="36"/>
        <v>否</v>
      </c>
      <c r="G387" s="151" t="str">
        <f t="shared" si="37"/>
        <v>项</v>
      </c>
    </row>
    <row r="388" ht="36" customHeight="1" spans="1:7">
      <c r="A388" s="431" t="s">
        <v>744</v>
      </c>
      <c r="B388" s="296" t="s">
        <v>745</v>
      </c>
      <c r="C388" s="304"/>
      <c r="D388" s="304"/>
      <c r="E388" s="331"/>
      <c r="F388" s="273" t="str">
        <f t="shared" ref="F388:F451" si="41">IF(LEN(A388)=3,"是",IF(B388&lt;&gt;"",IF(SUM(C388:D388)&lt;&gt;0,"是","否"),"是"))</f>
        <v>否</v>
      </c>
      <c r="G388" s="151" t="str">
        <f t="shared" ref="G388:G451" si="42">IF(LEN(A388)=3,"类",IF(LEN(A388)=5,"款","项"))</f>
        <v>款</v>
      </c>
    </row>
    <row r="389" ht="36" customHeight="1" spans="1:7">
      <c r="A389" s="432" t="s">
        <v>746</v>
      </c>
      <c r="B389" s="300" t="s">
        <v>747</v>
      </c>
      <c r="C389" s="302">
        <v>0</v>
      </c>
      <c r="D389" s="302">
        <v>0</v>
      </c>
      <c r="E389" s="331"/>
      <c r="F389" s="273" t="str">
        <f t="shared" si="41"/>
        <v>否</v>
      </c>
      <c r="G389" s="151" t="str">
        <f t="shared" si="42"/>
        <v>项</v>
      </c>
    </row>
    <row r="390" ht="36" customHeight="1" spans="1:7">
      <c r="A390" s="432" t="s">
        <v>748</v>
      </c>
      <c r="B390" s="300" t="s">
        <v>749</v>
      </c>
      <c r="C390" s="302"/>
      <c r="D390" s="302"/>
      <c r="E390" s="331"/>
      <c r="F390" s="273" t="str">
        <f t="shared" si="41"/>
        <v>否</v>
      </c>
      <c r="G390" s="151" t="str">
        <f t="shared" si="42"/>
        <v>项</v>
      </c>
    </row>
    <row r="391" ht="36" customHeight="1" spans="1:7">
      <c r="A391" s="432" t="s">
        <v>750</v>
      </c>
      <c r="B391" s="300" t="s">
        <v>751</v>
      </c>
      <c r="C391" s="302">
        <v>0</v>
      </c>
      <c r="D391" s="302">
        <v>0</v>
      </c>
      <c r="E391" s="331"/>
      <c r="F391" s="273" t="str">
        <f t="shared" si="41"/>
        <v>否</v>
      </c>
      <c r="G391" s="151" t="str">
        <f t="shared" si="42"/>
        <v>项</v>
      </c>
    </row>
    <row r="392" ht="36" customHeight="1" spans="1:7">
      <c r="A392" s="432" t="s">
        <v>752</v>
      </c>
      <c r="B392" s="300" t="s">
        <v>753</v>
      </c>
      <c r="C392" s="302">
        <v>0</v>
      </c>
      <c r="D392" s="302">
        <v>0</v>
      </c>
      <c r="E392" s="331"/>
      <c r="F392" s="273" t="str">
        <f t="shared" si="41"/>
        <v>否</v>
      </c>
      <c r="G392" s="151" t="str">
        <f t="shared" si="42"/>
        <v>项</v>
      </c>
    </row>
    <row r="393" ht="36" customHeight="1" spans="1:7">
      <c r="A393" s="432" t="s">
        <v>754</v>
      </c>
      <c r="B393" s="300" t="s">
        <v>755</v>
      </c>
      <c r="C393" s="302">
        <v>0</v>
      </c>
      <c r="D393" s="302">
        <v>0</v>
      </c>
      <c r="E393" s="331"/>
      <c r="F393" s="273" t="str">
        <f t="shared" si="41"/>
        <v>否</v>
      </c>
      <c r="G393" s="151" t="str">
        <f t="shared" si="42"/>
        <v>项</v>
      </c>
    </row>
    <row r="394" ht="36" customHeight="1" spans="1:7">
      <c r="A394" s="431" t="s">
        <v>756</v>
      </c>
      <c r="B394" s="296" t="s">
        <v>757</v>
      </c>
      <c r="C394" s="304"/>
      <c r="D394" s="304"/>
      <c r="E394" s="331"/>
      <c r="F394" s="273" t="str">
        <f t="shared" si="41"/>
        <v>否</v>
      </c>
      <c r="G394" s="151" t="str">
        <f t="shared" si="42"/>
        <v>款</v>
      </c>
    </row>
    <row r="395" ht="36" customHeight="1" spans="1:7">
      <c r="A395" s="432" t="s">
        <v>758</v>
      </c>
      <c r="B395" s="300" t="s">
        <v>759</v>
      </c>
      <c r="C395" s="302"/>
      <c r="D395" s="302"/>
      <c r="E395" s="331"/>
      <c r="F395" s="273" t="str">
        <f t="shared" si="41"/>
        <v>否</v>
      </c>
      <c r="G395" s="151" t="str">
        <f t="shared" si="42"/>
        <v>项</v>
      </c>
    </row>
    <row r="396" ht="36" customHeight="1" spans="1:7">
      <c r="A396" s="432" t="s">
        <v>760</v>
      </c>
      <c r="B396" s="300" t="s">
        <v>761</v>
      </c>
      <c r="C396" s="302">
        <v>0</v>
      </c>
      <c r="D396" s="302">
        <v>0</v>
      </c>
      <c r="E396" s="331"/>
      <c r="F396" s="273" t="str">
        <f t="shared" si="41"/>
        <v>否</v>
      </c>
      <c r="G396" s="151" t="str">
        <f t="shared" si="42"/>
        <v>项</v>
      </c>
    </row>
    <row r="397" ht="36" customHeight="1" spans="1:7">
      <c r="A397" s="432" t="s">
        <v>762</v>
      </c>
      <c r="B397" s="300" t="s">
        <v>763</v>
      </c>
      <c r="C397" s="302">
        <v>0</v>
      </c>
      <c r="D397" s="302">
        <v>0</v>
      </c>
      <c r="E397" s="331"/>
      <c r="F397" s="273" t="str">
        <f t="shared" si="41"/>
        <v>否</v>
      </c>
      <c r="G397" s="151" t="str">
        <f t="shared" si="42"/>
        <v>项</v>
      </c>
    </row>
    <row r="398" ht="36" customHeight="1" spans="1:7">
      <c r="A398" s="431" t="s">
        <v>764</v>
      </c>
      <c r="B398" s="296" t="s">
        <v>765</v>
      </c>
      <c r="C398" s="304">
        <f>SUM(C399:C401)</f>
        <v>0</v>
      </c>
      <c r="D398" s="304">
        <f>SUM(D399:D401)</f>
        <v>0</v>
      </c>
      <c r="E398" s="331"/>
      <c r="F398" s="273" t="str">
        <f t="shared" si="41"/>
        <v>否</v>
      </c>
      <c r="G398" s="151" t="str">
        <f t="shared" si="42"/>
        <v>款</v>
      </c>
    </row>
    <row r="399" ht="36" customHeight="1" spans="1:7">
      <c r="A399" s="432" t="s">
        <v>766</v>
      </c>
      <c r="B399" s="300" t="s">
        <v>767</v>
      </c>
      <c r="C399" s="302">
        <v>0</v>
      </c>
      <c r="D399" s="302">
        <v>0</v>
      </c>
      <c r="E399" s="331"/>
      <c r="F399" s="273" t="str">
        <f t="shared" si="41"/>
        <v>否</v>
      </c>
      <c r="G399" s="151" t="str">
        <f t="shared" si="42"/>
        <v>项</v>
      </c>
    </row>
    <row r="400" ht="36" customHeight="1" spans="1:7">
      <c r="A400" s="432" t="s">
        <v>768</v>
      </c>
      <c r="B400" s="300" t="s">
        <v>769</v>
      </c>
      <c r="C400" s="302">
        <v>0</v>
      </c>
      <c r="D400" s="302">
        <v>0</v>
      </c>
      <c r="E400" s="331"/>
      <c r="F400" s="273" t="str">
        <f t="shared" si="41"/>
        <v>否</v>
      </c>
      <c r="G400" s="151" t="str">
        <f t="shared" si="42"/>
        <v>项</v>
      </c>
    </row>
    <row r="401" ht="36" customHeight="1" spans="1:7">
      <c r="A401" s="432" t="s">
        <v>770</v>
      </c>
      <c r="B401" s="300" t="s">
        <v>771</v>
      </c>
      <c r="C401" s="302">
        <v>0</v>
      </c>
      <c r="D401" s="302">
        <v>0</v>
      </c>
      <c r="E401" s="331"/>
      <c r="F401" s="273" t="str">
        <f t="shared" si="41"/>
        <v>否</v>
      </c>
      <c r="G401" s="151" t="str">
        <f t="shared" si="42"/>
        <v>项</v>
      </c>
    </row>
    <row r="402" ht="36" customHeight="1" spans="1:7">
      <c r="A402" s="431" t="s">
        <v>772</v>
      </c>
      <c r="B402" s="296" t="s">
        <v>773</v>
      </c>
      <c r="C402" s="304">
        <f>SUM(C403:C405)</f>
        <v>278</v>
      </c>
      <c r="D402" s="304">
        <f>SUM(D403:D405)</f>
        <v>555</v>
      </c>
      <c r="E402" s="331">
        <f t="shared" ref="E402:E408" si="43">(D402-C402)/C402</f>
        <v>0.996</v>
      </c>
      <c r="F402" s="273" t="str">
        <f t="shared" si="41"/>
        <v>是</v>
      </c>
      <c r="G402" s="151" t="str">
        <f t="shared" si="42"/>
        <v>款</v>
      </c>
    </row>
    <row r="403" ht="36" customHeight="1" spans="1:7">
      <c r="A403" s="432" t="s">
        <v>774</v>
      </c>
      <c r="B403" s="300" t="s">
        <v>775</v>
      </c>
      <c r="C403" s="302">
        <v>278</v>
      </c>
      <c r="D403" s="302">
        <v>555</v>
      </c>
      <c r="E403" s="331">
        <f t="shared" si="43"/>
        <v>0.996</v>
      </c>
      <c r="F403" s="273" t="str">
        <f t="shared" si="41"/>
        <v>是</v>
      </c>
      <c r="G403" s="151" t="str">
        <f t="shared" si="42"/>
        <v>项</v>
      </c>
    </row>
    <row r="404" ht="36" customHeight="1" spans="1:7">
      <c r="A404" s="432" t="s">
        <v>776</v>
      </c>
      <c r="B404" s="300" t="s">
        <v>777</v>
      </c>
      <c r="C404" s="302">
        <v>0</v>
      </c>
      <c r="D404" s="302">
        <v>0</v>
      </c>
      <c r="E404" s="331"/>
      <c r="F404" s="273" t="str">
        <f t="shared" si="41"/>
        <v>否</v>
      </c>
      <c r="G404" s="151" t="str">
        <f t="shared" si="42"/>
        <v>项</v>
      </c>
    </row>
    <row r="405" ht="36" customHeight="1" spans="1:7">
      <c r="A405" s="432" t="s">
        <v>778</v>
      </c>
      <c r="B405" s="300" t="s">
        <v>779</v>
      </c>
      <c r="C405" s="302">
        <v>0</v>
      </c>
      <c r="D405" s="302">
        <v>0</v>
      </c>
      <c r="E405" s="331"/>
      <c r="F405" s="273" t="str">
        <f t="shared" si="41"/>
        <v>否</v>
      </c>
      <c r="G405" s="151" t="str">
        <f t="shared" si="42"/>
        <v>项</v>
      </c>
    </row>
    <row r="406" ht="36" customHeight="1" spans="1:7">
      <c r="A406" s="431" t="s">
        <v>780</v>
      </c>
      <c r="B406" s="296" t="s">
        <v>781</v>
      </c>
      <c r="C406" s="304">
        <f>SUM(C407:C411)</f>
        <v>365</v>
      </c>
      <c r="D406" s="304">
        <f>SUM(D407:D411)</f>
        <v>340</v>
      </c>
      <c r="E406" s="331">
        <f t="shared" si="43"/>
        <v>-0.068</v>
      </c>
      <c r="F406" s="273" t="str">
        <f t="shared" si="41"/>
        <v>是</v>
      </c>
      <c r="G406" s="151" t="str">
        <f t="shared" si="42"/>
        <v>款</v>
      </c>
    </row>
    <row r="407" ht="36" customHeight="1" spans="1:7">
      <c r="A407" s="432" t="s">
        <v>782</v>
      </c>
      <c r="B407" s="300" t="s">
        <v>783</v>
      </c>
      <c r="C407" s="302">
        <v>205</v>
      </c>
      <c r="D407" s="302">
        <v>205</v>
      </c>
      <c r="E407" s="331">
        <f t="shared" si="43"/>
        <v>0</v>
      </c>
      <c r="F407" s="273" t="str">
        <f t="shared" si="41"/>
        <v>是</v>
      </c>
      <c r="G407" s="151" t="str">
        <f t="shared" si="42"/>
        <v>项</v>
      </c>
    </row>
    <row r="408" ht="36" customHeight="1" spans="1:7">
      <c r="A408" s="432" t="s">
        <v>784</v>
      </c>
      <c r="B408" s="300" t="s">
        <v>785</v>
      </c>
      <c r="C408" s="302">
        <v>160</v>
      </c>
      <c r="D408" s="302">
        <v>135</v>
      </c>
      <c r="E408" s="331">
        <f t="shared" si="43"/>
        <v>-0.156</v>
      </c>
      <c r="F408" s="273" t="str">
        <f t="shared" si="41"/>
        <v>是</v>
      </c>
      <c r="G408" s="151" t="str">
        <f t="shared" si="42"/>
        <v>项</v>
      </c>
    </row>
    <row r="409" ht="36" customHeight="1" spans="1:7">
      <c r="A409" s="432" t="s">
        <v>786</v>
      </c>
      <c r="B409" s="300" t="s">
        <v>787</v>
      </c>
      <c r="C409" s="302"/>
      <c r="D409" s="302"/>
      <c r="E409" s="331"/>
      <c r="F409" s="273" t="str">
        <f t="shared" si="41"/>
        <v>否</v>
      </c>
      <c r="G409" s="151" t="str">
        <f t="shared" si="42"/>
        <v>项</v>
      </c>
    </row>
    <row r="410" ht="36" customHeight="1" spans="1:7">
      <c r="A410" s="432" t="s">
        <v>788</v>
      </c>
      <c r="B410" s="300" t="s">
        <v>789</v>
      </c>
      <c r="C410" s="302">
        <v>0</v>
      </c>
      <c r="D410" s="302">
        <v>0</v>
      </c>
      <c r="E410" s="331"/>
      <c r="F410" s="273" t="str">
        <f t="shared" si="41"/>
        <v>否</v>
      </c>
      <c r="G410" s="151" t="str">
        <f t="shared" si="42"/>
        <v>项</v>
      </c>
    </row>
    <row r="411" ht="36" customHeight="1" spans="1:7">
      <c r="A411" s="432" t="s">
        <v>790</v>
      </c>
      <c r="B411" s="300" t="s">
        <v>791</v>
      </c>
      <c r="C411" s="302">
        <v>0</v>
      </c>
      <c r="D411" s="302">
        <v>0</v>
      </c>
      <c r="E411" s="331"/>
      <c r="F411" s="273" t="str">
        <f t="shared" si="41"/>
        <v>否</v>
      </c>
      <c r="G411" s="151" t="str">
        <f t="shared" si="42"/>
        <v>项</v>
      </c>
    </row>
    <row r="412" ht="36" customHeight="1" spans="1:7">
      <c r="A412" s="431" t="s">
        <v>792</v>
      </c>
      <c r="B412" s="296" t="s">
        <v>793</v>
      </c>
      <c r="C412" s="304">
        <f>SUM(C413:C418)</f>
        <v>538</v>
      </c>
      <c r="D412" s="304">
        <f>SUM(D413:D418)</f>
        <v>0</v>
      </c>
      <c r="E412" s="331">
        <f>(D412-C412)/C412</f>
        <v>-1</v>
      </c>
      <c r="F412" s="273" t="str">
        <f t="shared" si="41"/>
        <v>是</v>
      </c>
      <c r="G412" s="151" t="str">
        <f t="shared" si="42"/>
        <v>款</v>
      </c>
    </row>
    <row r="413" s="423" customFormat="1" ht="36" customHeight="1" spans="1:7">
      <c r="A413" s="432" t="s">
        <v>794</v>
      </c>
      <c r="B413" s="300" t="s">
        <v>795</v>
      </c>
      <c r="C413" s="302">
        <v>0</v>
      </c>
      <c r="D413" s="302">
        <v>0</v>
      </c>
      <c r="E413" s="331"/>
      <c r="F413" s="273" t="str">
        <f t="shared" si="41"/>
        <v>否</v>
      </c>
      <c r="G413" s="151" t="str">
        <f t="shared" si="42"/>
        <v>项</v>
      </c>
    </row>
    <row r="414" ht="36" customHeight="1" spans="1:7">
      <c r="A414" s="432" t="s">
        <v>796</v>
      </c>
      <c r="B414" s="300" t="s">
        <v>797</v>
      </c>
      <c r="C414" s="302">
        <v>0</v>
      </c>
      <c r="D414" s="302">
        <v>0</v>
      </c>
      <c r="E414" s="331"/>
      <c r="F414" s="273" t="str">
        <f t="shared" si="41"/>
        <v>否</v>
      </c>
      <c r="G414" s="151" t="str">
        <f t="shared" si="42"/>
        <v>项</v>
      </c>
    </row>
    <row r="415" ht="36" customHeight="1" spans="1:7">
      <c r="A415" s="432" t="s">
        <v>798</v>
      </c>
      <c r="B415" s="300" t="s">
        <v>799</v>
      </c>
      <c r="C415" s="302">
        <v>0</v>
      </c>
      <c r="D415" s="302">
        <v>0</v>
      </c>
      <c r="E415" s="331"/>
      <c r="F415" s="273" t="str">
        <f t="shared" si="41"/>
        <v>否</v>
      </c>
      <c r="G415" s="151" t="str">
        <f t="shared" si="42"/>
        <v>项</v>
      </c>
    </row>
    <row r="416" s="423" customFormat="1" ht="36" customHeight="1" spans="1:7">
      <c r="A416" s="432" t="s">
        <v>800</v>
      </c>
      <c r="B416" s="300" t="s">
        <v>801</v>
      </c>
      <c r="C416" s="302">
        <v>0</v>
      </c>
      <c r="D416" s="302">
        <v>0</v>
      </c>
      <c r="E416" s="331"/>
      <c r="F416" s="273" t="str">
        <f t="shared" si="41"/>
        <v>否</v>
      </c>
      <c r="G416" s="151" t="str">
        <f t="shared" si="42"/>
        <v>项</v>
      </c>
    </row>
    <row r="417" ht="36" customHeight="1" spans="1:7">
      <c r="A417" s="432" t="s">
        <v>802</v>
      </c>
      <c r="B417" s="300" t="s">
        <v>803</v>
      </c>
      <c r="C417" s="302">
        <v>0</v>
      </c>
      <c r="D417" s="302">
        <v>0</v>
      </c>
      <c r="E417" s="331"/>
      <c r="F417" s="273" t="str">
        <f t="shared" si="41"/>
        <v>否</v>
      </c>
      <c r="G417" s="151" t="str">
        <f t="shared" si="42"/>
        <v>项</v>
      </c>
    </row>
    <row r="418" ht="36" customHeight="1" spans="1:7">
      <c r="A418" s="432" t="s">
        <v>804</v>
      </c>
      <c r="B418" s="300" t="s">
        <v>805</v>
      </c>
      <c r="C418" s="302">
        <v>538</v>
      </c>
      <c r="D418" s="302"/>
      <c r="E418" s="331">
        <f t="shared" ref="E418:E420" si="44">(D418-C418)/C418</f>
        <v>-1</v>
      </c>
      <c r="F418" s="273" t="str">
        <f t="shared" si="41"/>
        <v>是</v>
      </c>
      <c r="G418" s="151" t="str">
        <f t="shared" si="42"/>
        <v>项</v>
      </c>
    </row>
    <row r="419" ht="36" customHeight="1" spans="1:7">
      <c r="A419" s="431" t="s">
        <v>806</v>
      </c>
      <c r="B419" s="296" t="s">
        <v>807</v>
      </c>
      <c r="C419" s="304">
        <f>SUM(C420)</f>
        <v>46</v>
      </c>
      <c r="D419" s="304">
        <f>SUM(D420)</f>
        <v>0</v>
      </c>
      <c r="E419" s="331">
        <f t="shared" si="44"/>
        <v>-1</v>
      </c>
      <c r="F419" s="273" t="str">
        <f t="shared" si="41"/>
        <v>是</v>
      </c>
      <c r="G419" s="151" t="str">
        <f t="shared" si="42"/>
        <v>款</v>
      </c>
    </row>
    <row r="420" ht="36" customHeight="1" spans="1:7">
      <c r="A420" s="300">
        <v>2059999</v>
      </c>
      <c r="B420" s="300" t="s">
        <v>808</v>
      </c>
      <c r="C420" s="302">
        <v>46</v>
      </c>
      <c r="D420" s="302"/>
      <c r="E420" s="331">
        <f t="shared" si="44"/>
        <v>-1</v>
      </c>
      <c r="F420" s="273" t="str">
        <f t="shared" si="41"/>
        <v>是</v>
      </c>
      <c r="G420" s="151" t="str">
        <f t="shared" si="42"/>
        <v>项</v>
      </c>
    </row>
    <row r="421" ht="36" customHeight="1" spans="1:7">
      <c r="A421" s="438" t="s">
        <v>809</v>
      </c>
      <c r="B421" s="439" t="s">
        <v>520</v>
      </c>
      <c r="C421" s="440"/>
      <c r="D421" s="440"/>
      <c r="E421" s="331"/>
      <c r="F421" s="273" t="str">
        <f t="shared" si="41"/>
        <v>否</v>
      </c>
      <c r="G421" s="151" t="str">
        <f t="shared" si="42"/>
        <v>项</v>
      </c>
    </row>
    <row r="422" ht="36" customHeight="1" spans="1:7">
      <c r="A422" s="438" t="s">
        <v>810</v>
      </c>
      <c r="B422" s="439" t="s">
        <v>811</v>
      </c>
      <c r="C422" s="440"/>
      <c r="D422" s="440"/>
      <c r="E422" s="331"/>
      <c r="F422" s="273" t="str">
        <f t="shared" si="41"/>
        <v>否</v>
      </c>
      <c r="G422" s="151" t="str">
        <f t="shared" si="42"/>
        <v>项</v>
      </c>
    </row>
    <row r="423" ht="36" customHeight="1" spans="1:7">
      <c r="A423" s="431" t="s">
        <v>80</v>
      </c>
      <c r="B423" s="296" t="s">
        <v>81</v>
      </c>
      <c r="C423" s="304">
        <f>C424+C429+C438+C444+C449+C454+C459+C466+C470+C474</f>
        <v>396</v>
      </c>
      <c r="D423" s="304">
        <f>D424+D429+D438+D444+D449+D454+D459+D466+D470+D474</f>
        <v>1301</v>
      </c>
      <c r="E423" s="331">
        <f t="shared" ref="E423:E425" si="45">(D423-C423)/C423</f>
        <v>2.285</v>
      </c>
      <c r="F423" s="273" t="str">
        <f t="shared" si="41"/>
        <v>是</v>
      </c>
      <c r="G423" s="151" t="str">
        <f t="shared" si="42"/>
        <v>类</v>
      </c>
    </row>
    <row r="424" ht="36" customHeight="1" spans="1:7">
      <c r="A424" s="431" t="s">
        <v>812</v>
      </c>
      <c r="B424" s="296" t="s">
        <v>813</v>
      </c>
      <c r="C424" s="304">
        <f>SUM(C425:C428)</f>
        <v>310</v>
      </c>
      <c r="D424" s="304">
        <f>SUM(D425:D428)</f>
        <v>351</v>
      </c>
      <c r="E424" s="331">
        <f t="shared" si="45"/>
        <v>0.132</v>
      </c>
      <c r="F424" s="273" t="str">
        <f t="shared" si="41"/>
        <v>是</v>
      </c>
      <c r="G424" s="151" t="str">
        <f t="shared" si="42"/>
        <v>款</v>
      </c>
    </row>
    <row r="425" ht="36" customHeight="1" spans="1:7">
      <c r="A425" s="432" t="s">
        <v>814</v>
      </c>
      <c r="B425" s="300" t="s">
        <v>140</v>
      </c>
      <c r="C425" s="302">
        <v>250</v>
      </c>
      <c r="D425" s="302">
        <v>299</v>
      </c>
      <c r="E425" s="331">
        <f t="shared" si="45"/>
        <v>0.196</v>
      </c>
      <c r="F425" s="273" t="str">
        <f t="shared" si="41"/>
        <v>是</v>
      </c>
      <c r="G425" s="151" t="str">
        <f t="shared" si="42"/>
        <v>项</v>
      </c>
    </row>
    <row r="426" ht="36" customHeight="1" spans="1:7">
      <c r="A426" s="432" t="s">
        <v>815</v>
      </c>
      <c r="B426" s="300" t="s">
        <v>142</v>
      </c>
      <c r="C426" s="302">
        <v>0</v>
      </c>
      <c r="D426" s="302">
        <v>0</v>
      </c>
      <c r="E426" s="331"/>
      <c r="F426" s="273" t="str">
        <f t="shared" si="41"/>
        <v>否</v>
      </c>
      <c r="G426" s="151" t="str">
        <f t="shared" si="42"/>
        <v>项</v>
      </c>
    </row>
    <row r="427" ht="36" customHeight="1" spans="1:7">
      <c r="A427" s="432" t="s">
        <v>816</v>
      </c>
      <c r="B427" s="300" t="s">
        <v>144</v>
      </c>
      <c r="C427" s="302"/>
      <c r="D427" s="302"/>
      <c r="E427" s="331"/>
      <c r="F427" s="273" t="str">
        <f t="shared" si="41"/>
        <v>否</v>
      </c>
      <c r="G427" s="151" t="str">
        <f t="shared" si="42"/>
        <v>项</v>
      </c>
    </row>
    <row r="428" ht="36" customHeight="1" spans="1:7">
      <c r="A428" s="432" t="s">
        <v>817</v>
      </c>
      <c r="B428" s="300" t="s">
        <v>818</v>
      </c>
      <c r="C428" s="302">
        <v>60</v>
      </c>
      <c r="D428" s="302">
        <v>52</v>
      </c>
      <c r="E428" s="331">
        <f>(D428-C428)/C428</f>
        <v>-0.133</v>
      </c>
      <c r="F428" s="273" t="str">
        <f t="shared" si="41"/>
        <v>是</v>
      </c>
      <c r="G428" s="151" t="str">
        <f t="shared" si="42"/>
        <v>项</v>
      </c>
    </row>
    <row r="429" ht="36" customHeight="1" spans="1:7">
      <c r="A429" s="431" t="s">
        <v>819</v>
      </c>
      <c r="B429" s="296" t="s">
        <v>820</v>
      </c>
      <c r="C429" s="304"/>
      <c r="D429" s="304"/>
      <c r="E429" s="331"/>
      <c r="F429" s="273" t="str">
        <f t="shared" si="41"/>
        <v>否</v>
      </c>
      <c r="G429" s="151" t="str">
        <f t="shared" si="42"/>
        <v>款</v>
      </c>
    </row>
    <row r="430" ht="36" customHeight="1" spans="1:7">
      <c r="A430" s="432" t="s">
        <v>821</v>
      </c>
      <c r="B430" s="300" t="s">
        <v>822</v>
      </c>
      <c r="C430" s="302"/>
      <c r="D430" s="302"/>
      <c r="E430" s="331"/>
      <c r="F430" s="273" t="str">
        <f t="shared" si="41"/>
        <v>否</v>
      </c>
      <c r="G430" s="151" t="str">
        <f t="shared" si="42"/>
        <v>项</v>
      </c>
    </row>
    <row r="431" ht="36" customHeight="1" spans="1:7">
      <c r="A431" s="432" t="s">
        <v>823</v>
      </c>
      <c r="B431" s="300" t="s">
        <v>824</v>
      </c>
      <c r="C431" s="302">
        <v>0</v>
      </c>
      <c r="D431" s="302">
        <v>0</v>
      </c>
      <c r="E431" s="331"/>
      <c r="F431" s="273" t="str">
        <f t="shared" si="41"/>
        <v>否</v>
      </c>
      <c r="G431" s="151" t="str">
        <f t="shared" si="42"/>
        <v>项</v>
      </c>
    </row>
    <row r="432" ht="36" customHeight="1" spans="1:7">
      <c r="A432" s="432" t="s">
        <v>825</v>
      </c>
      <c r="B432" s="300" t="s">
        <v>826</v>
      </c>
      <c r="C432" s="302">
        <v>0</v>
      </c>
      <c r="D432" s="302">
        <v>0</v>
      </c>
      <c r="E432" s="331"/>
      <c r="F432" s="273" t="str">
        <f t="shared" si="41"/>
        <v>否</v>
      </c>
      <c r="G432" s="151" t="str">
        <f t="shared" si="42"/>
        <v>项</v>
      </c>
    </row>
    <row r="433" ht="36" customHeight="1" spans="1:7">
      <c r="A433" s="432" t="s">
        <v>827</v>
      </c>
      <c r="B433" s="300" t="s">
        <v>828</v>
      </c>
      <c r="C433" s="302">
        <v>0</v>
      </c>
      <c r="D433" s="302">
        <v>0</v>
      </c>
      <c r="E433" s="331"/>
      <c r="F433" s="273" t="str">
        <f t="shared" si="41"/>
        <v>否</v>
      </c>
      <c r="G433" s="151" t="str">
        <f t="shared" si="42"/>
        <v>项</v>
      </c>
    </row>
    <row r="434" ht="36" customHeight="1" spans="1:7">
      <c r="A434" s="432" t="s">
        <v>829</v>
      </c>
      <c r="B434" s="300" t="s">
        <v>830</v>
      </c>
      <c r="C434" s="302"/>
      <c r="D434" s="302"/>
      <c r="E434" s="331"/>
      <c r="F434" s="273" t="str">
        <f t="shared" si="41"/>
        <v>否</v>
      </c>
      <c r="G434" s="151" t="str">
        <f t="shared" si="42"/>
        <v>项</v>
      </c>
    </row>
    <row r="435" ht="36" customHeight="1" spans="1:7">
      <c r="A435" s="432" t="s">
        <v>831</v>
      </c>
      <c r="B435" s="300" t="s">
        <v>832</v>
      </c>
      <c r="C435" s="302">
        <v>0</v>
      </c>
      <c r="D435" s="302">
        <v>0</v>
      </c>
      <c r="E435" s="331"/>
      <c r="F435" s="273" t="str">
        <f t="shared" si="41"/>
        <v>否</v>
      </c>
      <c r="G435" s="151" t="str">
        <f t="shared" si="42"/>
        <v>项</v>
      </c>
    </row>
    <row r="436" ht="36" customHeight="1" spans="1:7">
      <c r="A436" s="437">
        <v>2060208</v>
      </c>
      <c r="B436" s="445" t="s">
        <v>833</v>
      </c>
      <c r="C436" s="302">
        <v>0</v>
      </c>
      <c r="D436" s="302">
        <v>0</v>
      </c>
      <c r="E436" s="331"/>
      <c r="F436" s="273" t="str">
        <f t="shared" si="41"/>
        <v>否</v>
      </c>
      <c r="G436" s="151" t="str">
        <f t="shared" si="42"/>
        <v>项</v>
      </c>
    </row>
    <row r="437" ht="36" customHeight="1" spans="1:7">
      <c r="A437" s="432" t="s">
        <v>834</v>
      </c>
      <c r="B437" s="300" t="s">
        <v>835</v>
      </c>
      <c r="C437" s="302"/>
      <c r="D437" s="302"/>
      <c r="E437" s="331"/>
      <c r="F437" s="273" t="str">
        <f t="shared" si="41"/>
        <v>否</v>
      </c>
      <c r="G437" s="151" t="str">
        <f t="shared" si="42"/>
        <v>项</v>
      </c>
    </row>
    <row r="438" ht="36" customHeight="1" spans="1:7">
      <c r="A438" s="431" t="s">
        <v>836</v>
      </c>
      <c r="B438" s="296" t="s">
        <v>837</v>
      </c>
      <c r="C438" s="304"/>
      <c r="D438" s="304"/>
      <c r="E438" s="331"/>
      <c r="F438" s="273" t="str">
        <f t="shared" si="41"/>
        <v>否</v>
      </c>
      <c r="G438" s="151" t="str">
        <f t="shared" si="42"/>
        <v>款</v>
      </c>
    </row>
    <row r="439" ht="36" customHeight="1" spans="1:7">
      <c r="A439" s="432" t="s">
        <v>838</v>
      </c>
      <c r="B439" s="300" t="s">
        <v>822</v>
      </c>
      <c r="C439" s="302"/>
      <c r="D439" s="302"/>
      <c r="E439" s="331"/>
      <c r="F439" s="273" t="str">
        <f t="shared" si="41"/>
        <v>否</v>
      </c>
      <c r="G439" s="151" t="str">
        <f t="shared" si="42"/>
        <v>项</v>
      </c>
    </row>
    <row r="440" ht="36" customHeight="1" spans="1:7">
      <c r="A440" s="432" t="s">
        <v>839</v>
      </c>
      <c r="B440" s="300" t="s">
        <v>840</v>
      </c>
      <c r="C440" s="302"/>
      <c r="D440" s="302"/>
      <c r="E440" s="331"/>
      <c r="F440" s="273" t="str">
        <f t="shared" si="41"/>
        <v>否</v>
      </c>
      <c r="G440" s="151" t="str">
        <f t="shared" si="42"/>
        <v>项</v>
      </c>
    </row>
    <row r="441" ht="36" customHeight="1" spans="1:7">
      <c r="A441" s="432" t="s">
        <v>841</v>
      </c>
      <c r="B441" s="300" t="s">
        <v>842</v>
      </c>
      <c r="C441" s="302">
        <v>0</v>
      </c>
      <c r="D441" s="302">
        <v>0</v>
      </c>
      <c r="E441" s="331"/>
      <c r="F441" s="273" t="str">
        <f t="shared" si="41"/>
        <v>否</v>
      </c>
      <c r="G441" s="151" t="str">
        <f t="shared" si="42"/>
        <v>项</v>
      </c>
    </row>
    <row r="442" ht="36" customHeight="1" spans="1:7">
      <c r="A442" s="432" t="s">
        <v>843</v>
      </c>
      <c r="B442" s="300" t="s">
        <v>844</v>
      </c>
      <c r="C442" s="302">
        <v>0</v>
      </c>
      <c r="D442" s="302">
        <v>0</v>
      </c>
      <c r="E442" s="331"/>
      <c r="F442" s="273" t="str">
        <f t="shared" si="41"/>
        <v>否</v>
      </c>
      <c r="G442" s="151" t="str">
        <f t="shared" si="42"/>
        <v>项</v>
      </c>
    </row>
    <row r="443" ht="36" customHeight="1" spans="1:7">
      <c r="A443" s="432" t="s">
        <v>845</v>
      </c>
      <c r="B443" s="300" t="s">
        <v>846</v>
      </c>
      <c r="C443" s="302">
        <v>0</v>
      </c>
      <c r="D443" s="302">
        <v>0</v>
      </c>
      <c r="E443" s="331"/>
      <c r="F443" s="273" t="str">
        <f t="shared" si="41"/>
        <v>否</v>
      </c>
      <c r="G443" s="151" t="str">
        <f t="shared" si="42"/>
        <v>项</v>
      </c>
    </row>
    <row r="444" ht="36" customHeight="1" spans="1:7">
      <c r="A444" s="431" t="s">
        <v>847</v>
      </c>
      <c r="B444" s="296" t="s">
        <v>848</v>
      </c>
      <c r="C444" s="304">
        <f>SUM(C445:C448)</f>
        <v>45</v>
      </c>
      <c r="D444" s="304">
        <f>SUM(D445:D448)</f>
        <v>830</v>
      </c>
      <c r="E444" s="331">
        <f>(D444-C444)/C444</f>
        <v>17.444</v>
      </c>
      <c r="F444" s="273" t="str">
        <f t="shared" si="41"/>
        <v>是</v>
      </c>
      <c r="G444" s="151" t="str">
        <f t="shared" si="42"/>
        <v>款</v>
      </c>
    </row>
    <row r="445" ht="36" customHeight="1" spans="1:7">
      <c r="A445" s="432" t="s">
        <v>849</v>
      </c>
      <c r="B445" s="300" t="s">
        <v>822</v>
      </c>
      <c r="C445" s="302"/>
      <c r="D445" s="302"/>
      <c r="E445" s="331"/>
      <c r="F445" s="273" t="str">
        <f t="shared" si="41"/>
        <v>否</v>
      </c>
      <c r="G445" s="151" t="str">
        <f t="shared" si="42"/>
        <v>项</v>
      </c>
    </row>
    <row r="446" ht="36" customHeight="1" spans="1:7">
      <c r="A446" s="432" t="s">
        <v>850</v>
      </c>
      <c r="B446" s="300" t="s">
        <v>851</v>
      </c>
      <c r="C446" s="302"/>
      <c r="D446" s="302"/>
      <c r="E446" s="331"/>
      <c r="F446" s="273" t="str">
        <f t="shared" si="41"/>
        <v>否</v>
      </c>
      <c r="G446" s="151" t="str">
        <f t="shared" si="42"/>
        <v>项</v>
      </c>
    </row>
    <row r="447" ht="36" customHeight="1" spans="1:7">
      <c r="A447" s="446">
        <v>2060405</v>
      </c>
      <c r="B447" s="300" t="s">
        <v>852</v>
      </c>
      <c r="C447" s="302"/>
      <c r="D447" s="302"/>
      <c r="E447" s="331"/>
      <c r="F447" s="273" t="str">
        <f t="shared" si="41"/>
        <v>否</v>
      </c>
      <c r="G447" s="151" t="str">
        <f t="shared" si="42"/>
        <v>项</v>
      </c>
    </row>
    <row r="448" ht="36" customHeight="1" spans="1:7">
      <c r="A448" s="432" t="s">
        <v>853</v>
      </c>
      <c r="B448" s="300" t="s">
        <v>854</v>
      </c>
      <c r="C448" s="302">
        <v>45</v>
      </c>
      <c r="D448" s="302">
        <v>830</v>
      </c>
      <c r="E448" s="331">
        <f>(D448-C448)/C448</f>
        <v>17.444</v>
      </c>
      <c r="F448" s="273" t="str">
        <f t="shared" si="41"/>
        <v>是</v>
      </c>
      <c r="G448" s="151" t="str">
        <f t="shared" si="42"/>
        <v>项</v>
      </c>
    </row>
    <row r="449" ht="36" customHeight="1" spans="1:7">
      <c r="A449" s="431" t="s">
        <v>855</v>
      </c>
      <c r="B449" s="296" t="s">
        <v>856</v>
      </c>
      <c r="C449" s="304"/>
      <c r="D449" s="304"/>
      <c r="E449" s="331"/>
      <c r="F449" s="273" t="str">
        <f t="shared" si="41"/>
        <v>否</v>
      </c>
      <c r="G449" s="151" t="str">
        <f t="shared" si="42"/>
        <v>款</v>
      </c>
    </row>
    <row r="450" ht="36" customHeight="1" spans="1:7">
      <c r="A450" s="432" t="s">
        <v>857</v>
      </c>
      <c r="B450" s="300" t="s">
        <v>822</v>
      </c>
      <c r="C450" s="302"/>
      <c r="D450" s="302"/>
      <c r="E450" s="331"/>
      <c r="F450" s="273" t="str">
        <f t="shared" si="41"/>
        <v>否</v>
      </c>
      <c r="G450" s="151" t="str">
        <f t="shared" si="42"/>
        <v>项</v>
      </c>
    </row>
    <row r="451" ht="36" customHeight="1" spans="1:7">
      <c r="A451" s="432" t="s">
        <v>858</v>
      </c>
      <c r="B451" s="300" t="s">
        <v>859</v>
      </c>
      <c r="C451" s="302">
        <v>0</v>
      </c>
      <c r="D451" s="302">
        <v>0</v>
      </c>
      <c r="E451" s="331"/>
      <c r="F451" s="273" t="str">
        <f t="shared" si="41"/>
        <v>否</v>
      </c>
      <c r="G451" s="151" t="str">
        <f t="shared" si="42"/>
        <v>项</v>
      </c>
    </row>
    <row r="452" ht="36" customHeight="1" spans="1:7">
      <c r="A452" s="432" t="s">
        <v>860</v>
      </c>
      <c r="B452" s="300" t="s">
        <v>861</v>
      </c>
      <c r="C452" s="302"/>
      <c r="D452" s="302"/>
      <c r="E452" s="331"/>
      <c r="F452" s="273" t="str">
        <f t="shared" ref="F452:F515" si="46">IF(LEN(A452)=3,"是",IF(B452&lt;&gt;"",IF(SUM(C452:D452)&lt;&gt;0,"是","否"),"是"))</f>
        <v>否</v>
      </c>
      <c r="G452" s="151" t="str">
        <f t="shared" ref="G452:G515" si="47">IF(LEN(A452)=3,"类",IF(LEN(A452)=5,"款","项"))</f>
        <v>项</v>
      </c>
    </row>
    <row r="453" ht="36" customHeight="1" spans="1:7">
      <c r="A453" s="432" t="s">
        <v>862</v>
      </c>
      <c r="B453" s="300" t="s">
        <v>863</v>
      </c>
      <c r="C453" s="302"/>
      <c r="D453" s="302"/>
      <c r="E453" s="331"/>
      <c r="F453" s="273" t="str">
        <f t="shared" si="46"/>
        <v>否</v>
      </c>
      <c r="G453" s="151" t="str">
        <f t="shared" si="47"/>
        <v>项</v>
      </c>
    </row>
    <row r="454" ht="36" customHeight="1" spans="1:7">
      <c r="A454" s="431" t="s">
        <v>864</v>
      </c>
      <c r="B454" s="296" t="s">
        <v>865</v>
      </c>
      <c r="C454" s="304"/>
      <c r="D454" s="304"/>
      <c r="E454" s="331"/>
      <c r="F454" s="273" t="str">
        <f t="shared" si="46"/>
        <v>否</v>
      </c>
      <c r="G454" s="151" t="str">
        <f t="shared" si="47"/>
        <v>款</v>
      </c>
    </row>
    <row r="455" ht="36" customHeight="1" spans="1:7">
      <c r="A455" s="432" t="s">
        <v>866</v>
      </c>
      <c r="B455" s="300" t="s">
        <v>867</v>
      </c>
      <c r="C455" s="302"/>
      <c r="D455" s="302"/>
      <c r="E455" s="331"/>
      <c r="F455" s="273" t="str">
        <f t="shared" si="46"/>
        <v>否</v>
      </c>
      <c r="G455" s="151" t="str">
        <f t="shared" si="47"/>
        <v>项</v>
      </c>
    </row>
    <row r="456" ht="36" customHeight="1" spans="1:7">
      <c r="A456" s="432" t="s">
        <v>868</v>
      </c>
      <c r="B456" s="300" t="s">
        <v>869</v>
      </c>
      <c r="C456" s="302"/>
      <c r="D456" s="302"/>
      <c r="E456" s="331"/>
      <c r="F456" s="273" t="str">
        <f t="shared" si="46"/>
        <v>否</v>
      </c>
      <c r="G456" s="151" t="str">
        <f t="shared" si="47"/>
        <v>项</v>
      </c>
    </row>
    <row r="457" ht="36" customHeight="1" spans="1:7">
      <c r="A457" s="432" t="s">
        <v>870</v>
      </c>
      <c r="B457" s="300" t="s">
        <v>871</v>
      </c>
      <c r="C457" s="302">
        <v>0</v>
      </c>
      <c r="D457" s="302">
        <v>0</v>
      </c>
      <c r="E457" s="331"/>
      <c r="F457" s="273" t="str">
        <f t="shared" si="46"/>
        <v>否</v>
      </c>
      <c r="G457" s="151" t="str">
        <f t="shared" si="47"/>
        <v>项</v>
      </c>
    </row>
    <row r="458" ht="36" customHeight="1" spans="1:7">
      <c r="A458" s="432" t="s">
        <v>872</v>
      </c>
      <c r="B458" s="300" t="s">
        <v>873</v>
      </c>
      <c r="C458" s="302"/>
      <c r="D458" s="302"/>
      <c r="E458" s="331"/>
      <c r="F458" s="273" t="str">
        <f t="shared" si="46"/>
        <v>否</v>
      </c>
      <c r="G458" s="151" t="str">
        <f t="shared" si="47"/>
        <v>项</v>
      </c>
    </row>
    <row r="459" ht="36" customHeight="1" spans="1:7">
      <c r="A459" s="431" t="s">
        <v>874</v>
      </c>
      <c r="B459" s="296" t="s">
        <v>875</v>
      </c>
      <c r="C459" s="304">
        <f>SUM(C460:C465)</f>
        <v>11</v>
      </c>
      <c r="D459" s="304">
        <f>SUM(D460:D465)</f>
        <v>120</v>
      </c>
      <c r="E459" s="331">
        <f>(D459-C459)/C459</f>
        <v>9.909</v>
      </c>
      <c r="F459" s="273" t="str">
        <f t="shared" si="46"/>
        <v>是</v>
      </c>
      <c r="G459" s="151" t="str">
        <f t="shared" si="47"/>
        <v>款</v>
      </c>
    </row>
    <row r="460" ht="36" customHeight="1" spans="1:7">
      <c r="A460" s="432" t="s">
        <v>876</v>
      </c>
      <c r="B460" s="300" t="s">
        <v>822</v>
      </c>
      <c r="C460" s="302"/>
      <c r="D460" s="302"/>
      <c r="E460" s="331"/>
      <c r="F460" s="273" t="str">
        <f t="shared" si="46"/>
        <v>否</v>
      </c>
      <c r="G460" s="151" t="str">
        <f t="shared" si="47"/>
        <v>项</v>
      </c>
    </row>
    <row r="461" ht="36" customHeight="1" spans="1:7">
      <c r="A461" s="432" t="s">
        <v>877</v>
      </c>
      <c r="B461" s="300" t="s">
        <v>878</v>
      </c>
      <c r="C461" s="302">
        <v>4</v>
      </c>
      <c r="D461" s="302">
        <v>100</v>
      </c>
      <c r="E461" s="331">
        <f>(D461-C461)/C461</f>
        <v>24</v>
      </c>
      <c r="F461" s="273" t="str">
        <f t="shared" si="46"/>
        <v>是</v>
      </c>
      <c r="G461" s="151" t="str">
        <f t="shared" si="47"/>
        <v>项</v>
      </c>
    </row>
    <row r="462" ht="36" customHeight="1" spans="1:7">
      <c r="A462" s="432" t="s">
        <v>879</v>
      </c>
      <c r="B462" s="300" t="s">
        <v>880</v>
      </c>
      <c r="C462" s="302"/>
      <c r="D462" s="302"/>
      <c r="E462" s="331"/>
      <c r="F462" s="273" t="str">
        <f t="shared" si="46"/>
        <v>否</v>
      </c>
      <c r="G462" s="151" t="str">
        <f t="shared" si="47"/>
        <v>项</v>
      </c>
    </row>
    <row r="463" ht="36" customHeight="1" spans="1:7">
      <c r="A463" s="432" t="s">
        <v>881</v>
      </c>
      <c r="B463" s="300" t="s">
        <v>882</v>
      </c>
      <c r="C463" s="302"/>
      <c r="D463" s="302"/>
      <c r="E463" s="331"/>
      <c r="F463" s="273" t="str">
        <f t="shared" si="46"/>
        <v>否</v>
      </c>
      <c r="G463" s="151" t="str">
        <f t="shared" si="47"/>
        <v>项</v>
      </c>
    </row>
    <row r="464" ht="36" customHeight="1" spans="1:7">
      <c r="A464" s="432" t="s">
        <v>883</v>
      </c>
      <c r="B464" s="300" t="s">
        <v>884</v>
      </c>
      <c r="C464" s="302">
        <v>0</v>
      </c>
      <c r="D464" s="302">
        <v>0</v>
      </c>
      <c r="E464" s="331"/>
      <c r="F464" s="273" t="str">
        <f t="shared" si="46"/>
        <v>否</v>
      </c>
      <c r="G464" s="151" t="str">
        <f t="shared" si="47"/>
        <v>项</v>
      </c>
    </row>
    <row r="465" ht="36" customHeight="1" spans="1:7">
      <c r="A465" s="432" t="s">
        <v>885</v>
      </c>
      <c r="B465" s="300" t="s">
        <v>886</v>
      </c>
      <c r="C465" s="302">
        <v>7</v>
      </c>
      <c r="D465" s="302">
        <v>20</v>
      </c>
      <c r="E465" s="331">
        <f>(D465-C465)/C465</f>
        <v>1.857</v>
      </c>
      <c r="F465" s="273" t="str">
        <f t="shared" si="46"/>
        <v>是</v>
      </c>
      <c r="G465" s="151" t="str">
        <f t="shared" si="47"/>
        <v>项</v>
      </c>
    </row>
    <row r="466" ht="36" customHeight="1" spans="1:7">
      <c r="A466" s="431" t="s">
        <v>887</v>
      </c>
      <c r="B466" s="296" t="s">
        <v>888</v>
      </c>
      <c r="C466" s="304"/>
      <c r="D466" s="304"/>
      <c r="E466" s="331"/>
      <c r="F466" s="273" t="str">
        <f t="shared" si="46"/>
        <v>否</v>
      </c>
      <c r="G466" s="151" t="str">
        <f t="shared" si="47"/>
        <v>款</v>
      </c>
    </row>
    <row r="467" ht="36" customHeight="1" spans="1:7">
      <c r="A467" s="432" t="s">
        <v>889</v>
      </c>
      <c r="B467" s="300" t="s">
        <v>890</v>
      </c>
      <c r="C467" s="302"/>
      <c r="D467" s="302"/>
      <c r="E467" s="331"/>
      <c r="F467" s="273" t="str">
        <f t="shared" si="46"/>
        <v>否</v>
      </c>
      <c r="G467" s="151" t="str">
        <f t="shared" si="47"/>
        <v>项</v>
      </c>
    </row>
    <row r="468" ht="36" customHeight="1" spans="1:7">
      <c r="A468" s="432" t="s">
        <v>891</v>
      </c>
      <c r="B468" s="300" t="s">
        <v>892</v>
      </c>
      <c r="C468" s="302"/>
      <c r="D468" s="302"/>
      <c r="E468" s="331"/>
      <c r="F468" s="273" t="str">
        <f t="shared" si="46"/>
        <v>否</v>
      </c>
      <c r="G468" s="151" t="str">
        <f t="shared" si="47"/>
        <v>项</v>
      </c>
    </row>
    <row r="469" ht="36" customHeight="1" spans="1:7">
      <c r="A469" s="432" t="s">
        <v>893</v>
      </c>
      <c r="B469" s="300" t="s">
        <v>894</v>
      </c>
      <c r="C469" s="302">
        <v>0</v>
      </c>
      <c r="D469" s="302">
        <v>0</v>
      </c>
      <c r="E469" s="331"/>
      <c r="F469" s="273" t="str">
        <f t="shared" si="46"/>
        <v>否</v>
      </c>
      <c r="G469" s="151" t="str">
        <f t="shared" si="47"/>
        <v>项</v>
      </c>
    </row>
    <row r="470" ht="36" customHeight="1" spans="1:7">
      <c r="A470" s="431" t="s">
        <v>895</v>
      </c>
      <c r="B470" s="296" t="s">
        <v>896</v>
      </c>
      <c r="C470" s="304"/>
      <c r="D470" s="304"/>
      <c r="E470" s="331"/>
      <c r="F470" s="273" t="str">
        <f t="shared" si="46"/>
        <v>否</v>
      </c>
      <c r="G470" s="151" t="str">
        <f t="shared" si="47"/>
        <v>款</v>
      </c>
    </row>
    <row r="471" ht="36" customHeight="1" spans="1:7">
      <c r="A471" s="432" t="s">
        <v>897</v>
      </c>
      <c r="B471" s="300" t="s">
        <v>898</v>
      </c>
      <c r="C471" s="302"/>
      <c r="D471" s="302"/>
      <c r="E471" s="331"/>
      <c r="F471" s="273" t="str">
        <f t="shared" si="46"/>
        <v>否</v>
      </c>
      <c r="G471" s="151" t="str">
        <f t="shared" si="47"/>
        <v>项</v>
      </c>
    </row>
    <row r="472" ht="36" customHeight="1" spans="1:7">
      <c r="A472" s="432" t="s">
        <v>899</v>
      </c>
      <c r="B472" s="300" t="s">
        <v>900</v>
      </c>
      <c r="C472" s="302"/>
      <c r="D472" s="302"/>
      <c r="E472" s="331"/>
      <c r="F472" s="273" t="str">
        <f t="shared" si="46"/>
        <v>否</v>
      </c>
      <c r="G472" s="151" t="str">
        <f t="shared" si="47"/>
        <v>项</v>
      </c>
    </row>
    <row r="473" ht="36" customHeight="1" spans="1:7">
      <c r="A473" s="432" t="s">
        <v>901</v>
      </c>
      <c r="B473" s="300" t="s">
        <v>902</v>
      </c>
      <c r="C473" s="302">
        <v>0</v>
      </c>
      <c r="D473" s="302">
        <v>0</v>
      </c>
      <c r="E473" s="331"/>
      <c r="F473" s="273" t="str">
        <f t="shared" si="46"/>
        <v>否</v>
      </c>
      <c r="G473" s="151" t="str">
        <f t="shared" si="47"/>
        <v>项</v>
      </c>
    </row>
    <row r="474" ht="36" customHeight="1" spans="1:7">
      <c r="A474" s="431" t="s">
        <v>903</v>
      </c>
      <c r="B474" s="296" t="s">
        <v>904</v>
      </c>
      <c r="C474" s="304">
        <f>SUM(C475:C478)</f>
        <v>30</v>
      </c>
      <c r="D474" s="304"/>
      <c r="E474" s="331">
        <f>(D474-C474)/C474</f>
        <v>-1</v>
      </c>
      <c r="F474" s="273" t="str">
        <f t="shared" si="46"/>
        <v>是</v>
      </c>
      <c r="G474" s="151" t="str">
        <f t="shared" si="47"/>
        <v>款</v>
      </c>
    </row>
    <row r="475" ht="36" customHeight="1" spans="1:7">
      <c r="A475" s="432" t="s">
        <v>905</v>
      </c>
      <c r="B475" s="300" t="s">
        <v>906</v>
      </c>
      <c r="C475" s="302"/>
      <c r="D475" s="302"/>
      <c r="E475" s="331"/>
      <c r="F475" s="273" t="str">
        <f t="shared" si="46"/>
        <v>否</v>
      </c>
      <c r="G475" s="151" t="str">
        <f t="shared" si="47"/>
        <v>项</v>
      </c>
    </row>
    <row r="476" ht="36" customHeight="1" spans="1:7">
      <c r="A476" s="432" t="s">
        <v>907</v>
      </c>
      <c r="B476" s="300" t="s">
        <v>908</v>
      </c>
      <c r="C476" s="302">
        <v>0</v>
      </c>
      <c r="D476" s="302">
        <v>0</v>
      </c>
      <c r="E476" s="331"/>
      <c r="F476" s="273" t="str">
        <f t="shared" si="46"/>
        <v>否</v>
      </c>
      <c r="G476" s="151" t="str">
        <f t="shared" si="47"/>
        <v>项</v>
      </c>
    </row>
    <row r="477" ht="36" customHeight="1" spans="1:7">
      <c r="A477" s="432" t="s">
        <v>909</v>
      </c>
      <c r="B477" s="300" t="s">
        <v>910</v>
      </c>
      <c r="C477" s="302"/>
      <c r="D477" s="302"/>
      <c r="E477" s="331"/>
      <c r="F477" s="273" t="str">
        <f t="shared" si="46"/>
        <v>否</v>
      </c>
      <c r="G477" s="151" t="str">
        <f t="shared" si="47"/>
        <v>项</v>
      </c>
    </row>
    <row r="478" ht="36" customHeight="1" spans="1:7">
      <c r="A478" s="432" t="s">
        <v>911</v>
      </c>
      <c r="B478" s="300" t="s">
        <v>912</v>
      </c>
      <c r="C478" s="302">
        <v>30</v>
      </c>
      <c r="D478" s="302"/>
      <c r="E478" s="331">
        <f t="shared" ref="E478:E483" si="48">(D478-C478)/C478</f>
        <v>-1</v>
      </c>
      <c r="F478" s="273" t="str">
        <f t="shared" si="46"/>
        <v>是</v>
      </c>
      <c r="G478" s="151" t="str">
        <f t="shared" si="47"/>
        <v>项</v>
      </c>
    </row>
    <row r="479" ht="36" customHeight="1" spans="1:7">
      <c r="A479" s="431" t="s">
        <v>913</v>
      </c>
      <c r="B479" s="444" t="s">
        <v>520</v>
      </c>
      <c r="C479" s="440"/>
      <c r="D479" s="440"/>
      <c r="E479" s="331"/>
      <c r="F479" s="273" t="str">
        <f t="shared" si="46"/>
        <v>否</v>
      </c>
      <c r="G479" s="151" t="str">
        <f t="shared" si="47"/>
        <v>项</v>
      </c>
    </row>
    <row r="480" ht="36" customHeight="1" spans="1:7">
      <c r="A480" s="431" t="s">
        <v>82</v>
      </c>
      <c r="B480" s="296" t="s">
        <v>83</v>
      </c>
      <c r="C480" s="304">
        <f>C481+C497+C505+C516+C525+C535</f>
        <v>1542</v>
      </c>
      <c r="D480" s="304">
        <f>D481+D497+D505+D516+D525+D535</f>
        <v>2382</v>
      </c>
      <c r="E480" s="331">
        <f t="shared" si="48"/>
        <v>0.545</v>
      </c>
      <c r="F480" s="273" t="str">
        <f t="shared" si="46"/>
        <v>是</v>
      </c>
      <c r="G480" s="151" t="str">
        <f t="shared" si="47"/>
        <v>类</v>
      </c>
    </row>
    <row r="481" ht="36" customHeight="1" spans="1:7">
      <c r="A481" s="431" t="s">
        <v>914</v>
      </c>
      <c r="B481" s="296" t="s">
        <v>915</v>
      </c>
      <c r="C481" s="304">
        <f>SUM(C482:C496)</f>
        <v>884</v>
      </c>
      <c r="D481" s="304">
        <f>SUM(D482:D496)</f>
        <v>1146</v>
      </c>
      <c r="E481" s="331">
        <f t="shared" si="48"/>
        <v>0.296</v>
      </c>
      <c r="F481" s="273" t="str">
        <f t="shared" si="46"/>
        <v>是</v>
      </c>
      <c r="G481" s="151" t="str">
        <f t="shared" si="47"/>
        <v>款</v>
      </c>
    </row>
    <row r="482" ht="36" customHeight="1" spans="1:7">
      <c r="A482" s="432" t="s">
        <v>916</v>
      </c>
      <c r="B482" s="300" t="s">
        <v>140</v>
      </c>
      <c r="C482" s="302">
        <v>233</v>
      </c>
      <c r="D482" s="302">
        <v>295</v>
      </c>
      <c r="E482" s="331">
        <f t="shared" si="48"/>
        <v>0.266</v>
      </c>
      <c r="F482" s="273" t="str">
        <f t="shared" si="46"/>
        <v>是</v>
      </c>
      <c r="G482" s="151" t="str">
        <f t="shared" si="47"/>
        <v>项</v>
      </c>
    </row>
    <row r="483" ht="36" customHeight="1" spans="1:7">
      <c r="A483" s="432" t="s">
        <v>917</v>
      </c>
      <c r="B483" s="300" t="s">
        <v>142</v>
      </c>
      <c r="C483" s="302">
        <v>4</v>
      </c>
      <c r="D483" s="302">
        <v>0</v>
      </c>
      <c r="E483" s="331">
        <f t="shared" si="48"/>
        <v>-1</v>
      </c>
      <c r="F483" s="273" t="str">
        <f t="shared" si="46"/>
        <v>是</v>
      </c>
      <c r="G483" s="151" t="str">
        <f t="shared" si="47"/>
        <v>项</v>
      </c>
    </row>
    <row r="484" ht="36" customHeight="1" spans="1:7">
      <c r="A484" s="432" t="s">
        <v>918</v>
      </c>
      <c r="B484" s="300" t="s">
        <v>144</v>
      </c>
      <c r="C484" s="302"/>
      <c r="D484" s="302"/>
      <c r="E484" s="331"/>
      <c r="F484" s="273" t="str">
        <f t="shared" si="46"/>
        <v>否</v>
      </c>
      <c r="G484" s="151" t="str">
        <f t="shared" si="47"/>
        <v>项</v>
      </c>
    </row>
    <row r="485" ht="36" customHeight="1" spans="1:7">
      <c r="A485" s="432" t="s">
        <v>919</v>
      </c>
      <c r="B485" s="300" t="s">
        <v>920</v>
      </c>
      <c r="C485" s="302"/>
      <c r="D485" s="302"/>
      <c r="E485" s="331"/>
      <c r="F485" s="273" t="str">
        <f t="shared" si="46"/>
        <v>否</v>
      </c>
      <c r="G485" s="151" t="str">
        <f t="shared" si="47"/>
        <v>项</v>
      </c>
    </row>
    <row r="486" ht="36" customHeight="1" spans="1:7">
      <c r="A486" s="432" t="s">
        <v>921</v>
      </c>
      <c r="B486" s="300" t="s">
        <v>922</v>
      </c>
      <c r="C486" s="302"/>
      <c r="D486" s="302"/>
      <c r="E486" s="331"/>
      <c r="F486" s="273" t="str">
        <f t="shared" si="46"/>
        <v>否</v>
      </c>
      <c r="G486" s="151" t="str">
        <f t="shared" si="47"/>
        <v>项</v>
      </c>
    </row>
    <row r="487" ht="36" customHeight="1" spans="1:7">
      <c r="A487" s="432" t="s">
        <v>923</v>
      </c>
      <c r="B487" s="300" t="s">
        <v>924</v>
      </c>
      <c r="C487" s="302">
        <v>0</v>
      </c>
      <c r="D487" s="302">
        <v>0</v>
      </c>
      <c r="E487" s="331"/>
      <c r="F487" s="273" t="str">
        <f t="shared" si="46"/>
        <v>否</v>
      </c>
      <c r="G487" s="151" t="str">
        <f t="shared" si="47"/>
        <v>项</v>
      </c>
    </row>
    <row r="488" ht="36" customHeight="1" spans="1:7">
      <c r="A488" s="432" t="s">
        <v>925</v>
      </c>
      <c r="B488" s="300" t="s">
        <v>926</v>
      </c>
      <c r="C488" s="302"/>
      <c r="D488" s="302"/>
      <c r="E488" s="331"/>
      <c r="F488" s="273" t="str">
        <f t="shared" si="46"/>
        <v>否</v>
      </c>
      <c r="G488" s="151" t="str">
        <f t="shared" si="47"/>
        <v>项</v>
      </c>
    </row>
    <row r="489" ht="36" customHeight="1" spans="1:7">
      <c r="A489" s="432" t="s">
        <v>927</v>
      </c>
      <c r="B489" s="300" t="s">
        <v>928</v>
      </c>
      <c r="C489" s="302"/>
      <c r="D489" s="302"/>
      <c r="E489" s="331"/>
      <c r="F489" s="273" t="str">
        <f t="shared" si="46"/>
        <v>否</v>
      </c>
      <c r="G489" s="151" t="str">
        <f t="shared" si="47"/>
        <v>项</v>
      </c>
    </row>
    <row r="490" ht="36" customHeight="1" spans="1:7">
      <c r="A490" s="432" t="s">
        <v>929</v>
      </c>
      <c r="B490" s="300" t="s">
        <v>930</v>
      </c>
      <c r="C490" s="302"/>
      <c r="D490" s="302">
        <v>50</v>
      </c>
      <c r="E490" s="331"/>
      <c r="F490" s="273" t="str">
        <f t="shared" si="46"/>
        <v>是</v>
      </c>
      <c r="G490" s="151" t="str">
        <f t="shared" si="47"/>
        <v>项</v>
      </c>
    </row>
    <row r="491" ht="36" customHeight="1" spans="1:7">
      <c r="A491" s="432" t="s">
        <v>931</v>
      </c>
      <c r="B491" s="300" t="s">
        <v>932</v>
      </c>
      <c r="C491" s="302"/>
      <c r="D491" s="302"/>
      <c r="E491" s="331"/>
      <c r="F491" s="273" t="str">
        <f t="shared" si="46"/>
        <v>否</v>
      </c>
      <c r="G491" s="151" t="str">
        <f t="shared" si="47"/>
        <v>项</v>
      </c>
    </row>
    <row r="492" ht="36" customHeight="1" spans="1:7">
      <c r="A492" s="432" t="s">
        <v>933</v>
      </c>
      <c r="B492" s="300" t="s">
        <v>934</v>
      </c>
      <c r="C492" s="302">
        <v>2</v>
      </c>
      <c r="D492" s="302"/>
      <c r="E492" s="331">
        <f t="shared" ref="E492:E497" si="49">(D492-C492)/C492</f>
        <v>-1</v>
      </c>
      <c r="F492" s="273" t="str">
        <f t="shared" si="46"/>
        <v>是</v>
      </c>
      <c r="G492" s="151" t="str">
        <f t="shared" si="47"/>
        <v>项</v>
      </c>
    </row>
    <row r="493" ht="36" customHeight="1" spans="1:7">
      <c r="A493" s="432" t="s">
        <v>935</v>
      </c>
      <c r="B493" s="300" t="s">
        <v>936</v>
      </c>
      <c r="C493" s="302"/>
      <c r="D493" s="302"/>
      <c r="E493" s="331"/>
      <c r="F493" s="273" t="str">
        <f t="shared" si="46"/>
        <v>否</v>
      </c>
      <c r="G493" s="151" t="str">
        <f t="shared" si="47"/>
        <v>项</v>
      </c>
    </row>
    <row r="494" ht="36" customHeight="1" spans="1:7">
      <c r="A494" s="432" t="s">
        <v>937</v>
      </c>
      <c r="B494" s="300" t="s">
        <v>938</v>
      </c>
      <c r="C494" s="302"/>
      <c r="D494" s="302"/>
      <c r="E494" s="331"/>
      <c r="F494" s="273" t="str">
        <f t="shared" si="46"/>
        <v>否</v>
      </c>
      <c r="G494" s="151" t="str">
        <f t="shared" si="47"/>
        <v>项</v>
      </c>
    </row>
    <row r="495" ht="36" customHeight="1" spans="1:7">
      <c r="A495" s="432" t="s">
        <v>939</v>
      </c>
      <c r="B495" s="300" t="s">
        <v>940</v>
      </c>
      <c r="C495" s="302"/>
      <c r="D495" s="302"/>
      <c r="E495" s="331"/>
      <c r="F495" s="273" t="str">
        <f t="shared" si="46"/>
        <v>否</v>
      </c>
      <c r="G495" s="151" t="str">
        <f t="shared" si="47"/>
        <v>项</v>
      </c>
    </row>
    <row r="496" ht="36" customHeight="1" spans="1:7">
      <c r="A496" s="432" t="s">
        <v>941</v>
      </c>
      <c r="B496" s="300" t="s">
        <v>942</v>
      </c>
      <c r="C496" s="302">
        <v>645</v>
      </c>
      <c r="D496" s="302">
        <v>801</v>
      </c>
      <c r="E496" s="331">
        <f t="shared" si="49"/>
        <v>0.242</v>
      </c>
      <c r="F496" s="273" t="str">
        <f t="shared" si="46"/>
        <v>是</v>
      </c>
      <c r="G496" s="151" t="str">
        <f t="shared" si="47"/>
        <v>项</v>
      </c>
    </row>
    <row r="497" ht="36" customHeight="1" spans="1:7">
      <c r="A497" s="431" t="s">
        <v>943</v>
      </c>
      <c r="B497" s="296" t="s">
        <v>944</v>
      </c>
      <c r="C497" s="304">
        <f>SUM(C498:C504)</f>
        <v>103</v>
      </c>
      <c r="D497" s="304">
        <f>SUM(D498:D504)</f>
        <v>801</v>
      </c>
      <c r="E497" s="331">
        <f t="shared" si="49"/>
        <v>6.777</v>
      </c>
      <c r="F497" s="273" t="str">
        <f t="shared" si="46"/>
        <v>是</v>
      </c>
      <c r="G497" s="151" t="str">
        <f t="shared" si="47"/>
        <v>款</v>
      </c>
    </row>
    <row r="498" ht="36" customHeight="1" spans="1:7">
      <c r="A498" s="432" t="s">
        <v>945</v>
      </c>
      <c r="B498" s="300" t="s">
        <v>140</v>
      </c>
      <c r="C498" s="302">
        <v>0</v>
      </c>
      <c r="D498" s="302">
        <v>0</v>
      </c>
      <c r="E498" s="331"/>
      <c r="F498" s="273" t="str">
        <f t="shared" si="46"/>
        <v>否</v>
      </c>
      <c r="G498" s="151" t="str">
        <f t="shared" si="47"/>
        <v>项</v>
      </c>
    </row>
    <row r="499" ht="36" customHeight="1" spans="1:7">
      <c r="A499" s="432" t="s">
        <v>946</v>
      </c>
      <c r="B499" s="300" t="s">
        <v>142</v>
      </c>
      <c r="C499" s="302">
        <v>0</v>
      </c>
      <c r="D499" s="302">
        <v>0</v>
      </c>
      <c r="E499" s="331"/>
      <c r="F499" s="273" t="str">
        <f t="shared" si="46"/>
        <v>否</v>
      </c>
      <c r="G499" s="151" t="str">
        <f t="shared" si="47"/>
        <v>项</v>
      </c>
    </row>
    <row r="500" ht="36" customHeight="1" spans="1:7">
      <c r="A500" s="432" t="s">
        <v>947</v>
      </c>
      <c r="B500" s="300" t="s">
        <v>144</v>
      </c>
      <c r="C500" s="302">
        <v>0</v>
      </c>
      <c r="D500" s="302">
        <v>0</v>
      </c>
      <c r="E500" s="331"/>
      <c r="F500" s="273" t="str">
        <f t="shared" si="46"/>
        <v>否</v>
      </c>
      <c r="G500" s="151" t="str">
        <f t="shared" si="47"/>
        <v>项</v>
      </c>
    </row>
    <row r="501" ht="36" customHeight="1" spans="1:7">
      <c r="A501" s="432" t="s">
        <v>948</v>
      </c>
      <c r="B501" s="300" t="s">
        <v>949</v>
      </c>
      <c r="C501" s="302">
        <v>19</v>
      </c>
      <c r="D501" s="302">
        <v>715</v>
      </c>
      <c r="E501" s="331">
        <f t="shared" ref="E501:E505" si="50">(D501-C501)/C501</f>
        <v>36.632</v>
      </c>
      <c r="F501" s="273" t="str">
        <f t="shared" si="46"/>
        <v>是</v>
      </c>
      <c r="G501" s="151" t="str">
        <f t="shared" si="47"/>
        <v>项</v>
      </c>
    </row>
    <row r="502" ht="36" customHeight="1" spans="1:7">
      <c r="A502" s="432" t="s">
        <v>950</v>
      </c>
      <c r="B502" s="300" t="s">
        <v>951</v>
      </c>
      <c r="C502" s="302"/>
      <c r="D502" s="302"/>
      <c r="E502" s="331"/>
      <c r="F502" s="273" t="str">
        <f t="shared" si="46"/>
        <v>否</v>
      </c>
      <c r="G502" s="151" t="str">
        <f t="shared" si="47"/>
        <v>项</v>
      </c>
    </row>
    <row r="503" ht="36" customHeight="1" spans="1:7">
      <c r="A503" s="432" t="s">
        <v>952</v>
      </c>
      <c r="B503" s="300" t="s">
        <v>953</v>
      </c>
      <c r="C503" s="302">
        <v>0</v>
      </c>
      <c r="D503" s="302">
        <v>0</v>
      </c>
      <c r="E503" s="331"/>
      <c r="F503" s="273" t="str">
        <f t="shared" si="46"/>
        <v>否</v>
      </c>
      <c r="G503" s="151" t="str">
        <f t="shared" si="47"/>
        <v>项</v>
      </c>
    </row>
    <row r="504" ht="36" customHeight="1" spans="1:7">
      <c r="A504" s="432" t="s">
        <v>954</v>
      </c>
      <c r="B504" s="300" t="s">
        <v>955</v>
      </c>
      <c r="C504" s="302">
        <v>84</v>
      </c>
      <c r="D504" s="302">
        <v>86</v>
      </c>
      <c r="E504" s="331">
        <f t="shared" si="50"/>
        <v>0.024</v>
      </c>
      <c r="F504" s="273" t="str">
        <f t="shared" si="46"/>
        <v>是</v>
      </c>
      <c r="G504" s="151" t="str">
        <f t="shared" si="47"/>
        <v>项</v>
      </c>
    </row>
    <row r="505" ht="36" customHeight="1" spans="1:7">
      <c r="A505" s="431" t="s">
        <v>956</v>
      </c>
      <c r="B505" s="296" t="s">
        <v>957</v>
      </c>
      <c r="C505" s="304">
        <f>SUM(C506:C515)</f>
        <v>10</v>
      </c>
      <c r="D505" s="304">
        <f>SUM(D506:D515)</f>
        <v>130</v>
      </c>
      <c r="E505" s="331">
        <f t="shared" si="50"/>
        <v>12</v>
      </c>
      <c r="F505" s="273" t="str">
        <f t="shared" si="46"/>
        <v>是</v>
      </c>
      <c r="G505" s="151" t="str">
        <f t="shared" si="47"/>
        <v>款</v>
      </c>
    </row>
    <row r="506" ht="36" customHeight="1" spans="1:7">
      <c r="A506" s="432" t="s">
        <v>958</v>
      </c>
      <c r="B506" s="300" t="s">
        <v>140</v>
      </c>
      <c r="C506" s="302"/>
      <c r="D506" s="302"/>
      <c r="E506" s="331"/>
      <c r="F506" s="273" t="str">
        <f t="shared" si="46"/>
        <v>否</v>
      </c>
      <c r="G506" s="151" t="str">
        <f t="shared" si="47"/>
        <v>项</v>
      </c>
    </row>
    <row r="507" ht="36" customHeight="1" spans="1:7">
      <c r="A507" s="432" t="s">
        <v>959</v>
      </c>
      <c r="B507" s="300" t="s">
        <v>142</v>
      </c>
      <c r="C507" s="302">
        <v>0</v>
      </c>
      <c r="D507" s="302">
        <v>0</v>
      </c>
      <c r="E507" s="331"/>
      <c r="F507" s="273" t="str">
        <f t="shared" si="46"/>
        <v>否</v>
      </c>
      <c r="G507" s="151" t="str">
        <f t="shared" si="47"/>
        <v>项</v>
      </c>
    </row>
    <row r="508" ht="36" customHeight="1" spans="1:7">
      <c r="A508" s="432" t="s">
        <v>960</v>
      </c>
      <c r="B508" s="300" t="s">
        <v>144</v>
      </c>
      <c r="C508" s="302"/>
      <c r="D508" s="302"/>
      <c r="E508" s="331"/>
      <c r="F508" s="273" t="str">
        <f t="shared" si="46"/>
        <v>否</v>
      </c>
      <c r="G508" s="151" t="str">
        <f t="shared" si="47"/>
        <v>项</v>
      </c>
    </row>
    <row r="509" ht="36" customHeight="1" spans="1:7">
      <c r="A509" s="432" t="s">
        <v>961</v>
      </c>
      <c r="B509" s="300" t="s">
        <v>962</v>
      </c>
      <c r="C509" s="302"/>
      <c r="D509" s="302"/>
      <c r="E509" s="331"/>
      <c r="F509" s="273" t="str">
        <f t="shared" si="46"/>
        <v>否</v>
      </c>
      <c r="G509" s="151" t="str">
        <f t="shared" si="47"/>
        <v>项</v>
      </c>
    </row>
    <row r="510" ht="36" customHeight="1" spans="1:7">
      <c r="A510" s="432" t="s">
        <v>963</v>
      </c>
      <c r="B510" s="300" t="s">
        <v>964</v>
      </c>
      <c r="C510" s="302">
        <v>0</v>
      </c>
      <c r="D510" s="302">
        <v>0</v>
      </c>
      <c r="E510" s="331"/>
      <c r="F510" s="273" t="str">
        <f t="shared" si="46"/>
        <v>否</v>
      </c>
      <c r="G510" s="151" t="str">
        <f t="shared" si="47"/>
        <v>项</v>
      </c>
    </row>
    <row r="511" ht="36" customHeight="1" spans="1:7">
      <c r="A511" s="432" t="s">
        <v>965</v>
      </c>
      <c r="B511" s="300" t="s">
        <v>966</v>
      </c>
      <c r="C511" s="302"/>
      <c r="D511" s="302"/>
      <c r="E511" s="331"/>
      <c r="F511" s="273" t="str">
        <f t="shared" si="46"/>
        <v>否</v>
      </c>
      <c r="G511" s="151" t="str">
        <f t="shared" si="47"/>
        <v>项</v>
      </c>
    </row>
    <row r="512" ht="36" customHeight="1" spans="1:7">
      <c r="A512" s="432" t="s">
        <v>967</v>
      </c>
      <c r="B512" s="300" t="s">
        <v>968</v>
      </c>
      <c r="C512" s="302"/>
      <c r="D512" s="302">
        <v>50</v>
      </c>
      <c r="E512" s="331"/>
      <c r="F512" s="273" t="str">
        <f t="shared" si="46"/>
        <v>是</v>
      </c>
      <c r="G512" s="151" t="str">
        <f t="shared" si="47"/>
        <v>项</v>
      </c>
    </row>
    <row r="513" ht="36" customHeight="1" spans="1:7">
      <c r="A513" s="432" t="s">
        <v>969</v>
      </c>
      <c r="B513" s="300" t="s">
        <v>970</v>
      </c>
      <c r="C513" s="302">
        <v>10</v>
      </c>
      <c r="D513" s="302">
        <v>80</v>
      </c>
      <c r="E513" s="331">
        <f>(D513-C513)/C513</f>
        <v>7</v>
      </c>
      <c r="F513" s="273" t="str">
        <f t="shared" si="46"/>
        <v>是</v>
      </c>
      <c r="G513" s="151" t="str">
        <f t="shared" si="47"/>
        <v>项</v>
      </c>
    </row>
    <row r="514" ht="36" customHeight="1" spans="1:7">
      <c r="A514" s="432" t="s">
        <v>971</v>
      </c>
      <c r="B514" s="300" t="s">
        <v>972</v>
      </c>
      <c r="C514" s="302"/>
      <c r="D514" s="302"/>
      <c r="E514" s="331"/>
      <c r="F514" s="273" t="str">
        <f t="shared" si="46"/>
        <v>否</v>
      </c>
      <c r="G514" s="151" t="str">
        <f t="shared" si="47"/>
        <v>项</v>
      </c>
    </row>
    <row r="515" ht="36" customHeight="1" spans="1:7">
      <c r="A515" s="432" t="s">
        <v>973</v>
      </c>
      <c r="B515" s="300" t="s">
        <v>974</v>
      </c>
      <c r="C515" s="302"/>
      <c r="D515" s="302"/>
      <c r="E515" s="331"/>
      <c r="F515" s="273" t="str">
        <f t="shared" si="46"/>
        <v>否</v>
      </c>
      <c r="G515" s="151" t="str">
        <f t="shared" si="47"/>
        <v>项</v>
      </c>
    </row>
    <row r="516" ht="36" customHeight="1" spans="1:7">
      <c r="A516" s="431" t="s">
        <v>975</v>
      </c>
      <c r="B516" s="296" t="s">
        <v>976</v>
      </c>
      <c r="C516" s="304">
        <f>SUM(C517:C524)</f>
        <v>25</v>
      </c>
      <c r="D516" s="304"/>
      <c r="E516" s="331">
        <f>(D516-C516)/C516</f>
        <v>-1</v>
      </c>
      <c r="F516" s="273" t="str">
        <f t="shared" ref="F516:F579" si="51">IF(LEN(A516)=3,"是",IF(B516&lt;&gt;"",IF(SUM(C516:D516)&lt;&gt;0,"是","否"),"是"))</f>
        <v>是</v>
      </c>
      <c r="G516" s="151" t="str">
        <f t="shared" ref="G516:G579" si="52">IF(LEN(A516)=3,"类",IF(LEN(A516)=5,"款","项"))</f>
        <v>款</v>
      </c>
    </row>
    <row r="517" ht="36" customHeight="1" spans="1:7">
      <c r="A517" s="432" t="s">
        <v>977</v>
      </c>
      <c r="B517" s="300" t="s">
        <v>140</v>
      </c>
      <c r="C517" s="302">
        <v>0</v>
      </c>
      <c r="D517" s="302">
        <v>0</v>
      </c>
      <c r="E517" s="331"/>
      <c r="F517" s="273" t="str">
        <f t="shared" si="51"/>
        <v>否</v>
      </c>
      <c r="G517" s="151" t="str">
        <f t="shared" si="52"/>
        <v>项</v>
      </c>
    </row>
    <row r="518" ht="36" customHeight="1" spans="1:7">
      <c r="A518" s="432" t="s">
        <v>978</v>
      </c>
      <c r="B518" s="300" t="s">
        <v>142</v>
      </c>
      <c r="C518" s="302">
        <v>0</v>
      </c>
      <c r="D518" s="302">
        <v>0</v>
      </c>
      <c r="E518" s="331"/>
      <c r="F518" s="273" t="str">
        <f t="shared" si="51"/>
        <v>否</v>
      </c>
      <c r="G518" s="151" t="str">
        <f t="shared" si="52"/>
        <v>项</v>
      </c>
    </row>
    <row r="519" ht="36" customHeight="1" spans="1:7">
      <c r="A519" s="432" t="s">
        <v>979</v>
      </c>
      <c r="B519" s="300" t="s">
        <v>144</v>
      </c>
      <c r="C519" s="302">
        <v>0</v>
      </c>
      <c r="D519" s="302">
        <v>0</v>
      </c>
      <c r="E519" s="331"/>
      <c r="F519" s="273" t="str">
        <f t="shared" si="51"/>
        <v>否</v>
      </c>
      <c r="G519" s="151" t="str">
        <f t="shared" si="52"/>
        <v>项</v>
      </c>
    </row>
    <row r="520" ht="36" customHeight="1" spans="1:7">
      <c r="A520" s="432" t="s">
        <v>980</v>
      </c>
      <c r="B520" s="300" t="s">
        <v>981</v>
      </c>
      <c r="C520" s="302">
        <v>0</v>
      </c>
      <c r="D520" s="302">
        <v>0</v>
      </c>
      <c r="E520" s="331"/>
      <c r="F520" s="273" t="str">
        <f t="shared" si="51"/>
        <v>否</v>
      </c>
      <c r="G520" s="151" t="str">
        <f t="shared" si="52"/>
        <v>项</v>
      </c>
    </row>
    <row r="521" ht="36" customHeight="1" spans="1:7">
      <c r="A521" s="432" t="s">
        <v>982</v>
      </c>
      <c r="B521" s="300" t="s">
        <v>983</v>
      </c>
      <c r="C521" s="302"/>
      <c r="D521" s="302"/>
      <c r="E521" s="331"/>
      <c r="F521" s="273" t="str">
        <f t="shared" si="51"/>
        <v>否</v>
      </c>
      <c r="G521" s="151" t="str">
        <f t="shared" si="52"/>
        <v>项</v>
      </c>
    </row>
    <row r="522" ht="36" customHeight="1" spans="1:7">
      <c r="A522" s="432" t="s">
        <v>984</v>
      </c>
      <c r="B522" s="300" t="s">
        <v>985</v>
      </c>
      <c r="C522" s="302">
        <v>0</v>
      </c>
      <c r="D522" s="302">
        <v>0</v>
      </c>
      <c r="E522" s="331"/>
      <c r="F522" s="273" t="str">
        <f t="shared" si="51"/>
        <v>否</v>
      </c>
      <c r="G522" s="151" t="str">
        <f t="shared" si="52"/>
        <v>项</v>
      </c>
    </row>
    <row r="523" ht="36" customHeight="1" spans="1:7">
      <c r="A523" s="432" t="s">
        <v>986</v>
      </c>
      <c r="B523" s="300" t="s">
        <v>987</v>
      </c>
      <c r="C523" s="302"/>
      <c r="D523" s="302"/>
      <c r="E523" s="331"/>
      <c r="F523" s="273" t="str">
        <f t="shared" si="51"/>
        <v>否</v>
      </c>
      <c r="G523" s="151" t="str">
        <f t="shared" si="52"/>
        <v>项</v>
      </c>
    </row>
    <row r="524" ht="36" customHeight="1" spans="1:7">
      <c r="A524" s="432" t="s">
        <v>988</v>
      </c>
      <c r="B524" s="300" t="s">
        <v>989</v>
      </c>
      <c r="C524" s="302">
        <v>25</v>
      </c>
      <c r="D524" s="302">
        <v>0</v>
      </c>
      <c r="E524" s="331">
        <f>(D524-C524)/C524</f>
        <v>-1</v>
      </c>
      <c r="F524" s="273" t="str">
        <f t="shared" si="51"/>
        <v>是</v>
      </c>
      <c r="G524" s="151" t="str">
        <f t="shared" si="52"/>
        <v>项</v>
      </c>
    </row>
    <row r="525" ht="36" customHeight="1" spans="1:7">
      <c r="A525" s="431" t="s">
        <v>990</v>
      </c>
      <c r="B525" s="296" t="s">
        <v>991</v>
      </c>
      <c r="C525" s="304">
        <f>SUM(C526:C534)</f>
        <v>473</v>
      </c>
      <c r="D525" s="304">
        <f>SUM(D526:D534)</f>
        <v>305</v>
      </c>
      <c r="E525" s="331">
        <f>(D525-C525)/C525</f>
        <v>-0.355</v>
      </c>
      <c r="F525" s="273" t="str">
        <f t="shared" si="51"/>
        <v>是</v>
      </c>
      <c r="G525" s="151" t="str">
        <f t="shared" si="52"/>
        <v>款</v>
      </c>
    </row>
    <row r="526" ht="36" customHeight="1" spans="1:7">
      <c r="A526" s="432" t="s">
        <v>992</v>
      </c>
      <c r="B526" s="300" t="s">
        <v>140</v>
      </c>
      <c r="C526" s="302"/>
      <c r="D526" s="302"/>
      <c r="E526" s="331"/>
      <c r="F526" s="273" t="str">
        <f t="shared" si="51"/>
        <v>否</v>
      </c>
      <c r="G526" s="151" t="str">
        <f t="shared" si="52"/>
        <v>项</v>
      </c>
    </row>
    <row r="527" ht="36" customHeight="1" spans="1:7">
      <c r="A527" s="432" t="s">
        <v>993</v>
      </c>
      <c r="B527" s="300" t="s">
        <v>142</v>
      </c>
      <c r="C527" s="302">
        <v>0</v>
      </c>
      <c r="D527" s="302">
        <v>0</v>
      </c>
      <c r="E527" s="331"/>
      <c r="F527" s="273" t="str">
        <f t="shared" si="51"/>
        <v>否</v>
      </c>
      <c r="G527" s="151" t="str">
        <f t="shared" si="52"/>
        <v>项</v>
      </c>
    </row>
    <row r="528" ht="36" customHeight="1" spans="1:7">
      <c r="A528" s="432" t="s">
        <v>994</v>
      </c>
      <c r="B528" s="300" t="s">
        <v>144</v>
      </c>
      <c r="C528" s="302"/>
      <c r="D528" s="302"/>
      <c r="E528" s="331"/>
      <c r="F528" s="273" t="str">
        <f t="shared" si="51"/>
        <v>否</v>
      </c>
      <c r="G528" s="151" t="str">
        <f t="shared" si="52"/>
        <v>项</v>
      </c>
    </row>
    <row r="529" ht="36" customHeight="1" spans="1:7">
      <c r="A529" s="432" t="s">
        <v>995</v>
      </c>
      <c r="B529" s="300" t="s">
        <v>996</v>
      </c>
      <c r="C529" s="302"/>
      <c r="D529" s="302"/>
      <c r="E529" s="331"/>
      <c r="F529" s="273" t="str">
        <f t="shared" si="51"/>
        <v>否</v>
      </c>
      <c r="G529" s="151" t="str">
        <f t="shared" si="52"/>
        <v>项</v>
      </c>
    </row>
    <row r="530" ht="36" customHeight="1" spans="1:7">
      <c r="A530" s="432" t="s">
        <v>997</v>
      </c>
      <c r="B530" s="300" t="s">
        <v>998</v>
      </c>
      <c r="C530" s="302"/>
      <c r="D530" s="302"/>
      <c r="E530" s="331"/>
      <c r="F530" s="273" t="str">
        <f t="shared" si="51"/>
        <v>否</v>
      </c>
      <c r="G530" s="151" t="str">
        <f t="shared" si="52"/>
        <v>项</v>
      </c>
    </row>
    <row r="531" ht="36" customHeight="1" spans="1:7">
      <c r="A531" s="432" t="s">
        <v>999</v>
      </c>
      <c r="B531" s="300" t="s">
        <v>1000</v>
      </c>
      <c r="C531" s="302"/>
      <c r="D531" s="302"/>
      <c r="E531" s="331"/>
      <c r="F531" s="273" t="str">
        <f t="shared" si="51"/>
        <v>否</v>
      </c>
      <c r="G531" s="151" t="str">
        <f t="shared" si="52"/>
        <v>项</v>
      </c>
    </row>
    <row r="532" ht="36" customHeight="1" spans="1:7">
      <c r="A532" s="446" t="s">
        <v>1001</v>
      </c>
      <c r="B532" s="300" t="s">
        <v>1002</v>
      </c>
      <c r="C532" s="302">
        <v>16</v>
      </c>
      <c r="D532" s="302"/>
      <c r="E532" s="331">
        <f t="shared" ref="E532:E536" si="53">(D532-C532)/C532</f>
        <v>-1</v>
      </c>
      <c r="F532" s="273" t="str">
        <f t="shared" si="51"/>
        <v>是</v>
      </c>
      <c r="G532" s="151" t="str">
        <f t="shared" si="52"/>
        <v>项</v>
      </c>
    </row>
    <row r="533" ht="36" customHeight="1" spans="1:7">
      <c r="A533" s="446" t="s">
        <v>1003</v>
      </c>
      <c r="B533" s="300" t="s">
        <v>1004</v>
      </c>
      <c r="C533" s="302"/>
      <c r="D533" s="302"/>
      <c r="E533" s="331"/>
      <c r="F533" s="273" t="str">
        <f t="shared" si="51"/>
        <v>否</v>
      </c>
      <c r="G533" s="151" t="str">
        <f t="shared" si="52"/>
        <v>项</v>
      </c>
    </row>
    <row r="534" ht="36" customHeight="1" spans="1:7">
      <c r="A534" s="432" t="s">
        <v>1005</v>
      </c>
      <c r="B534" s="300" t="s">
        <v>1006</v>
      </c>
      <c r="C534" s="302">
        <v>457</v>
      </c>
      <c r="D534" s="302">
        <v>305</v>
      </c>
      <c r="E534" s="331">
        <f t="shared" si="53"/>
        <v>-0.333</v>
      </c>
      <c r="F534" s="273" t="str">
        <f t="shared" si="51"/>
        <v>是</v>
      </c>
      <c r="G534" s="151" t="str">
        <f t="shared" si="52"/>
        <v>项</v>
      </c>
    </row>
    <row r="535" ht="36" customHeight="1" spans="1:7">
      <c r="A535" s="431" t="s">
        <v>1007</v>
      </c>
      <c r="B535" s="296" t="s">
        <v>1008</v>
      </c>
      <c r="C535" s="304">
        <f>SUM(C536:C538)</f>
        <v>47</v>
      </c>
      <c r="D535" s="304"/>
      <c r="E535" s="331">
        <f t="shared" si="53"/>
        <v>-1</v>
      </c>
      <c r="F535" s="273" t="str">
        <f t="shared" si="51"/>
        <v>是</v>
      </c>
      <c r="G535" s="151" t="str">
        <f t="shared" si="52"/>
        <v>款</v>
      </c>
    </row>
    <row r="536" ht="36" customHeight="1" spans="1:7">
      <c r="A536" s="432" t="s">
        <v>1009</v>
      </c>
      <c r="B536" s="300" t="s">
        <v>1010</v>
      </c>
      <c r="C536" s="302">
        <v>25</v>
      </c>
      <c r="D536" s="302"/>
      <c r="E536" s="331">
        <f t="shared" si="53"/>
        <v>-1</v>
      </c>
      <c r="F536" s="273" t="str">
        <f t="shared" si="51"/>
        <v>是</v>
      </c>
      <c r="G536" s="151" t="str">
        <f t="shared" si="52"/>
        <v>项</v>
      </c>
    </row>
    <row r="537" ht="36" customHeight="1" spans="1:7">
      <c r="A537" s="432" t="s">
        <v>1011</v>
      </c>
      <c r="B537" s="300" t="s">
        <v>1012</v>
      </c>
      <c r="C537" s="302"/>
      <c r="D537" s="302"/>
      <c r="E537" s="331"/>
      <c r="F537" s="273" t="str">
        <f t="shared" si="51"/>
        <v>否</v>
      </c>
      <c r="G537" s="151" t="str">
        <f t="shared" si="52"/>
        <v>项</v>
      </c>
    </row>
    <row r="538" ht="36" customHeight="1" spans="1:7">
      <c r="A538" s="432" t="s">
        <v>1013</v>
      </c>
      <c r="B538" s="300" t="s">
        <v>1014</v>
      </c>
      <c r="C538" s="302">
        <v>22</v>
      </c>
      <c r="D538" s="302"/>
      <c r="E538" s="331">
        <f t="shared" ref="E538:E543" si="54">(D538-C538)/C538</f>
        <v>-1</v>
      </c>
      <c r="F538" s="273" t="str">
        <f t="shared" si="51"/>
        <v>是</v>
      </c>
      <c r="G538" s="151" t="str">
        <f t="shared" si="52"/>
        <v>项</v>
      </c>
    </row>
    <row r="539" ht="36" customHeight="1" spans="1:7">
      <c r="A539" s="438" t="s">
        <v>1015</v>
      </c>
      <c r="B539" s="439" t="s">
        <v>520</v>
      </c>
      <c r="C539" s="440"/>
      <c r="D539" s="440"/>
      <c r="E539" s="331"/>
      <c r="F539" s="273" t="str">
        <f t="shared" si="51"/>
        <v>否</v>
      </c>
      <c r="G539" s="151" t="str">
        <f t="shared" si="52"/>
        <v>项</v>
      </c>
    </row>
    <row r="540" ht="36" customHeight="1" spans="1:7">
      <c r="A540" s="431" t="s">
        <v>84</v>
      </c>
      <c r="B540" s="296" t="s">
        <v>85</v>
      </c>
      <c r="C540" s="304">
        <f>C541+C560+C568+C570+C579+C583+C593+C601+C608+C616+C625+C630+C633+C636+C639+C642+C645+C649+C654+C662+C665</f>
        <v>45576</v>
      </c>
      <c r="D540" s="304">
        <f>D541+D560+D568+D570+D579+D583+D593+D601+D608+D616+D625+D630+D633+D636+D639+D642+D645+D649+D654+D662+D665</f>
        <v>45547</v>
      </c>
      <c r="E540" s="331">
        <f t="shared" si="54"/>
        <v>-0.001</v>
      </c>
      <c r="F540" s="273" t="str">
        <f t="shared" si="51"/>
        <v>是</v>
      </c>
      <c r="G540" s="151" t="str">
        <f t="shared" si="52"/>
        <v>类</v>
      </c>
    </row>
    <row r="541" ht="36" customHeight="1" spans="1:7">
      <c r="A541" s="431" t="s">
        <v>1016</v>
      </c>
      <c r="B541" s="296" t="s">
        <v>1017</v>
      </c>
      <c r="C541" s="304">
        <f>SUM(C542:C559)</f>
        <v>2384</v>
      </c>
      <c r="D541" s="304">
        <f>SUM(D542:D559)</f>
        <v>2543</v>
      </c>
      <c r="E541" s="331">
        <f t="shared" si="54"/>
        <v>0.067</v>
      </c>
      <c r="F541" s="273" t="str">
        <f t="shared" si="51"/>
        <v>是</v>
      </c>
      <c r="G541" s="151" t="str">
        <f t="shared" si="52"/>
        <v>款</v>
      </c>
    </row>
    <row r="542" ht="36" customHeight="1" spans="1:7">
      <c r="A542" s="432" t="s">
        <v>1018</v>
      </c>
      <c r="B542" s="300" t="s">
        <v>140</v>
      </c>
      <c r="C542" s="302">
        <v>664</v>
      </c>
      <c r="D542" s="302">
        <v>609</v>
      </c>
      <c r="E542" s="331">
        <f t="shared" si="54"/>
        <v>-0.083</v>
      </c>
      <c r="F542" s="273" t="str">
        <f t="shared" si="51"/>
        <v>是</v>
      </c>
      <c r="G542" s="151" t="str">
        <f t="shared" si="52"/>
        <v>项</v>
      </c>
    </row>
    <row r="543" ht="36" customHeight="1" spans="1:7">
      <c r="A543" s="432" t="s">
        <v>1019</v>
      </c>
      <c r="B543" s="300" t="s">
        <v>142</v>
      </c>
      <c r="C543" s="302">
        <v>7</v>
      </c>
      <c r="D543" s="302"/>
      <c r="E543" s="331">
        <f t="shared" si="54"/>
        <v>-1</v>
      </c>
      <c r="F543" s="273" t="str">
        <f t="shared" si="51"/>
        <v>是</v>
      </c>
      <c r="G543" s="151" t="str">
        <f t="shared" si="52"/>
        <v>项</v>
      </c>
    </row>
    <row r="544" ht="36" customHeight="1" spans="1:7">
      <c r="A544" s="432" t="s">
        <v>1020</v>
      </c>
      <c r="B544" s="300" t="s">
        <v>144</v>
      </c>
      <c r="C544" s="302"/>
      <c r="D544" s="302"/>
      <c r="E544" s="331"/>
      <c r="F544" s="273" t="str">
        <f t="shared" si="51"/>
        <v>否</v>
      </c>
      <c r="G544" s="151" t="str">
        <f t="shared" si="52"/>
        <v>项</v>
      </c>
    </row>
    <row r="545" ht="36" customHeight="1" spans="1:7">
      <c r="A545" s="432" t="s">
        <v>1021</v>
      </c>
      <c r="B545" s="300" t="s">
        <v>1022</v>
      </c>
      <c r="C545" s="302">
        <v>0</v>
      </c>
      <c r="D545" s="302">
        <v>0</v>
      </c>
      <c r="E545" s="331"/>
      <c r="F545" s="273" t="str">
        <f t="shared" si="51"/>
        <v>否</v>
      </c>
      <c r="G545" s="151" t="str">
        <f t="shared" si="52"/>
        <v>项</v>
      </c>
    </row>
    <row r="546" ht="36" customHeight="1" spans="1:7">
      <c r="A546" s="432" t="s">
        <v>1023</v>
      </c>
      <c r="B546" s="300" t="s">
        <v>1024</v>
      </c>
      <c r="C546" s="302">
        <v>0</v>
      </c>
      <c r="D546" s="302">
        <v>0</v>
      </c>
      <c r="E546" s="331"/>
      <c r="F546" s="273" t="str">
        <f t="shared" si="51"/>
        <v>否</v>
      </c>
      <c r="G546" s="151" t="str">
        <f t="shared" si="52"/>
        <v>项</v>
      </c>
    </row>
    <row r="547" ht="36" customHeight="1" spans="1:7">
      <c r="A547" s="432" t="s">
        <v>1025</v>
      </c>
      <c r="B547" s="300" t="s">
        <v>1026</v>
      </c>
      <c r="C547" s="302">
        <v>0</v>
      </c>
      <c r="D547" s="302">
        <v>0</v>
      </c>
      <c r="E547" s="331"/>
      <c r="F547" s="273" t="str">
        <f t="shared" si="51"/>
        <v>否</v>
      </c>
      <c r="G547" s="151" t="str">
        <f t="shared" si="52"/>
        <v>项</v>
      </c>
    </row>
    <row r="548" ht="36" customHeight="1" spans="1:7">
      <c r="A548" s="432" t="s">
        <v>1027</v>
      </c>
      <c r="B548" s="300" t="s">
        <v>1028</v>
      </c>
      <c r="C548" s="302"/>
      <c r="D548" s="302"/>
      <c r="E548" s="331"/>
      <c r="F548" s="273" t="str">
        <f t="shared" si="51"/>
        <v>否</v>
      </c>
      <c r="G548" s="151" t="str">
        <f t="shared" si="52"/>
        <v>项</v>
      </c>
    </row>
    <row r="549" ht="36" customHeight="1" spans="1:7">
      <c r="A549" s="432" t="s">
        <v>1029</v>
      </c>
      <c r="B549" s="300" t="s">
        <v>241</v>
      </c>
      <c r="C549" s="302">
        <v>2</v>
      </c>
      <c r="D549" s="302"/>
      <c r="E549" s="331">
        <f>(D549-C549)/C549</f>
        <v>-1</v>
      </c>
      <c r="F549" s="273" t="str">
        <f t="shared" si="51"/>
        <v>是</v>
      </c>
      <c r="G549" s="151" t="str">
        <f t="shared" si="52"/>
        <v>项</v>
      </c>
    </row>
    <row r="550" ht="36" customHeight="1" spans="1:7">
      <c r="A550" s="432" t="s">
        <v>1030</v>
      </c>
      <c r="B550" s="300" t="s">
        <v>1031</v>
      </c>
      <c r="C550" s="302">
        <v>270</v>
      </c>
      <c r="D550" s="302">
        <v>310</v>
      </c>
      <c r="E550" s="331">
        <f>(D550-C550)/C550</f>
        <v>0.148</v>
      </c>
      <c r="F550" s="273" t="str">
        <f t="shared" si="51"/>
        <v>是</v>
      </c>
      <c r="G550" s="151" t="str">
        <f t="shared" si="52"/>
        <v>项</v>
      </c>
    </row>
    <row r="551" ht="36" customHeight="1" spans="1:7">
      <c r="A551" s="432" t="s">
        <v>1032</v>
      </c>
      <c r="B551" s="300" t="s">
        <v>1033</v>
      </c>
      <c r="C551" s="302"/>
      <c r="D551" s="302"/>
      <c r="E551" s="331"/>
      <c r="F551" s="273" t="str">
        <f t="shared" si="51"/>
        <v>否</v>
      </c>
      <c r="G551" s="151" t="str">
        <f t="shared" si="52"/>
        <v>项</v>
      </c>
    </row>
    <row r="552" ht="36" customHeight="1" spans="1:7">
      <c r="A552" s="432" t="s">
        <v>1034</v>
      </c>
      <c r="B552" s="300" t="s">
        <v>1035</v>
      </c>
      <c r="C552" s="302"/>
      <c r="D552" s="302"/>
      <c r="E552" s="331"/>
      <c r="F552" s="273" t="str">
        <f t="shared" si="51"/>
        <v>否</v>
      </c>
      <c r="G552" s="151" t="str">
        <f t="shared" si="52"/>
        <v>项</v>
      </c>
    </row>
    <row r="553" ht="36" customHeight="1" spans="1:7">
      <c r="A553" s="432" t="s">
        <v>1036</v>
      </c>
      <c r="B553" s="300" t="s">
        <v>1037</v>
      </c>
      <c r="C553" s="302">
        <v>0</v>
      </c>
      <c r="D553" s="302">
        <v>0</v>
      </c>
      <c r="E553" s="331"/>
      <c r="F553" s="273" t="str">
        <f t="shared" si="51"/>
        <v>否</v>
      </c>
      <c r="G553" s="151" t="str">
        <f t="shared" si="52"/>
        <v>项</v>
      </c>
    </row>
    <row r="554" ht="36" customHeight="1" spans="1:7">
      <c r="A554" s="437">
        <v>2080113</v>
      </c>
      <c r="B554" s="445" t="s">
        <v>307</v>
      </c>
      <c r="C554" s="302">
        <v>0</v>
      </c>
      <c r="D554" s="302">
        <v>0</v>
      </c>
      <c r="E554" s="331"/>
      <c r="F554" s="273" t="str">
        <f t="shared" si="51"/>
        <v>否</v>
      </c>
      <c r="G554" s="151" t="str">
        <f t="shared" si="52"/>
        <v>项</v>
      </c>
    </row>
    <row r="555" ht="36" customHeight="1" spans="1:7">
      <c r="A555" s="437">
        <v>2080114</v>
      </c>
      <c r="B555" s="445" t="s">
        <v>309</v>
      </c>
      <c r="C555" s="302">
        <v>0</v>
      </c>
      <c r="D555" s="302">
        <v>0</v>
      </c>
      <c r="E555" s="331"/>
      <c r="F555" s="273" t="str">
        <f t="shared" si="51"/>
        <v>否</v>
      </c>
      <c r="G555" s="151" t="str">
        <f t="shared" si="52"/>
        <v>项</v>
      </c>
    </row>
    <row r="556" ht="36" customHeight="1" spans="1:7">
      <c r="A556" s="437">
        <v>2080115</v>
      </c>
      <c r="B556" s="445" t="s">
        <v>311</v>
      </c>
      <c r="C556" s="302">
        <v>0</v>
      </c>
      <c r="D556" s="302">
        <v>0</v>
      </c>
      <c r="E556" s="331"/>
      <c r="F556" s="273" t="str">
        <f t="shared" si="51"/>
        <v>否</v>
      </c>
      <c r="G556" s="151" t="str">
        <f t="shared" si="52"/>
        <v>项</v>
      </c>
    </row>
    <row r="557" ht="36" customHeight="1" spans="1:7">
      <c r="A557" s="437">
        <v>2080116</v>
      </c>
      <c r="B557" s="445" t="s">
        <v>313</v>
      </c>
      <c r="C557" s="302"/>
      <c r="D557" s="302"/>
      <c r="E557" s="331"/>
      <c r="F557" s="273" t="str">
        <f t="shared" si="51"/>
        <v>否</v>
      </c>
      <c r="G557" s="151" t="str">
        <f t="shared" si="52"/>
        <v>项</v>
      </c>
    </row>
    <row r="558" ht="36" customHeight="1" spans="1:7">
      <c r="A558" s="437">
        <v>2080150</v>
      </c>
      <c r="B558" s="445" t="s">
        <v>158</v>
      </c>
      <c r="C558" s="302">
        <v>178</v>
      </c>
      <c r="D558" s="302">
        <v>189</v>
      </c>
      <c r="E558" s="331">
        <f t="shared" ref="E558:E561" si="55">(D558-C558)/C558</f>
        <v>0.062</v>
      </c>
      <c r="F558" s="273" t="str">
        <f t="shared" si="51"/>
        <v>是</v>
      </c>
      <c r="G558" s="151" t="str">
        <f t="shared" si="52"/>
        <v>项</v>
      </c>
    </row>
    <row r="559" ht="36" customHeight="1" spans="1:7">
      <c r="A559" s="432" t="s">
        <v>1038</v>
      </c>
      <c r="B559" s="300" t="s">
        <v>1039</v>
      </c>
      <c r="C559" s="302">
        <v>1263</v>
      </c>
      <c r="D559" s="302">
        <v>1435</v>
      </c>
      <c r="E559" s="331">
        <f t="shared" si="55"/>
        <v>0.136</v>
      </c>
      <c r="F559" s="273" t="str">
        <f t="shared" si="51"/>
        <v>是</v>
      </c>
      <c r="G559" s="151" t="str">
        <f t="shared" si="52"/>
        <v>项</v>
      </c>
    </row>
    <row r="560" ht="36" customHeight="1" spans="1:7">
      <c r="A560" s="431" t="s">
        <v>1040</v>
      </c>
      <c r="B560" s="296" t="s">
        <v>1041</v>
      </c>
      <c r="C560" s="304">
        <f>SUM(C561:C567)</f>
        <v>575</v>
      </c>
      <c r="D560" s="304">
        <f>SUM(D561:D567)</f>
        <v>1237</v>
      </c>
      <c r="E560" s="331">
        <f t="shared" si="55"/>
        <v>1.151</v>
      </c>
      <c r="F560" s="273" t="str">
        <f t="shared" si="51"/>
        <v>是</v>
      </c>
      <c r="G560" s="151" t="str">
        <f t="shared" si="52"/>
        <v>款</v>
      </c>
    </row>
    <row r="561" ht="36" customHeight="1" spans="1:7">
      <c r="A561" s="432" t="s">
        <v>1042</v>
      </c>
      <c r="B561" s="300" t="s">
        <v>140</v>
      </c>
      <c r="C561" s="302">
        <v>166</v>
      </c>
      <c r="D561" s="302">
        <v>215</v>
      </c>
      <c r="E561" s="331">
        <f t="shared" si="55"/>
        <v>0.295</v>
      </c>
      <c r="F561" s="273" t="str">
        <f t="shared" si="51"/>
        <v>是</v>
      </c>
      <c r="G561" s="151" t="str">
        <f t="shared" si="52"/>
        <v>项</v>
      </c>
    </row>
    <row r="562" ht="36" customHeight="1" spans="1:7">
      <c r="A562" s="432" t="s">
        <v>1043</v>
      </c>
      <c r="B562" s="300" t="s">
        <v>142</v>
      </c>
      <c r="C562" s="302">
        <v>0</v>
      </c>
      <c r="D562" s="302">
        <v>0</v>
      </c>
      <c r="E562" s="331"/>
      <c r="F562" s="273" t="str">
        <f t="shared" si="51"/>
        <v>否</v>
      </c>
      <c r="G562" s="151" t="str">
        <f t="shared" si="52"/>
        <v>项</v>
      </c>
    </row>
    <row r="563" ht="36" customHeight="1" spans="1:7">
      <c r="A563" s="432" t="s">
        <v>1044</v>
      </c>
      <c r="B563" s="300" t="s">
        <v>144</v>
      </c>
      <c r="C563" s="302"/>
      <c r="D563" s="302"/>
      <c r="E563" s="331"/>
      <c r="F563" s="273" t="str">
        <f t="shared" si="51"/>
        <v>否</v>
      </c>
      <c r="G563" s="151" t="str">
        <f t="shared" si="52"/>
        <v>项</v>
      </c>
    </row>
    <row r="564" ht="36" customHeight="1" spans="1:7">
      <c r="A564" s="432" t="s">
        <v>1045</v>
      </c>
      <c r="B564" s="300" t="s">
        <v>1046</v>
      </c>
      <c r="C564" s="302"/>
      <c r="D564" s="302"/>
      <c r="E564" s="331"/>
      <c r="F564" s="273" t="str">
        <f t="shared" si="51"/>
        <v>否</v>
      </c>
      <c r="G564" s="151" t="str">
        <f t="shared" si="52"/>
        <v>项</v>
      </c>
    </row>
    <row r="565" ht="36" customHeight="1" spans="1:7">
      <c r="A565" s="432" t="s">
        <v>1047</v>
      </c>
      <c r="B565" s="300" t="s">
        <v>1048</v>
      </c>
      <c r="C565" s="302"/>
      <c r="D565" s="302"/>
      <c r="E565" s="331"/>
      <c r="F565" s="273" t="str">
        <f t="shared" si="51"/>
        <v>否</v>
      </c>
      <c r="G565" s="151" t="str">
        <f t="shared" si="52"/>
        <v>项</v>
      </c>
    </row>
    <row r="566" ht="36" customHeight="1" spans="1:7">
      <c r="A566" s="432" t="s">
        <v>1049</v>
      </c>
      <c r="B566" s="300" t="s">
        <v>1050</v>
      </c>
      <c r="C566" s="302"/>
      <c r="D566" s="302"/>
      <c r="E566" s="331"/>
      <c r="F566" s="273" t="str">
        <f t="shared" si="51"/>
        <v>否</v>
      </c>
      <c r="G566" s="151" t="str">
        <f t="shared" si="52"/>
        <v>项</v>
      </c>
    </row>
    <row r="567" ht="36" customHeight="1" spans="1:7">
      <c r="A567" s="432" t="s">
        <v>1051</v>
      </c>
      <c r="B567" s="300" t="s">
        <v>1052</v>
      </c>
      <c r="C567" s="302">
        <v>409</v>
      </c>
      <c r="D567" s="302">
        <v>1022</v>
      </c>
      <c r="E567" s="331">
        <f t="shared" ref="E567:E572" si="56">(D567-C567)/C567</f>
        <v>1.499</v>
      </c>
      <c r="F567" s="273" t="str">
        <f t="shared" si="51"/>
        <v>是</v>
      </c>
      <c r="G567" s="151" t="str">
        <f t="shared" si="52"/>
        <v>项</v>
      </c>
    </row>
    <row r="568" ht="36" customHeight="1" spans="1:7">
      <c r="A568" s="431" t="s">
        <v>1053</v>
      </c>
      <c r="B568" s="296" t="s">
        <v>1054</v>
      </c>
      <c r="C568" s="304">
        <f>SUM(C569:C569)</f>
        <v>0</v>
      </c>
      <c r="D568" s="304">
        <f>SUM(D569:D569)</f>
        <v>0</v>
      </c>
      <c r="E568" s="331"/>
      <c r="F568" s="273" t="str">
        <f t="shared" si="51"/>
        <v>否</v>
      </c>
      <c r="G568" s="151" t="str">
        <f t="shared" si="52"/>
        <v>款</v>
      </c>
    </row>
    <row r="569" ht="36" customHeight="1" spans="1:7">
      <c r="A569" s="432" t="s">
        <v>1055</v>
      </c>
      <c r="B569" s="300" t="s">
        <v>1056</v>
      </c>
      <c r="C569" s="302">
        <v>0</v>
      </c>
      <c r="D569" s="302">
        <v>0</v>
      </c>
      <c r="E569" s="331"/>
      <c r="F569" s="273" t="str">
        <f t="shared" si="51"/>
        <v>否</v>
      </c>
      <c r="G569" s="151" t="str">
        <f t="shared" si="52"/>
        <v>项</v>
      </c>
    </row>
    <row r="570" ht="36" customHeight="1" spans="1:7">
      <c r="A570" s="431" t="s">
        <v>1057</v>
      </c>
      <c r="B570" s="296" t="s">
        <v>1058</v>
      </c>
      <c r="C570" s="304">
        <f>SUM(C571:C578)</f>
        <v>19055</v>
      </c>
      <c r="D570" s="304">
        <f>SUM(D571:D578)</f>
        <v>12119</v>
      </c>
      <c r="E570" s="331">
        <f t="shared" si="56"/>
        <v>-0.364</v>
      </c>
      <c r="F570" s="273" t="str">
        <f t="shared" si="51"/>
        <v>是</v>
      </c>
      <c r="G570" s="151" t="str">
        <f t="shared" si="52"/>
        <v>款</v>
      </c>
    </row>
    <row r="571" ht="36" customHeight="1" spans="1:7">
      <c r="A571" s="432" t="s">
        <v>1059</v>
      </c>
      <c r="B571" s="300" t="s">
        <v>1060</v>
      </c>
      <c r="C571" s="302">
        <v>59</v>
      </c>
      <c r="D571" s="302">
        <v>46</v>
      </c>
      <c r="E571" s="331">
        <f t="shared" si="56"/>
        <v>-0.22</v>
      </c>
      <c r="F571" s="273" t="str">
        <f t="shared" si="51"/>
        <v>是</v>
      </c>
      <c r="G571" s="151" t="str">
        <f t="shared" si="52"/>
        <v>项</v>
      </c>
    </row>
    <row r="572" ht="36" customHeight="1" spans="1:7">
      <c r="A572" s="432" t="s">
        <v>1061</v>
      </c>
      <c r="B572" s="300" t="s">
        <v>1062</v>
      </c>
      <c r="C572" s="302">
        <v>172</v>
      </c>
      <c r="D572" s="302">
        <v>84</v>
      </c>
      <c r="E572" s="331">
        <f t="shared" si="56"/>
        <v>-0.512</v>
      </c>
      <c r="F572" s="273" t="str">
        <f t="shared" si="51"/>
        <v>是</v>
      </c>
      <c r="G572" s="151" t="str">
        <f t="shared" si="52"/>
        <v>项</v>
      </c>
    </row>
    <row r="573" ht="36" customHeight="1" spans="1:7">
      <c r="A573" s="432" t="s">
        <v>1063</v>
      </c>
      <c r="B573" s="300" t="s">
        <v>1064</v>
      </c>
      <c r="C573" s="302"/>
      <c r="D573" s="302"/>
      <c r="E573" s="331"/>
      <c r="F573" s="273" t="str">
        <f t="shared" si="51"/>
        <v>否</v>
      </c>
      <c r="G573" s="151" t="str">
        <f t="shared" si="52"/>
        <v>项</v>
      </c>
    </row>
    <row r="574" ht="36" customHeight="1" spans="1:7">
      <c r="A574" s="432" t="s">
        <v>1065</v>
      </c>
      <c r="B574" s="300" t="s">
        <v>1066</v>
      </c>
      <c r="C574" s="302">
        <v>11595</v>
      </c>
      <c r="D574" s="302">
        <v>10742</v>
      </c>
      <c r="E574" s="331">
        <f t="shared" ref="E574:E576" si="57">(D574-C574)/C574</f>
        <v>-0.074</v>
      </c>
      <c r="F574" s="273" t="str">
        <f t="shared" si="51"/>
        <v>是</v>
      </c>
      <c r="G574" s="151" t="str">
        <f t="shared" si="52"/>
        <v>项</v>
      </c>
    </row>
    <row r="575" ht="36" customHeight="1" spans="1:7">
      <c r="A575" s="432" t="s">
        <v>1067</v>
      </c>
      <c r="B575" s="300" t="s">
        <v>1068</v>
      </c>
      <c r="C575" s="302">
        <v>513</v>
      </c>
      <c r="D575" s="302">
        <v>1243</v>
      </c>
      <c r="E575" s="331">
        <f t="shared" si="57"/>
        <v>1.423</v>
      </c>
      <c r="F575" s="273" t="str">
        <f t="shared" si="51"/>
        <v>是</v>
      </c>
      <c r="G575" s="151" t="str">
        <f t="shared" si="52"/>
        <v>项</v>
      </c>
    </row>
    <row r="576" ht="36" customHeight="1" spans="1:7">
      <c r="A576" s="432" t="s">
        <v>1069</v>
      </c>
      <c r="B576" s="300" t="s">
        <v>1070</v>
      </c>
      <c r="C576" s="302">
        <v>510</v>
      </c>
      <c r="D576" s="302"/>
      <c r="E576" s="331">
        <f t="shared" si="57"/>
        <v>-1</v>
      </c>
      <c r="F576" s="273" t="str">
        <f t="shared" si="51"/>
        <v>是</v>
      </c>
      <c r="G576" s="151" t="str">
        <f t="shared" si="52"/>
        <v>项</v>
      </c>
    </row>
    <row r="577" ht="36" customHeight="1" spans="1:7">
      <c r="A577" s="437">
        <v>2080508</v>
      </c>
      <c r="B577" s="445" t="s">
        <v>1071</v>
      </c>
      <c r="C577" s="302">
        <v>0</v>
      </c>
      <c r="D577" s="302">
        <v>0</v>
      </c>
      <c r="E577" s="331"/>
      <c r="F577" s="273" t="str">
        <f t="shared" si="51"/>
        <v>否</v>
      </c>
      <c r="G577" s="151" t="str">
        <f t="shared" si="52"/>
        <v>项</v>
      </c>
    </row>
    <row r="578" ht="36" customHeight="1" spans="1:7">
      <c r="A578" s="432" t="s">
        <v>1072</v>
      </c>
      <c r="B578" s="300" t="s">
        <v>1073</v>
      </c>
      <c r="C578" s="302">
        <v>6206</v>
      </c>
      <c r="D578" s="302">
        <v>4</v>
      </c>
      <c r="E578" s="331">
        <f>(D578-C578)/C578</f>
        <v>-0.999</v>
      </c>
      <c r="F578" s="273" t="str">
        <f t="shared" si="51"/>
        <v>是</v>
      </c>
      <c r="G578" s="151" t="str">
        <f t="shared" si="52"/>
        <v>项</v>
      </c>
    </row>
    <row r="579" ht="36" customHeight="1" spans="1:7">
      <c r="A579" s="431" t="s">
        <v>1074</v>
      </c>
      <c r="B579" s="296" t="s">
        <v>1075</v>
      </c>
      <c r="C579" s="304">
        <f>SUM(C580:C582)</f>
        <v>0</v>
      </c>
      <c r="D579" s="304">
        <f>SUM(D580:D582)</f>
        <v>0</v>
      </c>
      <c r="E579" s="331"/>
      <c r="F579" s="273" t="str">
        <f t="shared" si="51"/>
        <v>否</v>
      </c>
      <c r="G579" s="151" t="str">
        <f t="shared" si="52"/>
        <v>款</v>
      </c>
    </row>
    <row r="580" ht="36" customHeight="1" spans="1:7">
      <c r="A580" s="432" t="s">
        <v>1076</v>
      </c>
      <c r="B580" s="300" t="s">
        <v>1077</v>
      </c>
      <c r="C580" s="302">
        <v>0</v>
      </c>
      <c r="D580" s="302">
        <v>0</v>
      </c>
      <c r="E580" s="331"/>
      <c r="F580" s="273" t="str">
        <f t="shared" ref="F580:F643" si="58">IF(LEN(A580)=3,"是",IF(B580&lt;&gt;"",IF(SUM(C580:D580)&lt;&gt;0,"是","否"),"是"))</f>
        <v>否</v>
      </c>
      <c r="G580" s="151" t="str">
        <f t="shared" ref="G580:G643" si="59">IF(LEN(A580)=3,"类",IF(LEN(A580)=5,"款","项"))</f>
        <v>项</v>
      </c>
    </row>
    <row r="581" ht="36" customHeight="1" spans="1:7">
      <c r="A581" s="432" t="s">
        <v>1078</v>
      </c>
      <c r="B581" s="300" t="s">
        <v>1079</v>
      </c>
      <c r="C581" s="302">
        <v>0</v>
      </c>
      <c r="D581" s="302">
        <v>0</v>
      </c>
      <c r="E581" s="331"/>
      <c r="F581" s="273" t="str">
        <f t="shared" si="58"/>
        <v>否</v>
      </c>
      <c r="G581" s="151" t="str">
        <f t="shared" si="59"/>
        <v>项</v>
      </c>
    </row>
    <row r="582" ht="36" customHeight="1" spans="1:7">
      <c r="A582" s="432" t="s">
        <v>1080</v>
      </c>
      <c r="B582" s="300" t="s">
        <v>1081</v>
      </c>
      <c r="C582" s="302">
        <v>0</v>
      </c>
      <c r="D582" s="302">
        <v>0</v>
      </c>
      <c r="E582" s="331"/>
      <c r="F582" s="273" t="str">
        <f t="shared" si="58"/>
        <v>否</v>
      </c>
      <c r="G582" s="151" t="str">
        <f t="shared" si="59"/>
        <v>项</v>
      </c>
    </row>
    <row r="583" ht="36" customHeight="1" spans="1:7">
      <c r="A583" s="431" t="s">
        <v>1082</v>
      </c>
      <c r="B583" s="296" t="s">
        <v>1083</v>
      </c>
      <c r="C583" s="304">
        <f>SUM(C584:C592)</f>
        <v>1477</v>
      </c>
      <c r="D583" s="304">
        <f>SUM(D584:D592)</f>
        <v>2619</v>
      </c>
      <c r="E583" s="331">
        <f t="shared" ref="E581:E645" si="60">(D583-C583)/C583</f>
        <v>0.773</v>
      </c>
      <c r="F583" s="273" t="str">
        <f t="shared" si="58"/>
        <v>是</v>
      </c>
      <c r="G583" s="151" t="str">
        <f t="shared" si="59"/>
        <v>款</v>
      </c>
    </row>
    <row r="584" ht="36" customHeight="1" spans="1:7">
      <c r="A584" s="432" t="s">
        <v>1084</v>
      </c>
      <c r="B584" s="300" t="s">
        <v>1085</v>
      </c>
      <c r="C584" s="302"/>
      <c r="D584" s="302"/>
      <c r="E584" s="331"/>
      <c r="F584" s="273" t="str">
        <f t="shared" si="58"/>
        <v>否</v>
      </c>
      <c r="G584" s="151" t="str">
        <f t="shared" si="59"/>
        <v>项</v>
      </c>
    </row>
    <row r="585" ht="36" customHeight="1" spans="1:7">
      <c r="A585" s="432" t="s">
        <v>1086</v>
      </c>
      <c r="B585" s="300" t="s">
        <v>1087</v>
      </c>
      <c r="C585" s="302">
        <v>0</v>
      </c>
      <c r="D585" s="302">
        <v>0</v>
      </c>
      <c r="E585" s="331"/>
      <c r="F585" s="273" t="str">
        <f t="shared" si="58"/>
        <v>否</v>
      </c>
      <c r="G585" s="151" t="str">
        <f t="shared" si="59"/>
        <v>项</v>
      </c>
    </row>
    <row r="586" ht="36" customHeight="1" spans="1:7">
      <c r="A586" s="432" t="s">
        <v>1088</v>
      </c>
      <c r="B586" s="300" t="s">
        <v>1089</v>
      </c>
      <c r="C586" s="302">
        <v>0</v>
      </c>
      <c r="D586" s="302">
        <v>0</v>
      </c>
      <c r="E586" s="331"/>
      <c r="F586" s="273" t="str">
        <f t="shared" si="58"/>
        <v>否</v>
      </c>
      <c r="G586" s="151" t="str">
        <f t="shared" si="59"/>
        <v>项</v>
      </c>
    </row>
    <row r="587" ht="36" customHeight="1" spans="1:7">
      <c r="A587" s="432" t="s">
        <v>1090</v>
      </c>
      <c r="B587" s="300" t="s">
        <v>1091</v>
      </c>
      <c r="C587" s="302">
        <v>0</v>
      </c>
      <c r="D587" s="302">
        <v>0</v>
      </c>
      <c r="E587" s="331"/>
      <c r="F587" s="273" t="str">
        <f t="shared" si="58"/>
        <v>否</v>
      </c>
      <c r="G587" s="151" t="str">
        <f t="shared" si="59"/>
        <v>项</v>
      </c>
    </row>
    <row r="588" ht="36" customHeight="1" spans="1:7">
      <c r="A588" s="432" t="s">
        <v>1092</v>
      </c>
      <c r="B588" s="300" t="s">
        <v>1093</v>
      </c>
      <c r="C588" s="302">
        <v>0</v>
      </c>
      <c r="D588" s="302">
        <v>0</v>
      </c>
      <c r="E588" s="331"/>
      <c r="F588" s="273" t="str">
        <f t="shared" si="58"/>
        <v>否</v>
      </c>
      <c r="G588" s="151" t="str">
        <f t="shared" si="59"/>
        <v>项</v>
      </c>
    </row>
    <row r="589" ht="36" customHeight="1" spans="1:7">
      <c r="A589" s="432" t="s">
        <v>1094</v>
      </c>
      <c r="B589" s="300" t="s">
        <v>1095</v>
      </c>
      <c r="C589" s="302">
        <v>0</v>
      </c>
      <c r="D589" s="302">
        <v>0</v>
      </c>
      <c r="E589" s="331"/>
      <c r="F589" s="273" t="str">
        <f t="shared" si="58"/>
        <v>否</v>
      </c>
      <c r="G589" s="151" t="str">
        <f t="shared" si="59"/>
        <v>项</v>
      </c>
    </row>
    <row r="590" ht="36" customHeight="1" spans="1:7">
      <c r="A590" s="432" t="s">
        <v>1096</v>
      </c>
      <c r="B590" s="300" t="s">
        <v>1097</v>
      </c>
      <c r="C590" s="302">
        <v>0</v>
      </c>
      <c r="D590" s="302">
        <v>0</v>
      </c>
      <c r="E590" s="331"/>
      <c r="F590" s="273" t="str">
        <f t="shared" si="58"/>
        <v>否</v>
      </c>
      <c r="G590" s="151" t="str">
        <f t="shared" si="59"/>
        <v>项</v>
      </c>
    </row>
    <row r="591" ht="36" customHeight="1" spans="1:7">
      <c r="A591" s="432" t="s">
        <v>1098</v>
      </c>
      <c r="B591" s="300" t="s">
        <v>1099</v>
      </c>
      <c r="C591" s="302">
        <v>0</v>
      </c>
      <c r="D591" s="302">
        <v>0</v>
      </c>
      <c r="E591" s="331"/>
      <c r="F591" s="273" t="str">
        <f t="shared" si="58"/>
        <v>否</v>
      </c>
      <c r="G591" s="151" t="str">
        <f t="shared" si="59"/>
        <v>项</v>
      </c>
    </row>
    <row r="592" ht="36" customHeight="1" spans="1:7">
      <c r="A592" s="432" t="s">
        <v>1100</v>
      </c>
      <c r="B592" s="300" t="s">
        <v>1101</v>
      </c>
      <c r="C592" s="302">
        <v>1477</v>
      </c>
      <c r="D592" s="302">
        <v>2619</v>
      </c>
      <c r="E592" s="331">
        <f t="shared" si="60"/>
        <v>0.773</v>
      </c>
      <c r="F592" s="273" t="str">
        <f t="shared" si="58"/>
        <v>是</v>
      </c>
      <c r="G592" s="151" t="str">
        <f t="shared" si="59"/>
        <v>项</v>
      </c>
    </row>
    <row r="593" ht="36" customHeight="1" spans="1:7">
      <c r="A593" s="431" t="s">
        <v>1102</v>
      </c>
      <c r="B593" s="296" t="s">
        <v>1103</v>
      </c>
      <c r="C593" s="304">
        <f>SUM(C594:C600)</f>
        <v>3968</v>
      </c>
      <c r="D593" s="304">
        <f>SUM(D594:D600)</f>
        <v>1537</v>
      </c>
      <c r="E593" s="331">
        <f t="shared" si="60"/>
        <v>-0.613</v>
      </c>
      <c r="F593" s="273" t="str">
        <f t="shared" si="58"/>
        <v>是</v>
      </c>
      <c r="G593" s="151" t="str">
        <f t="shared" si="59"/>
        <v>款</v>
      </c>
    </row>
    <row r="594" ht="36" customHeight="1" spans="1:7">
      <c r="A594" s="432" t="s">
        <v>1104</v>
      </c>
      <c r="B594" s="300" t="s">
        <v>1105</v>
      </c>
      <c r="C594" s="302">
        <v>1306</v>
      </c>
      <c r="D594" s="302">
        <v>1127</v>
      </c>
      <c r="E594" s="331">
        <f t="shared" si="60"/>
        <v>-0.137</v>
      </c>
      <c r="F594" s="273" t="str">
        <f t="shared" si="58"/>
        <v>是</v>
      </c>
      <c r="G594" s="151" t="str">
        <f t="shared" si="59"/>
        <v>项</v>
      </c>
    </row>
    <row r="595" ht="36" customHeight="1" spans="1:7">
      <c r="A595" s="432" t="s">
        <v>1106</v>
      </c>
      <c r="B595" s="300" t="s">
        <v>1107</v>
      </c>
      <c r="C595" s="302">
        <v>250</v>
      </c>
      <c r="D595" s="302">
        <v>150</v>
      </c>
      <c r="E595" s="331">
        <f t="shared" si="60"/>
        <v>-0.4</v>
      </c>
      <c r="F595" s="273" t="str">
        <f t="shared" si="58"/>
        <v>是</v>
      </c>
      <c r="G595" s="151" t="str">
        <f t="shared" si="59"/>
        <v>项</v>
      </c>
    </row>
    <row r="596" ht="36" customHeight="1" spans="1:7">
      <c r="A596" s="432" t="s">
        <v>1108</v>
      </c>
      <c r="B596" s="300" t="s">
        <v>1109</v>
      </c>
      <c r="C596" s="302">
        <v>491</v>
      </c>
      <c r="D596" s="302">
        <v>160</v>
      </c>
      <c r="E596" s="331">
        <f t="shared" si="60"/>
        <v>-0.674</v>
      </c>
      <c r="F596" s="273" t="str">
        <f t="shared" si="58"/>
        <v>是</v>
      </c>
      <c r="G596" s="151" t="str">
        <f t="shared" si="59"/>
        <v>项</v>
      </c>
    </row>
    <row r="597" s="400" customFormat="1" ht="36" customHeight="1" spans="1:7">
      <c r="A597" s="432" t="s">
        <v>1110</v>
      </c>
      <c r="B597" s="300" t="s">
        <v>1111</v>
      </c>
      <c r="C597" s="302">
        <v>5</v>
      </c>
      <c r="D597" s="302"/>
      <c r="E597" s="331">
        <f t="shared" si="60"/>
        <v>-1</v>
      </c>
      <c r="F597" s="273" t="str">
        <f t="shared" si="58"/>
        <v>是</v>
      </c>
      <c r="G597" s="151" t="str">
        <f t="shared" si="59"/>
        <v>项</v>
      </c>
    </row>
    <row r="598" ht="36" customHeight="1" spans="1:7">
      <c r="A598" s="432" t="s">
        <v>1112</v>
      </c>
      <c r="B598" s="300" t="s">
        <v>1113</v>
      </c>
      <c r="C598" s="302">
        <v>170</v>
      </c>
      <c r="D598" s="302">
        <v>100</v>
      </c>
      <c r="E598" s="331">
        <f t="shared" si="60"/>
        <v>-0.412</v>
      </c>
      <c r="F598" s="273" t="str">
        <f t="shared" si="58"/>
        <v>是</v>
      </c>
      <c r="G598" s="151" t="str">
        <f t="shared" si="59"/>
        <v>项</v>
      </c>
    </row>
    <row r="599" ht="36" customHeight="1" spans="1:7">
      <c r="A599" s="432" t="s">
        <v>1114</v>
      </c>
      <c r="B599" s="300" t="s">
        <v>1115</v>
      </c>
      <c r="C599" s="302">
        <v>0</v>
      </c>
      <c r="D599" s="302">
        <v>0</v>
      </c>
      <c r="E599" s="331"/>
      <c r="F599" s="273" t="str">
        <f t="shared" si="58"/>
        <v>否</v>
      </c>
      <c r="G599" s="151" t="str">
        <f t="shared" si="59"/>
        <v>项</v>
      </c>
    </row>
    <row r="600" ht="36" customHeight="1" spans="1:7">
      <c r="A600" s="432" t="s">
        <v>1116</v>
      </c>
      <c r="B600" s="300" t="s">
        <v>1117</v>
      </c>
      <c r="C600" s="302">
        <v>1746</v>
      </c>
      <c r="D600" s="302"/>
      <c r="E600" s="331">
        <f t="shared" si="60"/>
        <v>-1</v>
      </c>
      <c r="F600" s="273" t="str">
        <f t="shared" si="58"/>
        <v>是</v>
      </c>
      <c r="G600" s="151" t="str">
        <f t="shared" si="59"/>
        <v>项</v>
      </c>
    </row>
    <row r="601" ht="36" customHeight="1" spans="1:7">
      <c r="A601" s="431" t="s">
        <v>1118</v>
      </c>
      <c r="B601" s="296" t="s">
        <v>1119</v>
      </c>
      <c r="C601" s="304">
        <f>SUM(C602:C607)</f>
        <v>208</v>
      </c>
      <c r="D601" s="304">
        <f>SUM(D602:D607)</f>
        <v>50</v>
      </c>
      <c r="E601" s="331">
        <f t="shared" si="60"/>
        <v>-0.76</v>
      </c>
      <c r="F601" s="273" t="str">
        <f t="shared" si="58"/>
        <v>是</v>
      </c>
      <c r="G601" s="151" t="str">
        <f t="shared" si="59"/>
        <v>款</v>
      </c>
    </row>
    <row r="602" s="400" customFormat="1" ht="36" customHeight="1" spans="1:7">
      <c r="A602" s="432" t="s">
        <v>1120</v>
      </c>
      <c r="B602" s="300" t="s">
        <v>1121</v>
      </c>
      <c r="C602" s="302">
        <v>87</v>
      </c>
      <c r="D602" s="302">
        <v>50</v>
      </c>
      <c r="E602" s="331">
        <f t="shared" si="60"/>
        <v>-0.425</v>
      </c>
      <c r="F602" s="273" t="str">
        <f t="shared" si="58"/>
        <v>是</v>
      </c>
      <c r="G602" s="151" t="str">
        <f t="shared" si="59"/>
        <v>项</v>
      </c>
    </row>
    <row r="603" ht="36" customHeight="1" spans="1:7">
      <c r="A603" s="432" t="s">
        <v>1122</v>
      </c>
      <c r="B603" s="300" t="s">
        <v>1123</v>
      </c>
      <c r="C603" s="302">
        <v>86</v>
      </c>
      <c r="D603" s="302"/>
      <c r="E603" s="331">
        <f t="shared" si="60"/>
        <v>-1</v>
      </c>
      <c r="F603" s="273" t="str">
        <f t="shared" si="58"/>
        <v>是</v>
      </c>
      <c r="G603" s="151" t="str">
        <f t="shared" si="59"/>
        <v>项</v>
      </c>
    </row>
    <row r="604" ht="36" customHeight="1" spans="1:7">
      <c r="A604" s="432" t="s">
        <v>1124</v>
      </c>
      <c r="B604" s="300" t="s">
        <v>1125</v>
      </c>
      <c r="C604" s="302"/>
      <c r="D604" s="302"/>
      <c r="E604" s="331"/>
      <c r="F604" s="273" t="str">
        <f t="shared" si="58"/>
        <v>否</v>
      </c>
      <c r="G604" s="151" t="str">
        <f t="shared" si="59"/>
        <v>项</v>
      </c>
    </row>
    <row r="605" ht="36" customHeight="1" spans="1:7">
      <c r="A605" s="432" t="s">
        <v>1126</v>
      </c>
      <c r="B605" s="300" t="s">
        <v>1127</v>
      </c>
      <c r="C605" s="302">
        <v>0</v>
      </c>
      <c r="D605" s="302">
        <v>0</v>
      </c>
      <c r="E605" s="331"/>
      <c r="F605" s="273" t="str">
        <f t="shared" si="58"/>
        <v>否</v>
      </c>
      <c r="G605" s="151" t="str">
        <f t="shared" si="59"/>
        <v>项</v>
      </c>
    </row>
    <row r="606" ht="36" customHeight="1" spans="1:7">
      <c r="A606" s="432" t="s">
        <v>1128</v>
      </c>
      <c r="B606" s="300" t="s">
        <v>1129</v>
      </c>
      <c r="C606" s="302">
        <v>33</v>
      </c>
      <c r="D606" s="302"/>
      <c r="E606" s="331">
        <f t="shared" si="60"/>
        <v>-1</v>
      </c>
      <c r="F606" s="273" t="str">
        <f t="shared" si="58"/>
        <v>是</v>
      </c>
      <c r="G606" s="151" t="str">
        <f t="shared" si="59"/>
        <v>项</v>
      </c>
    </row>
    <row r="607" ht="36" customHeight="1" spans="1:7">
      <c r="A607" s="432" t="s">
        <v>1130</v>
      </c>
      <c r="B607" s="300" t="s">
        <v>1131</v>
      </c>
      <c r="C607" s="302">
        <v>2</v>
      </c>
      <c r="D607" s="302"/>
      <c r="E607" s="331">
        <f t="shared" si="60"/>
        <v>-1</v>
      </c>
      <c r="F607" s="273" t="str">
        <f t="shared" si="58"/>
        <v>是</v>
      </c>
      <c r="G607" s="151" t="str">
        <f t="shared" si="59"/>
        <v>项</v>
      </c>
    </row>
    <row r="608" ht="36" customHeight="1" spans="1:7">
      <c r="A608" s="431" t="s">
        <v>1132</v>
      </c>
      <c r="B608" s="296" t="s">
        <v>1133</v>
      </c>
      <c r="C608" s="304">
        <f>SUM(C609:C615)</f>
        <v>743</v>
      </c>
      <c r="D608" s="304">
        <f>SUM(D609:D615)</f>
        <v>62</v>
      </c>
      <c r="E608" s="331">
        <f t="shared" si="60"/>
        <v>-0.917</v>
      </c>
      <c r="F608" s="273" t="str">
        <f t="shared" si="58"/>
        <v>是</v>
      </c>
      <c r="G608" s="151" t="str">
        <f t="shared" si="59"/>
        <v>款</v>
      </c>
    </row>
    <row r="609" ht="36" customHeight="1" spans="1:7">
      <c r="A609" s="432" t="s">
        <v>1134</v>
      </c>
      <c r="B609" s="300" t="s">
        <v>1135</v>
      </c>
      <c r="C609" s="302">
        <v>178</v>
      </c>
      <c r="D609" s="302"/>
      <c r="E609" s="331">
        <f t="shared" si="60"/>
        <v>-1</v>
      </c>
      <c r="F609" s="273" t="str">
        <f t="shared" si="58"/>
        <v>是</v>
      </c>
      <c r="G609" s="151" t="str">
        <f t="shared" si="59"/>
        <v>项</v>
      </c>
    </row>
    <row r="610" ht="36" customHeight="1" spans="1:7">
      <c r="A610" s="432" t="s">
        <v>1136</v>
      </c>
      <c r="B610" s="300" t="s">
        <v>1137</v>
      </c>
      <c r="C610" s="302">
        <v>485</v>
      </c>
      <c r="D610" s="302">
        <v>0</v>
      </c>
      <c r="E610" s="331">
        <f t="shared" si="60"/>
        <v>-1</v>
      </c>
      <c r="F610" s="273" t="str">
        <f t="shared" si="58"/>
        <v>是</v>
      </c>
      <c r="G610" s="151" t="str">
        <f t="shared" si="59"/>
        <v>项</v>
      </c>
    </row>
    <row r="611" ht="36" customHeight="1" spans="1:7">
      <c r="A611" s="432" t="s">
        <v>1138</v>
      </c>
      <c r="B611" s="300" t="s">
        <v>1139</v>
      </c>
      <c r="C611" s="302"/>
      <c r="D611" s="302"/>
      <c r="E611" s="331"/>
      <c r="F611" s="273" t="str">
        <f t="shared" si="58"/>
        <v>否</v>
      </c>
      <c r="G611" s="151" t="str">
        <f t="shared" si="59"/>
        <v>项</v>
      </c>
    </row>
    <row r="612" ht="36" customHeight="1" spans="1:7">
      <c r="A612" s="432" t="s">
        <v>1140</v>
      </c>
      <c r="B612" s="300" t="s">
        <v>1141</v>
      </c>
      <c r="C612" s="302">
        <v>19</v>
      </c>
      <c r="D612" s="302"/>
      <c r="E612" s="331">
        <f t="shared" si="60"/>
        <v>-1</v>
      </c>
      <c r="F612" s="273" t="str">
        <f t="shared" si="58"/>
        <v>是</v>
      </c>
      <c r="G612" s="151" t="str">
        <f t="shared" si="59"/>
        <v>项</v>
      </c>
    </row>
    <row r="613" ht="36" customHeight="1" spans="1:7">
      <c r="A613" s="432" t="s">
        <v>1142</v>
      </c>
      <c r="B613" s="300" t="s">
        <v>1143</v>
      </c>
      <c r="C613" s="302">
        <v>61</v>
      </c>
      <c r="D613" s="302">
        <v>62</v>
      </c>
      <c r="E613" s="331">
        <f t="shared" si="60"/>
        <v>0.016</v>
      </c>
      <c r="F613" s="273" t="str">
        <f t="shared" si="58"/>
        <v>是</v>
      </c>
      <c r="G613" s="151" t="str">
        <f t="shared" si="59"/>
        <v>项</v>
      </c>
    </row>
    <row r="614" ht="36" customHeight="1" spans="1:7">
      <c r="A614" s="432" t="s">
        <v>1144</v>
      </c>
      <c r="B614" s="300" t="s">
        <v>1145</v>
      </c>
      <c r="C614" s="302">
        <v>0</v>
      </c>
      <c r="D614" s="302">
        <v>0</v>
      </c>
      <c r="E614" s="331"/>
      <c r="F614" s="273" t="str">
        <f t="shared" si="58"/>
        <v>否</v>
      </c>
      <c r="G614" s="151" t="str">
        <f t="shared" si="59"/>
        <v>项</v>
      </c>
    </row>
    <row r="615" ht="36" customHeight="1" spans="1:7">
      <c r="A615" s="432" t="s">
        <v>1146</v>
      </c>
      <c r="B615" s="300" t="s">
        <v>1147</v>
      </c>
      <c r="C615" s="302">
        <v>0</v>
      </c>
      <c r="D615" s="302">
        <v>0</v>
      </c>
      <c r="E615" s="331"/>
      <c r="F615" s="273" t="str">
        <f t="shared" si="58"/>
        <v>否</v>
      </c>
      <c r="G615" s="151" t="str">
        <f t="shared" si="59"/>
        <v>项</v>
      </c>
    </row>
    <row r="616" ht="36" customHeight="1" spans="1:7">
      <c r="A616" s="431" t="s">
        <v>1148</v>
      </c>
      <c r="B616" s="296" t="s">
        <v>1149</v>
      </c>
      <c r="C616" s="304">
        <f>SUM(C617:C624)</f>
        <v>1404</v>
      </c>
      <c r="D616" s="304">
        <f>SUM(D617:D624)</f>
        <v>1455</v>
      </c>
      <c r="E616" s="331">
        <f t="shared" si="60"/>
        <v>0.036</v>
      </c>
      <c r="F616" s="273" t="str">
        <f t="shared" si="58"/>
        <v>是</v>
      </c>
      <c r="G616" s="151" t="str">
        <f t="shared" si="59"/>
        <v>款</v>
      </c>
    </row>
    <row r="617" ht="36" customHeight="1" spans="1:7">
      <c r="A617" s="432" t="s">
        <v>1150</v>
      </c>
      <c r="B617" s="300" t="s">
        <v>140</v>
      </c>
      <c r="C617" s="302">
        <v>125</v>
      </c>
      <c r="D617" s="302">
        <v>107</v>
      </c>
      <c r="E617" s="331">
        <f t="shared" si="60"/>
        <v>-0.144</v>
      </c>
      <c r="F617" s="273" t="str">
        <f t="shared" si="58"/>
        <v>是</v>
      </c>
      <c r="G617" s="151" t="str">
        <f t="shared" si="59"/>
        <v>项</v>
      </c>
    </row>
    <row r="618" ht="36" customHeight="1" spans="1:7">
      <c r="A618" s="432" t="s">
        <v>1151</v>
      </c>
      <c r="B618" s="300" t="s">
        <v>142</v>
      </c>
      <c r="C618" s="302">
        <v>0</v>
      </c>
      <c r="D618" s="302">
        <v>0</v>
      </c>
      <c r="E618" s="331"/>
      <c r="F618" s="273" t="str">
        <f t="shared" si="58"/>
        <v>否</v>
      </c>
      <c r="G618" s="151" t="str">
        <f t="shared" si="59"/>
        <v>项</v>
      </c>
    </row>
    <row r="619" ht="36" customHeight="1" spans="1:7">
      <c r="A619" s="432" t="s">
        <v>1152</v>
      </c>
      <c r="B619" s="300" t="s">
        <v>144</v>
      </c>
      <c r="C619" s="302"/>
      <c r="D619" s="302"/>
      <c r="E619" s="331"/>
      <c r="F619" s="273" t="str">
        <f t="shared" si="58"/>
        <v>否</v>
      </c>
      <c r="G619" s="151" t="str">
        <f t="shared" si="59"/>
        <v>项</v>
      </c>
    </row>
    <row r="620" ht="36" customHeight="1" spans="1:7">
      <c r="A620" s="432" t="s">
        <v>1153</v>
      </c>
      <c r="B620" s="300" t="s">
        <v>1154</v>
      </c>
      <c r="C620" s="302">
        <v>16</v>
      </c>
      <c r="D620" s="302">
        <v>30</v>
      </c>
      <c r="E620" s="331">
        <f t="shared" si="60"/>
        <v>0.875</v>
      </c>
      <c r="F620" s="273" t="str">
        <f t="shared" si="58"/>
        <v>是</v>
      </c>
      <c r="G620" s="151" t="str">
        <f t="shared" si="59"/>
        <v>项</v>
      </c>
    </row>
    <row r="621" ht="36" customHeight="1" spans="1:7">
      <c r="A621" s="432" t="s">
        <v>1155</v>
      </c>
      <c r="B621" s="300" t="s">
        <v>1156</v>
      </c>
      <c r="C621" s="302">
        <v>138</v>
      </c>
      <c r="D621" s="302">
        <v>50</v>
      </c>
      <c r="E621" s="331">
        <f t="shared" si="60"/>
        <v>-0.638</v>
      </c>
      <c r="F621" s="273" t="str">
        <f t="shared" si="58"/>
        <v>是</v>
      </c>
      <c r="G621" s="151" t="str">
        <f t="shared" si="59"/>
        <v>项</v>
      </c>
    </row>
    <row r="622" ht="36" customHeight="1" spans="1:7">
      <c r="A622" s="432" t="s">
        <v>1157</v>
      </c>
      <c r="B622" s="300" t="s">
        <v>1158</v>
      </c>
      <c r="C622" s="302"/>
      <c r="D622" s="302"/>
      <c r="E622" s="331"/>
      <c r="F622" s="273" t="str">
        <f t="shared" si="58"/>
        <v>否</v>
      </c>
      <c r="G622" s="151" t="str">
        <f t="shared" si="59"/>
        <v>项</v>
      </c>
    </row>
    <row r="623" ht="36" customHeight="1" spans="1:7">
      <c r="A623" s="432" t="s">
        <v>1159</v>
      </c>
      <c r="B623" s="300" t="s">
        <v>1160</v>
      </c>
      <c r="C623" s="302">
        <v>0</v>
      </c>
      <c r="D623" s="302">
        <v>1200</v>
      </c>
      <c r="E623" s="331"/>
      <c r="F623" s="273" t="str">
        <f t="shared" si="58"/>
        <v>是</v>
      </c>
      <c r="G623" s="151" t="str">
        <f t="shared" si="59"/>
        <v>项</v>
      </c>
    </row>
    <row r="624" ht="36" customHeight="1" spans="1:7">
      <c r="A624" s="432" t="s">
        <v>1161</v>
      </c>
      <c r="B624" s="300" t="s">
        <v>1162</v>
      </c>
      <c r="C624" s="302">
        <v>1125</v>
      </c>
      <c r="D624" s="302">
        <v>68</v>
      </c>
      <c r="E624" s="331">
        <f t="shared" si="60"/>
        <v>-0.94</v>
      </c>
      <c r="F624" s="273" t="str">
        <f t="shared" si="58"/>
        <v>是</v>
      </c>
      <c r="G624" s="151" t="str">
        <f t="shared" si="59"/>
        <v>项</v>
      </c>
    </row>
    <row r="625" ht="36" customHeight="1" spans="1:7">
      <c r="A625" s="431" t="s">
        <v>1163</v>
      </c>
      <c r="B625" s="296" t="s">
        <v>1164</v>
      </c>
      <c r="C625" s="304">
        <f>SUM(C626:C629)</f>
        <v>66</v>
      </c>
      <c r="D625" s="304">
        <f>SUM(D626:D629)</f>
        <v>74</v>
      </c>
      <c r="E625" s="331">
        <f t="shared" si="60"/>
        <v>0.121</v>
      </c>
      <c r="F625" s="273" t="str">
        <f t="shared" si="58"/>
        <v>是</v>
      </c>
      <c r="G625" s="151" t="str">
        <f t="shared" si="59"/>
        <v>款</v>
      </c>
    </row>
    <row r="626" ht="36" customHeight="1" spans="1:7">
      <c r="A626" s="432" t="s">
        <v>1165</v>
      </c>
      <c r="B626" s="300" t="s">
        <v>140</v>
      </c>
      <c r="C626" s="302">
        <v>9</v>
      </c>
      <c r="D626" s="302"/>
      <c r="E626" s="331">
        <f t="shared" si="60"/>
        <v>-1</v>
      </c>
      <c r="F626" s="273" t="str">
        <f t="shared" si="58"/>
        <v>是</v>
      </c>
      <c r="G626" s="151" t="str">
        <f t="shared" si="59"/>
        <v>项</v>
      </c>
    </row>
    <row r="627" ht="36" customHeight="1" spans="1:7">
      <c r="A627" s="432" t="s">
        <v>1166</v>
      </c>
      <c r="B627" s="300" t="s">
        <v>142</v>
      </c>
      <c r="C627" s="302">
        <v>0</v>
      </c>
      <c r="D627" s="302">
        <v>0</v>
      </c>
      <c r="E627" s="331"/>
      <c r="F627" s="273" t="str">
        <f t="shared" si="58"/>
        <v>否</v>
      </c>
      <c r="G627" s="151" t="str">
        <f t="shared" si="59"/>
        <v>项</v>
      </c>
    </row>
    <row r="628" ht="36" customHeight="1" spans="1:7">
      <c r="A628" s="432" t="s">
        <v>1167</v>
      </c>
      <c r="B628" s="300" t="s">
        <v>144</v>
      </c>
      <c r="C628" s="302">
        <v>0</v>
      </c>
      <c r="D628" s="302">
        <v>0</v>
      </c>
      <c r="E628" s="331"/>
      <c r="F628" s="273" t="str">
        <f t="shared" si="58"/>
        <v>否</v>
      </c>
      <c r="G628" s="151" t="str">
        <f t="shared" si="59"/>
        <v>项</v>
      </c>
    </row>
    <row r="629" ht="36" customHeight="1" spans="1:7">
      <c r="A629" s="432" t="s">
        <v>1168</v>
      </c>
      <c r="B629" s="300" t="s">
        <v>1169</v>
      </c>
      <c r="C629" s="302">
        <v>57</v>
      </c>
      <c r="D629" s="302">
        <v>74</v>
      </c>
      <c r="E629" s="331">
        <f t="shared" si="60"/>
        <v>0.298</v>
      </c>
      <c r="F629" s="273" t="str">
        <f t="shared" si="58"/>
        <v>是</v>
      </c>
      <c r="G629" s="151" t="str">
        <f t="shared" si="59"/>
        <v>项</v>
      </c>
    </row>
    <row r="630" ht="36" customHeight="1" spans="1:7">
      <c r="A630" s="431" t="s">
        <v>1170</v>
      </c>
      <c r="B630" s="296" t="s">
        <v>1171</v>
      </c>
      <c r="C630" s="304">
        <f>SUM(C631:C632)</f>
        <v>8605</v>
      </c>
      <c r="D630" s="304">
        <f>SUM(D631:D632)</f>
        <v>11180</v>
      </c>
      <c r="E630" s="331">
        <f t="shared" si="60"/>
        <v>0.299</v>
      </c>
      <c r="F630" s="273" t="str">
        <f t="shared" si="58"/>
        <v>是</v>
      </c>
      <c r="G630" s="151" t="str">
        <f t="shared" si="59"/>
        <v>款</v>
      </c>
    </row>
    <row r="631" ht="36" customHeight="1" spans="1:7">
      <c r="A631" s="432" t="s">
        <v>1172</v>
      </c>
      <c r="B631" s="300" t="s">
        <v>1173</v>
      </c>
      <c r="C631" s="302">
        <v>325</v>
      </c>
      <c r="D631" s="302">
        <v>680</v>
      </c>
      <c r="E631" s="331">
        <f t="shared" si="60"/>
        <v>1.092</v>
      </c>
      <c r="F631" s="273" t="str">
        <f t="shared" si="58"/>
        <v>是</v>
      </c>
      <c r="G631" s="151" t="str">
        <f t="shared" si="59"/>
        <v>项</v>
      </c>
    </row>
    <row r="632" ht="36" customHeight="1" spans="1:7">
      <c r="A632" s="432" t="s">
        <v>1174</v>
      </c>
      <c r="B632" s="300" t="s">
        <v>1175</v>
      </c>
      <c r="C632" s="302">
        <v>8280</v>
      </c>
      <c r="D632" s="302">
        <v>10500</v>
      </c>
      <c r="E632" s="331">
        <f t="shared" si="60"/>
        <v>0.268</v>
      </c>
      <c r="F632" s="273" t="str">
        <f t="shared" si="58"/>
        <v>是</v>
      </c>
      <c r="G632" s="151" t="str">
        <f t="shared" si="59"/>
        <v>项</v>
      </c>
    </row>
    <row r="633" ht="36" customHeight="1" spans="1:7">
      <c r="A633" s="431" t="s">
        <v>1176</v>
      </c>
      <c r="B633" s="296" t="s">
        <v>1177</v>
      </c>
      <c r="C633" s="304">
        <f>SUM(C634:C635)</f>
        <v>65</v>
      </c>
      <c r="D633" s="304">
        <f>SUM(D634:D635)</f>
        <v>490</v>
      </c>
      <c r="E633" s="331">
        <f t="shared" si="60"/>
        <v>6.538</v>
      </c>
      <c r="F633" s="273" t="str">
        <f t="shared" si="58"/>
        <v>是</v>
      </c>
      <c r="G633" s="151" t="str">
        <f t="shared" si="59"/>
        <v>款</v>
      </c>
    </row>
    <row r="634" ht="36" customHeight="1" spans="1:7">
      <c r="A634" s="432" t="s">
        <v>1178</v>
      </c>
      <c r="B634" s="300" t="s">
        <v>1179</v>
      </c>
      <c r="C634" s="302">
        <v>64</v>
      </c>
      <c r="D634" s="302">
        <v>490</v>
      </c>
      <c r="E634" s="331">
        <f t="shared" si="60"/>
        <v>6.656</v>
      </c>
      <c r="F634" s="273" t="str">
        <f t="shared" si="58"/>
        <v>是</v>
      </c>
      <c r="G634" s="151" t="str">
        <f t="shared" si="59"/>
        <v>项</v>
      </c>
    </row>
    <row r="635" ht="36" customHeight="1" spans="1:7">
      <c r="A635" s="432" t="s">
        <v>1180</v>
      </c>
      <c r="B635" s="300" t="s">
        <v>1181</v>
      </c>
      <c r="C635" s="302">
        <v>1</v>
      </c>
      <c r="D635" s="302"/>
      <c r="E635" s="331">
        <f t="shared" si="60"/>
        <v>-1</v>
      </c>
      <c r="F635" s="273" t="str">
        <f t="shared" si="58"/>
        <v>是</v>
      </c>
      <c r="G635" s="151" t="str">
        <f t="shared" si="59"/>
        <v>项</v>
      </c>
    </row>
    <row r="636" ht="36" customHeight="1" spans="1:7">
      <c r="A636" s="431" t="s">
        <v>1182</v>
      </c>
      <c r="B636" s="296" t="s">
        <v>1183</v>
      </c>
      <c r="C636" s="304">
        <f>SUM(C637:C638)</f>
        <v>2153</v>
      </c>
      <c r="D636" s="304">
        <f>SUM(D637:D638)</f>
        <v>2000</v>
      </c>
      <c r="E636" s="331">
        <f t="shared" si="60"/>
        <v>-0.071</v>
      </c>
      <c r="F636" s="273" t="str">
        <f t="shared" si="58"/>
        <v>是</v>
      </c>
      <c r="G636" s="151" t="str">
        <f t="shared" si="59"/>
        <v>款</v>
      </c>
    </row>
    <row r="637" ht="36" customHeight="1" spans="1:7">
      <c r="A637" s="432" t="s">
        <v>1184</v>
      </c>
      <c r="B637" s="300" t="s">
        <v>1185</v>
      </c>
      <c r="C637" s="302">
        <v>54</v>
      </c>
      <c r="D637" s="302">
        <v>0</v>
      </c>
      <c r="E637" s="331">
        <f t="shared" si="60"/>
        <v>-1</v>
      </c>
      <c r="F637" s="273" t="str">
        <f t="shared" si="58"/>
        <v>是</v>
      </c>
      <c r="G637" s="151" t="str">
        <f t="shared" si="59"/>
        <v>项</v>
      </c>
    </row>
    <row r="638" ht="36" customHeight="1" spans="1:7">
      <c r="A638" s="432" t="s">
        <v>1186</v>
      </c>
      <c r="B638" s="300" t="s">
        <v>1187</v>
      </c>
      <c r="C638" s="302">
        <v>2099</v>
      </c>
      <c r="D638" s="302">
        <v>2000</v>
      </c>
      <c r="E638" s="331">
        <f t="shared" si="60"/>
        <v>-0.047</v>
      </c>
      <c r="F638" s="273" t="str">
        <f t="shared" si="58"/>
        <v>是</v>
      </c>
      <c r="G638" s="151" t="str">
        <f t="shared" si="59"/>
        <v>项</v>
      </c>
    </row>
    <row r="639" ht="36" customHeight="1" spans="1:7">
      <c r="A639" s="431" t="s">
        <v>1188</v>
      </c>
      <c r="B639" s="296" t="s">
        <v>1189</v>
      </c>
      <c r="C639" s="304">
        <f>SUM(C640:C641)</f>
        <v>0</v>
      </c>
      <c r="D639" s="304">
        <f>SUM(D640:D641)</f>
        <v>0</v>
      </c>
      <c r="E639" s="331"/>
      <c r="F639" s="273" t="str">
        <f t="shared" si="58"/>
        <v>否</v>
      </c>
      <c r="G639" s="151" t="str">
        <f t="shared" si="59"/>
        <v>款</v>
      </c>
    </row>
    <row r="640" ht="36" customHeight="1" spans="1:7">
      <c r="A640" s="432" t="s">
        <v>1190</v>
      </c>
      <c r="B640" s="300" t="s">
        <v>1191</v>
      </c>
      <c r="C640" s="302">
        <v>0</v>
      </c>
      <c r="D640" s="302">
        <v>0</v>
      </c>
      <c r="E640" s="331"/>
      <c r="F640" s="273" t="str">
        <f t="shared" si="58"/>
        <v>否</v>
      </c>
      <c r="G640" s="151" t="str">
        <f t="shared" si="59"/>
        <v>项</v>
      </c>
    </row>
    <row r="641" ht="36" customHeight="1" spans="1:7">
      <c r="A641" s="432" t="s">
        <v>1192</v>
      </c>
      <c r="B641" s="300" t="s">
        <v>1193</v>
      </c>
      <c r="C641" s="302">
        <v>0</v>
      </c>
      <c r="D641" s="302">
        <v>0</v>
      </c>
      <c r="E641" s="331"/>
      <c r="F641" s="273" t="str">
        <f t="shared" si="58"/>
        <v>否</v>
      </c>
      <c r="G641" s="151" t="str">
        <f t="shared" si="59"/>
        <v>项</v>
      </c>
    </row>
    <row r="642" ht="36" customHeight="1" spans="1:7">
      <c r="A642" s="431" t="s">
        <v>1194</v>
      </c>
      <c r="B642" s="296" t="s">
        <v>1195</v>
      </c>
      <c r="C642" s="304">
        <f>SUM(C643:C644)</f>
        <v>73</v>
      </c>
      <c r="D642" s="304">
        <f>SUM(D643:D644)</f>
        <v>1</v>
      </c>
      <c r="E642" s="331">
        <f t="shared" si="60"/>
        <v>-0.986</v>
      </c>
      <c r="F642" s="273" t="str">
        <f t="shared" si="58"/>
        <v>是</v>
      </c>
      <c r="G642" s="151" t="str">
        <f t="shared" si="59"/>
        <v>款</v>
      </c>
    </row>
    <row r="643" ht="36" customHeight="1" spans="1:7">
      <c r="A643" s="432" t="s">
        <v>1196</v>
      </c>
      <c r="B643" s="300" t="s">
        <v>1197</v>
      </c>
      <c r="C643" s="302">
        <v>7</v>
      </c>
      <c r="D643" s="302"/>
      <c r="E643" s="331">
        <f t="shared" si="60"/>
        <v>-1</v>
      </c>
      <c r="F643" s="273" t="str">
        <f t="shared" si="58"/>
        <v>是</v>
      </c>
      <c r="G643" s="151" t="str">
        <f t="shared" si="59"/>
        <v>项</v>
      </c>
    </row>
    <row r="644" ht="36" customHeight="1" spans="1:7">
      <c r="A644" s="432" t="s">
        <v>1198</v>
      </c>
      <c r="B644" s="300" t="s">
        <v>1199</v>
      </c>
      <c r="C644" s="302">
        <v>66</v>
      </c>
      <c r="D644" s="302">
        <v>1</v>
      </c>
      <c r="E644" s="331">
        <f t="shared" si="60"/>
        <v>-0.985</v>
      </c>
      <c r="F644" s="273" t="str">
        <f t="shared" ref="F644:F707" si="61">IF(LEN(A644)=3,"是",IF(B644&lt;&gt;"",IF(SUM(C644:D644)&lt;&gt;0,"是","否"),"是"))</f>
        <v>是</v>
      </c>
      <c r="G644" s="151" t="str">
        <f t="shared" ref="G644:G707" si="62">IF(LEN(A644)=3,"类",IF(LEN(A644)=5,"款","项"))</f>
        <v>项</v>
      </c>
    </row>
    <row r="645" ht="36" customHeight="1" spans="1:7">
      <c r="A645" s="431" t="s">
        <v>1200</v>
      </c>
      <c r="B645" s="296" t="s">
        <v>1201</v>
      </c>
      <c r="C645" s="304">
        <f>SUM(C646:C648)</f>
        <v>4486</v>
      </c>
      <c r="D645" s="304">
        <f>SUM(D646:D648)</f>
        <v>10000</v>
      </c>
      <c r="E645" s="331">
        <f t="shared" si="60"/>
        <v>1.229</v>
      </c>
      <c r="F645" s="273" t="str">
        <f t="shared" si="61"/>
        <v>是</v>
      </c>
      <c r="G645" s="151" t="str">
        <f t="shared" si="62"/>
        <v>款</v>
      </c>
    </row>
    <row r="646" ht="36" customHeight="1" spans="1:7">
      <c r="A646" s="432" t="s">
        <v>1202</v>
      </c>
      <c r="B646" s="300" t="s">
        <v>1203</v>
      </c>
      <c r="C646" s="302"/>
      <c r="D646" s="302"/>
      <c r="E646" s="331"/>
      <c r="F646" s="273" t="str">
        <f t="shared" si="61"/>
        <v>否</v>
      </c>
      <c r="G646" s="151" t="str">
        <f t="shared" si="62"/>
        <v>项</v>
      </c>
    </row>
    <row r="647" ht="36" customHeight="1" spans="1:7">
      <c r="A647" s="432" t="s">
        <v>1204</v>
      </c>
      <c r="B647" s="300" t="s">
        <v>1205</v>
      </c>
      <c r="C647" s="302">
        <v>4486</v>
      </c>
      <c r="D647" s="302">
        <v>10000</v>
      </c>
      <c r="E647" s="331">
        <f>(D647-C647)/C647</f>
        <v>1.229</v>
      </c>
      <c r="F647" s="273" t="str">
        <f t="shared" si="61"/>
        <v>是</v>
      </c>
      <c r="G647" s="151" t="str">
        <f t="shared" si="62"/>
        <v>项</v>
      </c>
    </row>
    <row r="648" ht="36" customHeight="1" spans="1:7">
      <c r="A648" s="432" t="s">
        <v>1206</v>
      </c>
      <c r="B648" s="300" t="s">
        <v>1207</v>
      </c>
      <c r="C648" s="302">
        <v>0</v>
      </c>
      <c r="D648" s="302">
        <v>0</v>
      </c>
      <c r="E648" s="331"/>
      <c r="F648" s="273" t="str">
        <f t="shared" si="61"/>
        <v>否</v>
      </c>
      <c r="G648" s="151" t="str">
        <f t="shared" si="62"/>
        <v>项</v>
      </c>
    </row>
    <row r="649" ht="36" customHeight="1" spans="1:7">
      <c r="A649" s="431" t="s">
        <v>1208</v>
      </c>
      <c r="B649" s="296" t="s">
        <v>1209</v>
      </c>
      <c r="C649" s="304">
        <f>SUM(C650:C653)</f>
        <v>0</v>
      </c>
      <c r="D649" s="304">
        <f>SUM(D650:D653)</f>
        <v>0</v>
      </c>
      <c r="E649" s="331"/>
      <c r="F649" s="273" t="str">
        <f t="shared" si="61"/>
        <v>否</v>
      </c>
      <c r="G649" s="151" t="str">
        <f t="shared" si="62"/>
        <v>款</v>
      </c>
    </row>
    <row r="650" ht="36" customHeight="1" spans="1:7">
      <c r="A650" s="432" t="s">
        <v>1210</v>
      </c>
      <c r="B650" s="300" t="s">
        <v>1211</v>
      </c>
      <c r="C650" s="302">
        <v>0</v>
      </c>
      <c r="D650" s="302">
        <v>0</v>
      </c>
      <c r="E650" s="331"/>
      <c r="F650" s="273" t="str">
        <f t="shared" si="61"/>
        <v>否</v>
      </c>
      <c r="G650" s="151" t="str">
        <f t="shared" si="62"/>
        <v>项</v>
      </c>
    </row>
    <row r="651" ht="36" customHeight="1" spans="1:7">
      <c r="A651" s="432" t="s">
        <v>1212</v>
      </c>
      <c r="B651" s="300" t="s">
        <v>1213</v>
      </c>
      <c r="C651" s="302">
        <v>0</v>
      </c>
      <c r="D651" s="302">
        <v>0</v>
      </c>
      <c r="E651" s="331"/>
      <c r="F651" s="273" t="str">
        <f t="shared" si="61"/>
        <v>否</v>
      </c>
      <c r="G651" s="151" t="str">
        <f t="shared" si="62"/>
        <v>项</v>
      </c>
    </row>
    <row r="652" ht="36" customHeight="1" spans="1:7">
      <c r="A652" s="432" t="s">
        <v>1214</v>
      </c>
      <c r="B652" s="300" t="s">
        <v>1215</v>
      </c>
      <c r="C652" s="302">
        <v>0</v>
      </c>
      <c r="D652" s="302">
        <v>0</v>
      </c>
      <c r="E652" s="331"/>
      <c r="F652" s="273" t="str">
        <f t="shared" si="61"/>
        <v>否</v>
      </c>
      <c r="G652" s="151" t="str">
        <f t="shared" si="62"/>
        <v>项</v>
      </c>
    </row>
    <row r="653" ht="36" customHeight="1" spans="1:7">
      <c r="A653" s="432" t="s">
        <v>1216</v>
      </c>
      <c r="B653" s="300" t="s">
        <v>1217</v>
      </c>
      <c r="C653" s="302">
        <v>0</v>
      </c>
      <c r="D653" s="302">
        <v>0</v>
      </c>
      <c r="E653" s="331"/>
      <c r="F653" s="273" t="str">
        <f t="shared" si="61"/>
        <v>否</v>
      </c>
      <c r="G653" s="151" t="str">
        <f t="shared" si="62"/>
        <v>项</v>
      </c>
    </row>
    <row r="654" ht="36" customHeight="1" spans="1:7">
      <c r="A654" s="431" t="s">
        <v>1218</v>
      </c>
      <c r="B654" s="296" t="s">
        <v>1219</v>
      </c>
      <c r="C654" s="304">
        <f>SUM(C655:C661)</f>
        <v>207</v>
      </c>
      <c r="D654" s="304">
        <f>SUM(D655:D661)</f>
        <v>180</v>
      </c>
      <c r="E654" s="331">
        <f t="shared" ref="E653:E665" si="63">(D654-C654)/C654</f>
        <v>-0.13</v>
      </c>
      <c r="F654" s="273" t="str">
        <f t="shared" si="61"/>
        <v>是</v>
      </c>
      <c r="G654" s="151" t="str">
        <f t="shared" si="62"/>
        <v>款</v>
      </c>
    </row>
    <row r="655" ht="36" customHeight="1" spans="1:7">
      <c r="A655" s="432" t="s">
        <v>1220</v>
      </c>
      <c r="B655" s="300" t="s">
        <v>140</v>
      </c>
      <c r="C655" s="302">
        <v>122</v>
      </c>
      <c r="D655" s="302">
        <v>113</v>
      </c>
      <c r="E655" s="331">
        <f t="shared" si="63"/>
        <v>-0.074</v>
      </c>
      <c r="F655" s="273" t="str">
        <f t="shared" si="61"/>
        <v>是</v>
      </c>
      <c r="G655" s="151" t="str">
        <f t="shared" si="62"/>
        <v>项</v>
      </c>
    </row>
    <row r="656" ht="36" customHeight="1" spans="1:7">
      <c r="A656" s="432" t="s">
        <v>1221</v>
      </c>
      <c r="B656" s="300" t="s">
        <v>142</v>
      </c>
      <c r="C656" s="302">
        <v>2</v>
      </c>
      <c r="D656" s="302"/>
      <c r="E656" s="331">
        <f t="shared" si="63"/>
        <v>-1</v>
      </c>
      <c r="F656" s="273" t="str">
        <f t="shared" si="61"/>
        <v>是</v>
      </c>
      <c r="G656" s="151" t="str">
        <f t="shared" si="62"/>
        <v>项</v>
      </c>
    </row>
    <row r="657" ht="36" customHeight="1" spans="1:7">
      <c r="A657" s="432" t="s">
        <v>1222</v>
      </c>
      <c r="B657" s="300" t="s">
        <v>144</v>
      </c>
      <c r="C657" s="302">
        <v>0</v>
      </c>
      <c r="D657" s="302">
        <v>0</v>
      </c>
      <c r="E657" s="331"/>
      <c r="F657" s="273" t="str">
        <f t="shared" si="61"/>
        <v>否</v>
      </c>
      <c r="G657" s="151" t="str">
        <f t="shared" si="62"/>
        <v>项</v>
      </c>
    </row>
    <row r="658" ht="36" customHeight="1" spans="1:7">
      <c r="A658" s="432" t="s">
        <v>1223</v>
      </c>
      <c r="B658" s="300" t="s">
        <v>1224</v>
      </c>
      <c r="C658" s="302"/>
      <c r="D658" s="302"/>
      <c r="E658" s="331"/>
      <c r="F658" s="273" t="str">
        <f t="shared" si="61"/>
        <v>否</v>
      </c>
      <c r="G658" s="151" t="str">
        <f t="shared" si="62"/>
        <v>项</v>
      </c>
    </row>
    <row r="659" ht="36" customHeight="1" spans="1:7">
      <c r="A659" s="432" t="s">
        <v>1225</v>
      </c>
      <c r="B659" s="300" t="s">
        <v>1226</v>
      </c>
      <c r="C659" s="302"/>
      <c r="D659" s="302"/>
      <c r="E659" s="331"/>
      <c r="F659" s="273" t="str">
        <f t="shared" si="61"/>
        <v>否</v>
      </c>
      <c r="G659" s="151" t="str">
        <f t="shared" si="62"/>
        <v>项</v>
      </c>
    </row>
    <row r="660" ht="36" customHeight="1" spans="1:7">
      <c r="A660" s="432" t="s">
        <v>1227</v>
      </c>
      <c r="B660" s="300" t="s">
        <v>158</v>
      </c>
      <c r="C660" s="302">
        <v>67</v>
      </c>
      <c r="D660" s="302">
        <v>67</v>
      </c>
      <c r="E660" s="331">
        <f t="shared" si="63"/>
        <v>0</v>
      </c>
      <c r="F660" s="273" t="str">
        <f t="shared" si="61"/>
        <v>是</v>
      </c>
      <c r="G660" s="151" t="str">
        <f t="shared" si="62"/>
        <v>项</v>
      </c>
    </row>
    <row r="661" ht="36" customHeight="1" spans="1:7">
      <c r="A661" s="432" t="s">
        <v>1228</v>
      </c>
      <c r="B661" s="300" t="s">
        <v>1229</v>
      </c>
      <c r="C661" s="302">
        <v>16</v>
      </c>
      <c r="D661" s="302"/>
      <c r="E661" s="331">
        <f t="shared" si="63"/>
        <v>-1</v>
      </c>
      <c r="F661" s="273" t="str">
        <f t="shared" si="61"/>
        <v>是</v>
      </c>
      <c r="G661" s="151" t="str">
        <f t="shared" si="62"/>
        <v>项</v>
      </c>
    </row>
    <row r="662" ht="36" customHeight="1" spans="1:7">
      <c r="A662" s="431" t="s">
        <v>1230</v>
      </c>
      <c r="B662" s="296" t="s">
        <v>1231</v>
      </c>
      <c r="C662" s="304">
        <f>SUM(C663:C664)</f>
        <v>106</v>
      </c>
      <c r="D662" s="304">
        <f>SUM(D663:D664)</f>
        <v>0</v>
      </c>
      <c r="E662" s="331">
        <f t="shared" si="63"/>
        <v>-1</v>
      </c>
      <c r="F662" s="273" t="str">
        <f t="shared" si="61"/>
        <v>是</v>
      </c>
      <c r="G662" s="151" t="str">
        <f t="shared" si="62"/>
        <v>款</v>
      </c>
    </row>
    <row r="663" ht="36" customHeight="1" spans="1:7">
      <c r="A663" s="432" t="s">
        <v>1232</v>
      </c>
      <c r="B663" s="300" t="s">
        <v>1233</v>
      </c>
      <c r="C663" s="302">
        <v>106</v>
      </c>
      <c r="D663" s="302">
        <v>0</v>
      </c>
      <c r="E663" s="331">
        <f t="shared" si="63"/>
        <v>-1</v>
      </c>
      <c r="F663" s="273" t="str">
        <f t="shared" si="61"/>
        <v>是</v>
      </c>
      <c r="G663" s="151" t="str">
        <f t="shared" si="62"/>
        <v>项</v>
      </c>
    </row>
    <row r="664" ht="36" customHeight="1" spans="1:7">
      <c r="A664" s="432" t="s">
        <v>1234</v>
      </c>
      <c r="B664" s="300" t="s">
        <v>1235</v>
      </c>
      <c r="C664" s="302">
        <v>0</v>
      </c>
      <c r="D664" s="302">
        <v>0</v>
      </c>
      <c r="E664" s="331"/>
      <c r="F664" s="273" t="str">
        <f t="shared" si="61"/>
        <v>否</v>
      </c>
      <c r="G664" s="151" t="str">
        <f t="shared" si="62"/>
        <v>项</v>
      </c>
    </row>
    <row r="665" ht="36" customHeight="1" spans="1:7">
      <c r="A665" s="431" t="s">
        <v>1236</v>
      </c>
      <c r="B665" s="296" t="s">
        <v>1237</v>
      </c>
      <c r="C665" s="304">
        <f>SUM(C666)</f>
        <v>1</v>
      </c>
      <c r="D665" s="304">
        <f>SUM(D666)</f>
        <v>0</v>
      </c>
      <c r="E665" s="331">
        <f t="shared" si="63"/>
        <v>-1</v>
      </c>
      <c r="F665" s="273" t="str">
        <f t="shared" si="61"/>
        <v>是</v>
      </c>
      <c r="G665" s="151" t="str">
        <f t="shared" si="62"/>
        <v>款</v>
      </c>
    </row>
    <row r="666" ht="36" customHeight="1" spans="1:7">
      <c r="A666" s="300">
        <v>2089999</v>
      </c>
      <c r="B666" s="300" t="s">
        <v>1238</v>
      </c>
      <c r="C666" s="302">
        <v>1</v>
      </c>
      <c r="D666" s="302"/>
      <c r="E666" s="331">
        <f t="shared" ref="E666:E678" si="64">(D666-C666)/C666</f>
        <v>-1</v>
      </c>
      <c r="F666" s="273" t="str">
        <f t="shared" si="61"/>
        <v>是</v>
      </c>
      <c r="G666" s="151" t="str">
        <f t="shared" si="62"/>
        <v>项</v>
      </c>
    </row>
    <row r="667" ht="36" customHeight="1" spans="1:7">
      <c r="A667" s="296" t="s">
        <v>1239</v>
      </c>
      <c r="B667" s="439" t="s">
        <v>520</v>
      </c>
      <c r="C667" s="447"/>
      <c r="D667" s="447"/>
      <c r="E667" s="331"/>
      <c r="F667" s="273" t="str">
        <f t="shared" si="61"/>
        <v>否</v>
      </c>
      <c r="G667" s="151" t="str">
        <f t="shared" si="62"/>
        <v>项</v>
      </c>
    </row>
    <row r="668" ht="36" customHeight="1" spans="1:7">
      <c r="A668" s="296" t="s">
        <v>1240</v>
      </c>
      <c r="B668" s="439" t="s">
        <v>1241</v>
      </c>
      <c r="C668" s="447"/>
      <c r="D668" s="447"/>
      <c r="E668" s="331"/>
      <c r="F668" s="273" t="str">
        <f t="shared" si="61"/>
        <v>否</v>
      </c>
      <c r="G668" s="151" t="str">
        <f t="shared" si="62"/>
        <v>项</v>
      </c>
    </row>
    <row r="669" ht="36" customHeight="1" spans="1:7">
      <c r="A669" s="431" t="s">
        <v>86</v>
      </c>
      <c r="B669" s="296" t="s">
        <v>87</v>
      </c>
      <c r="C669" s="304">
        <f>C670+C675+C689+C693+C705+C708+C712+C717+C721+C725+C728+C737</f>
        <v>25462</v>
      </c>
      <c r="D669" s="304">
        <f>D670+D675+D689+D693+D705+D708+D712+D717+D721+D725+D728</f>
        <v>23469</v>
      </c>
      <c r="E669" s="331">
        <f t="shared" si="64"/>
        <v>-0.078</v>
      </c>
      <c r="F669" s="273" t="str">
        <f t="shared" si="61"/>
        <v>是</v>
      </c>
      <c r="G669" s="151" t="str">
        <f t="shared" si="62"/>
        <v>类</v>
      </c>
    </row>
    <row r="670" ht="36" customHeight="1" spans="1:7">
      <c r="A670" s="431" t="s">
        <v>1242</v>
      </c>
      <c r="B670" s="296" t="s">
        <v>1243</v>
      </c>
      <c r="C670" s="304">
        <f>SUM(C671:C674)</f>
        <v>501</v>
      </c>
      <c r="D670" s="304">
        <f>SUM(D671:D674)</f>
        <v>50</v>
      </c>
      <c r="E670" s="331">
        <f t="shared" si="64"/>
        <v>-0.9</v>
      </c>
      <c r="F670" s="273" t="str">
        <f t="shared" si="61"/>
        <v>是</v>
      </c>
      <c r="G670" s="151" t="str">
        <f t="shared" si="62"/>
        <v>款</v>
      </c>
    </row>
    <row r="671" ht="36" customHeight="1" spans="1:7">
      <c r="A671" s="432" t="s">
        <v>1244</v>
      </c>
      <c r="B671" s="300" t="s">
        <v>140</v>
      </c>
      <c r="C671" s="302">
        <v>345</v>
      </c>
      <c r="D671" s="302">
        <v>50</v>
      </c>
      <c r="E671" s="331">
        <f t="shared" si="64"/>
        <v>-0.855</v>
      </c>
      <c r="F671" s="273" t="str">
        <f t="shared" si="61"/>
        <v>是</v>
      </c>
      <c r="G671" s="151" t="str">
        <f t="shared" si="62"/>
        <v>项</v>
      </c>
    </row>
    <row r="672" ht="36" customHeight="1" spans="1:7">
      <c r="A672" s="432" t="s">
        <v>1245</v>
      </c>
      <c r="B672" s="300" t="s">
        <v>142</v>
      </c>
      <c r="C672" s="302">
        <v>7</v>
      </c>
      <c r="D672" s="302"/>
      <c r="E672" s="331">
        <f t="shared" si="64"/>
        <v>-1</v>
      </c>
      <c r="F672" s="273" t="str">
        <f t="shared" si="61"/>
        <v>是</v>
      </c>
      <c r="G672" s="151" t="str">
        <f t="shared" si="62"/>
        <v>项</v>
      </c>
    </row>
    <row r="673" ht="36" customHeight="1" spans="1:7">
      <c r="A673" s="432" t="s">
        <v>1246</v>
      </c>
      <c r="B673" s="300" t="s">
        <v>144</v>
      </c>
      <c r="C673" s="302"/>
      <c r="D673" s="302"/>
      <c r="E673" s="331"/>
      <c r="F673" s="273" t="str">
        <f t="shared" si="61"/>
        <v>否</v>
      </c>
      <c r="G673" s="151" t="str">
        <f t="shared" si="62"/>
        <v>项</v>
      </c>
    </row>
    <row r="674" ht="36" customHeight="1" spans="1:7">
      <c r="A674" s="432" t="s">
        <v>1247</v>
      </c>
      <c r="B674" s="300" t="s">
        <v>1248</v>
      </c>
      <c r="C674" s="302">
        <v>149</v>
      </c>
      <c r="D674" s="302"/>
      <c r="E674" s="331">
        <f t="shared" si="64"/>
        <v>-1</v>
      </c>
      <c r="F674" s="273" t="str">
        <f t="shared" si="61"/>
        <v>是</v>
      </c>
      <c r="G674" s="151" t="str">
        <f t="shared" si="62"/>
        <v>项</v>
      </c>
    </row>
    <row r="675" ht="36" customHeight="1" spans="1:7">
      <c r="A675" s="431" t="s">
        <v>1249</v>
      </c>
      <c r="B675" s="296" t="s">
        <v>1250</v>
      </c>
      <c r="C675" s="304">
        <f>SUBTOTAL(9,C676:C688)</f>
        <v>4001</v>
      </c>
      <c r="D675" s="304">
        <f>SUBTOTAL(9,D676:D688)</f>
        <v>4200</v>
      </c>
      <c r="E675" s="331">
        <f t="shared" si="64"/>
        <v>0.05</v>
      </c>
      <c r="F675" s="273" t="str">
        <f t="shared" si="61"/>
        <v>是</v>
      </c>
      <c r="G675" s="151" t="str">
        <f t="shared" si="62"/>
        <v>款</v>
      </c>
    </row>
    <row r="676" ht="36" customHeight="1" spans="1:7">
      <c r="A676" s="432" t="s">
        <v>1251</v>
      </c>
      <c r="B676" s="300" t="s">
        <v>1252</v>
      </c>
      <c r="C676" s="302">
        <v>2804</v>
      </c>
      <c r="D676" s="302">
        <v>3000</v>
      </c>
      <c r="E676" s="331">
        <f t="shared" si="64"/>
        <v>0.07</v>
      </c>
      <c r="F676" s="273" t="str">
        <f t="shared" si="61"/>
        <v>是</v>
      </c>
      <c r="G676" s="151" t="str">
        <f t="shared" si="62"/>
        <v>项</v>
      </c>
    </row>
    <row r="677" ht="36" customHeight="1" spans="1:7">
      <c r="A677" s="432" t="s">
        <v>1253</v>
      </c>
      <c r="B677" s="300" t="s">
        <v>1254</v>
      </c>
      <c r="C677" s="302">
        <v>990</v>
      </c>
      <c r="D677" s="302">
        <v>1000</v>
      </c>
      <c r="E677" s="331">
        <f t="shared" si="64"/>
        <v>0.01</v>
      </c>
      <c r="F677" s="273" t="str">
        <f t="shared" si="61"/>
        <v>是</v>
      </c>
      <c r="G677" s="151" t="str">
        <f t="shared" si="62"/>
        <v>项</v>
      </c>
    </row>
    <row r="678" ht="36" customHeight="1" spans="1:7">
      <c r="A678" s="432" t="s">
        <v>1255</v>
      </c>
      <c r="B678" s="300" t="s">
        <v>1256</v>
      </c>
      <c r="C678" s="302"/>
      <c r="D678" s="302"/>
      <c r="E678" s="331"/>
      <c r="F678" s="273" t="str">
        <f t="shared" si="61"/>
        <v>否</v>
      </c>
      <c r="G678" s="151" t="str">
        <f t="shared" si="62"/>
        <v>项</v>
      </c>
    </row>
    <row r="679" ht="36" customHeight="1" spans="1:7">
      <c r="A679" s="432" t="s">
        <v>1257</v>
      </c>
      <c r="B679" s="300" t="s">
        <v>1258</v>
      </c>
      <c r="C679" s="302">
        <v>0</v>
      </c>
      <c r="D679" s="302">
        <v>0</v>
      </c>
      <c r="E679" s="331"/>
      <c r="F679" s="273" t="str">
        <f t="shared" si="61"/>
        <v>否</v>
      </c>
      <c r="G679" s="151" t="str">
        <f t="shared" si="62"/>
        <v>项</v>
      </c>
    </row>
    <row r="680" ht="36" customHeight="1" spans="1:7">
      <c r="A680" s="432" t="s">
        <v>1259</v>
      </c>
      <c r="B680" s="300" t="s">
        <v>1260</v>
      </c>
      <c r="C680" s="302">
        <v>0</v>
      </c>
      <c r="D680" s="302">
        <v>0</v>
      </c>
      <c r="E680" s="331"/>
      <c r="F680" s="273" t="str">
        <f t="shared" si="61"/>
        <v>否</v>
      </c>
      <c r="G680" s="151" t="str">
        <f t="shared" si="62"/>
        <v>项</v>
      </c>
    </row>
    <row r="681" ht="36" customHeight="1" spans="1:7">
      <c r="A681" s="432" t="s">
        <v>1261</v>
      </c>
      <c r="B681" s="300" t="s">
        <v>1262</v>
      </c>
      <c r="C681" s="302">
        <v>0</v>
      </c>
      <c r="D681" s="302">
        <v>0</v>
      </c>
      <c r="E681" s="331"/>
      <c r="F681" s="273" t="str">
        <f t="shared" si="61"/>
        <v>否</v>
      </c>
      <c r="G681" s="151" t="str">
        <f t="shared" si="62"/>
        <v>项</v>
      </c>
    </row>
    <row r="682" ht="36" customHeight="1" spans="1:7">
      <c r="A682" s="432" t="s">
        <v>1263</v>
      </c>
      <c r="B682" s="300" t="s">
        <v>1264</v>
      </c>
      <c r="C682" s="302">
        <v>0</v>
      </c>
      <c r="D682" s="302">
        <v>0</v>
      </c>
      <c r="E682" s="331"/>
      <c r="F682" s="273" t="str">
        <f t="shared" si="61"/>
        <v>否</v>
      </c>
      <c r="G682" s="151" t="str">
        <f t="shared" si="62"/>
        <v>项</v>
      </c>
    </row>
    <row r="683" ht="36" customHeight="1" spans="1:7">
      <c r="A683" s="432" t="s">
        <v>1265</v>
      </c>
      <c r="B683" s="300" t="s">
        <v>1266</v>
      </c>
      <c r="C683" s="302"/>
      <c r="D683" s="302"/>
      <c r="E683" s="331"/>
      <c r="F683" s="273" t="str">
        <f t="shared" si="61"/>
        <v>否</v>
      </c>
      <c r="G683" s="151" t="str">
        <f t="shared" si="62"/>
        <v>项</v>
      </c>
    </row>
    <row r="684" ht="36" customHeight="1" spans="1:7">
      <c r="A684" s="432" t="s">
        <v>1267</v>
      </c>
      <c r="B684" s="300" t="s">
        <v>1268</v>
      </c>
      <c r="C684" s="302">
        <v>0</v>
      </c>
      <c r="D684" s="302">
        <v>0</v>
      </c>
      <c r="E684" s="331"/>
      <c r="F684" s="273" t="str">
        <f t="shared" si="61"/>
        <v>否</v>
      </c>
      <c r="G684" s="151" t="str">
        <f t="shared" si="62"/>
        <v>项</v>
      </c>
    </row>
    <row r="685" ht="36" customHeight="1" spans="1:7">
      <c r="A685" s="432" t="s">
        <v>1269</v>
      </c>
      <c r="B685" s="300" t="s">
        <v>1270</v>
      </c>
      <c r="C685" s="302"/>
      <c r="D685" s="302"/>
      <c r="E685" s="331"/>
      <c r="F685" s="273" t="str">
        <f t="shared" si="61"/>
        <v>否</v>
      </c>
      <c r="G685" s="151" t="str">
        <f t="shared" si="62"/>
        <v>项</v>
      </c>
    </row>
    <row r="686" ht="36" customHeight="1" spans="1:7">
      <c r="A686" s="432" t="s">
        <v>1271</v>
      </c>
      <c r="B686" s="300" t="s">
        <v>1272</v>
      </c>
      <c r="C686" s="302">
        <v>0</v>
      </c>
      <c r="D686" s="302">
        <v>0</v>
      </c>
      <c r="E686" s="331"/>
      <c r="F686" s="273" t="str">
        <f t="shared" si="61"/>
        <v>否</v>
      </c>
      <c r="G686" s="151" t="str">
        <f t="shared" si="62"/>
        <v>项</v>
      </c>
    </row>
    <row r="687" ht="36" customHeight="1" spans="1:7">
      <c r="A687" s="432" t="s">
        <v>1273</v>
      </c>
      <c r="B687" s="300" t="s">
        <v>1274</v>
      </c>
      <c r="C687" s="302"/>
      <c r="D687" s="302"/>
      <c r="E687" s="331"/>
      <c r="F687" s="273" t="str">
        <f t="shared" si="61"/>
        <v>否</v>
      </c>
      <c r="G687" s="151" t="str">
        <f t="shared" si="62"/>
        <v>项</v>
      </c>
    </row>
    <row r="688" ht="36" customHeight="1" spans="1:7">
      <c r="A688" s="432" t="s">
        <v>1275</v>
      </c>
      <c r="B688" s="300" t="s">
        <v>1276</v>
      </c>
      <c r="C688" s="302">
        <v>207</v>
      </c>
      <c r="D688" s="302">
        <v>200</v>
      </c>
      <c r="E688" s="331">
        <f t="shared" ref="E684:E747" si="65">(D688-C688)/C688</f>
        <v>-0.034</v>
      </c>
      <c r="F688" s="273" t="str">
        <f t="shared" si="61"/>
        <v>是</v>
      </c>
      <c r="G688" s="151" t="str">
        <f t="shared" si="62"/>
        <v>项</v>
      </c>
    </row>
    <row r="689" ht="36" customHeight="1" spans="1:7">
      <c r="A689" s="431" t="s">
        <v>1277</v>
      </c>
      <c r="B689" s="296" t="s">
        <v>1278</v>
      </c>
      <c r="C689" s="304">
        <f>SUM(C690:C692)</f>
        <v>4167</v>
      </c>
      <c r="D689" s="304">
        <f>SUM(D690:D692)</f>
        <v>3950</v>
      </c>
      <c r="E689" s="331">
        <f t="shared" si="65"/>
        <v>-0.052</v>
      </c>
      <c r="F689" s="273" t="str">
        <f t="shared" si="61"/>
        <v>是</v>
      </c>
      <c r="G689" s="151" t="str">
        <f t="shared" si="62"/>
        <v>款</v>
      </c>
    </row>
    <row r="690" ht="36" customHeight="1" spans="1:7">
      <c r="A690" s="432" t="s">
        <v>1279</v>
      </c>
      <c r="B690" s="300" t="s">
        <v>1280</v>
      </c>
      <c r="C690" s="302">
        <v>0</v>
      </c>
      <c r="D690" s="302">
        <v>0</v>
      </c>
      <c r="E690" s="331"/>
      <c r="F690" s="273" t="str">
        <f t="shared" si="61"/>
        <v>否</v>
      </c>
      <c r="G690" s="151" t="str">
        <f t="shared" si="62"/>
        <v>项</v>
      </c>
    </row>
    <row r="691" ht="36" customHeight="1" spans="1:7">
      <c r="A691" s="432" t="s">
        <v>1281</v>
      </c>
      <c r="B691" s="300" t="s">
        <v>1282</v>
      </c>
      <c r="C691" s="302">
        <v>3432</v>
      </c>
      <c r="D691" s="302">
        <v>3450</v>
      </c>
      <c r="E691" s="331">
        <f t="shared" si="65"/>
        <v>0.005</v>
      </c>
      <c r="F691" s="273" t="str">
        <f t="shared" si="61"/>
        <v>是</v>
      </c>
      <c r="G691" s="151" t="str">
        <f t="shared" si="62"/>
        <v>项</v>
      </c>
    </row>
    <row r="692" ht="36" customHeight="1" spans="1:7">
      <c r="A692" s="432" t="s">
        <v>1283</v>
      </c>
      <c r="B692" s="300" t="s">
        <v>1284</v>
      </c>
      <c r="C692" s="302">
        <v>735</v>
      </c>
      <c r="D692" s="302">
        <v>500</v>
      </c>
      <c r="E692" s="331">
        <f t="shared" si="65"/>
        <v>-0.32</v>
      </c>
      <c r="F692" s="273" t="str">
        <f t="shared" si="61"/>
        <v>是</v>
      </c>
      <c r="G692" s="151" t="str">
        <f t="shared" si="62"/>
        <v>项</v>
      </c>
    </row>
    <row r="693" ht="36" customHeight="1" spans="1:7">
      <c r="A693" s="431" t="s">
        <v>1285</v>
      </c>
      <c r="B693" s="296" t="s">
        <v>1286</v>
      </c>
      <c r="C693" s="304">
        <f>SUM(C694:C704)</f>
        <v>4429</v>
      </c>
      <c r="D693" s="304">
        <f>SUM(D694:D704)</f>
        <v>4150</v>
      </c>
      <c r="E693" s="331">
        <f t="shared" si="65"/>
        <v>-0.063</v>
      </c>
      <c r="F693" s="273" t="str">
        <f t="shared" si="61"/>
        <v>是</v>
      </c>
      <c r="G693" s="151" t="str">
        <f t="shared" si="62"/>
        <v>款</v>
      </c>
    </row>
    <row r="694" ht="36" customHeight="1" spans="1:7">
      <c r="A694" s="432" t="s">
        <v>1287</v>
      </c>
      <c r="B694" s="300" t="s">
        <v>1288</v>
      </c>
      <c r="C694" s="302">
        <v>798</v>
      </c>
      <c r="D694" s="302">
        <v>500</v>
      </c>
      <c r="E694" s="331">
        <f t="shared" si="65"/>
        <v>-0.373</v>
      </c>
      <c r="F694" s="273" t="str">
        <f t="shared" si="61"/>
        <v>是</v>
      </c>
      <c r="G694" s="151" t="str">
        <f t="shared" si="62"/>
        <v>项</v>
      </c>
    </row>
    <row r="695" ht="36" customHeight="1" spans="1:7">
      <c r="A695" s="432" t="s">
        <v>1289</v>
      </c>
      <c r="B695" s="300" t="s">
        <v>1290</v>
      </c>
      <c r="C695" s="302">
        <v>147</v>
      </c>
      <c r="D695" s="302">
        <v>50</v>
      </c>
      <c r="E695" s="331">
        <f t="shared" si="65"/>
        <v>-0.66</v>
      </c>
      <c r="F695" s="273" t="str">
        <f t="shared" si="61"/>
        <v>是</v>
      </c>
      <c r="G695" s="151" t="str">
        <f t="shared" si="62"/>
        <v>项</v>
      </c>
    </row>
    <row r="696" ht="36" customHeight="1" spans="1:7">
      <c r="A696" s="432" t="s">
        <v>1291</v>
      </c>
      <c r="B696" s="300" t="s">
        <v>1292</v>
      </c>
      <c r="C696" s="302">
        <v>1222</v>
      </c>
      <c r="D696" s="302">
        <v>100</v>
      </c>
      <c r="E696" s="331">
        <f t="shared" si="65"/>
        <v>-0.918</v>
      </c>
      <c r="F696" s="273" t="str">
        <f t="shared" si="61"/>
        <v>是</v>
      </c>
      <c r="G696" s="151" t="str">
        <f t="shared" si="62"/>
        <v>项</v>
      </c>
    </row>
    <row r="697" ht="36" customHeight="1" spans="1:7">
      <c r="A697" s="432" t="s">
        <v>1293</v>
      </c>
      <c r="B697" s="300" t="s">
        <v>1294</v>
      </c>
      <c r="C697" s="302">
        <v>0</v>
      </c>
      <c r="D697" s="302">
        <v>0</v>
      </c>
      <c r="E697" s="331"/>
      <c r="F697" s="273" t="str">
        <f t="shared" si="61"/>
        <v>否</v>
      </c>
      <c r="G697" s="151" t="str">
        <f t="shared" si="62"/>
        <v>项</v>
      </c>
    </row>
    <row r="698" ht="36" customHeight="1" spans="1:7">
      <c r="A698" s="432" t="s">
        <v>1295</v>
      </c>
      <c r="B698" s="300" t="s">
        <v>1296</v>
      </c>
      <c r="C698" s="302">
        <v>128</v>
      </c>
      <c r="D698" s="302"/>
      <c r="E698" s="331">
        <f t="shared" si="65"/>
        <v>-1</v>
      </c>
      <c r="F698" s="273" t="str">
        <f t="shared" si="61"/>
        <v>是</v>
      </c>
      <c r="G698" s="151" t="str">
        <f t="shared" si="62"/>
        <v>项</v>
      </c>
    </row>
    <row r="699" ht="36" customHeight="1" spans="1:7">
      <c r="A699" s="432" t="s">
        <v>1297</v>
      </c>
      <c r="B699" s="300" t="s">
        <v>1298</v>
      </c>
      <c r="C699" s="302">
        <v>0</v>
      </c>
      <c r="D699" s="302">
        <v>0</v>
      </c>
      <c r="E699" s="331"/>
      <c r="F699" s="273" t="str">
        <f t="shared" si="61"/>
        <v>否</v>
      </c>
      <c r="G699" s="151" t="str">
        <f t="shared" si="62"/>
        <v>项</v>
      </c>
    </row>
    <row r="700" ht="36" customHeight="1" spans="1:7">
      <c r="A700" s="432" t="s">
        <v>1299</v>
      </c>
      <c r="B700" s="300" t="s">
        <v>1300</v>
      </c>
      <c r="C700" s="302">
        <v>0</v>
      </c>
      <c r="D700" s="302">
        <v>0</v>
      </c>
      <c r="E700" s="331"/>
      <c r="F700" s="273" t="str">
        <f t="shared" si="61"/>
        <v>否</v>
      </c>
      <c r="G700" s="151" t="str">
        <f t="shared" si="62"/>
        <v>项</v>
      </c>
    </row>
    <row r="701" ht="36" customHeight="1" spans="1:7">
      <c r="A701" s="432" t="s">
        <v>1301</v>
      </c>
      <c r="B701" s="300" t="s">
        <v>1302</v>
      </c>
      <c r="C701" s="302">
        <v>1348</v>
      </c>
      <c r="D701" s="302">
        <v>3500</v>
      </c>
      <c r="E701" s="331">
        <f t="shared" si="65"/>
        <v>1.596</v>
      </c>
      <c r="F701" s="273" t="str">
        <f t="shared" si="61"/>
        <v>是</v>
      </c>
      <c r="G701" s="151" t="str">
        <f t="shared" si="62"/>
        <v>项</v>
      </c>
    </row>
    <row r="702" ht="36" customHeight="1" spans="1:7">
      <c r="A702" s="432" t="s">
        <v>1303</v>
      </c>
      <c r="B702" s="300" t="s">
        <v>1304</v>
      </c>
      <c r="C702" s="302">
        <v>46</v>
      </c>
      <c r="D702" s="302"/>
      <c r="E702" s="331">
        <f t="shared" si="65"/>
        <v>-1</v>
      </c>
      <c r="F702" s="273" t="str">
        <f t="shared" si="61"/>
        <v>是</v>
      </c>
      <c r="G702" s="151" t="str">
        <f t="shared" si="62"/>
        <v>项</v>
      </c>
    </row>
    <row r="703" ht="36" customHeight="1" spans="1:7">
      <c r="A703" s="432" t="s">
        <v>1305</v>
      </c>
      <c r="B703" s="300" t="s">
        <v>1306</v>
      </c>
      <c r="C703" s="302">
        <v>721</v>
      </c>
      <c r="D703" s="302"/>
      <c r="E703" s="331">
        <f t="shared" si="65"/>
        <v>-1</v>
      </c>
      <c r="F703" s="273" t="str">
        <f t="shared" si="61"/>
        <v>是</v>
      </c>
      <c r="G703" s="151" t="str">
        <f t="shared" si="62"/>
        <v>项</v>
      </c>
    </row>
    <row r="704" ht="36" customHeight="1" spans="1:7">
      <c r="A704" s="432" t="s">
        <v>1307</v>
      </c>
      <c r="B704" s="300" t="s">
        <v>1308</v>
      </c>
      <c r="C704" s="302">
        <v>19</v>
      </c>
      <c r="D704" s="302">
        <v>0</v>
      </c>
      <c r="E704" s="331">
        <f t="shared" si="65"/>
        <v>-1</v>
      </c>
      <c r="F704" s="273" t="str">
        <f t="shared" si="61"/>
        <v>是</v>
      </c>
      <c r="G704" s="151" t="str">
        <f t="shared" si="62"/>
        <v>项</v>
      </c>
    </row>
    <row r="705" ht="36" customHeight="1" spans="1:7">
      <c r="A705" s="431" t="s">
        <v>1309</v>
      </c>
      <c r="B705" s="296" t="s">
        <v>1310</v>
      </c>
      <c r="C705" s="304">
        <f>SUM(C706:C707)</f>
        <v>60</v>
      </c>
      <c r="D705" s="304">
        <f>SUM(D706:D707)</f>
        <v>0</v>
      </c>
      <c r="E705" s="331">
        <f t="shared" si="65"/>
        <v>-1</v>
      </c>
      <c r="F705" s="273" t="str">
        <f t="shared" si="61"/>
        <v>是</v>
      </c>
      <c r="G705" s="151" t="str">
        <f t="shared" si="62"/>
        <v>款</v>
      </c>
    </row>
    <row r="706" ht="36" customHeight="1" spans="1:7">
      <c r="A706" s="432" t="s">
        <v>1311</v>
      </c>
      <c r="B706" s="300" t="s">
        <v>1312</v>
      </c>
      <c r="C706" s="302">
        <v>60</v>
      </c>
      <c r="D706" s="302"/>
      <c r="E706" s="331">
        <f t="shared" si="65"/>
        <v>-1</v>
      </c>
      <c r="F706" s="273" t="str">
        <f t="shared" si="61"/>
        <v>是</v>
      </c>
      <c r="G706" s="151" t="str">
        <f t="shared" si="62"/>
        <v>项</v>
      </c>
    </row>
    <row r="707" ht="36" customHeight="1" spans="1:7">
      <c r="A707" s="432" t="s">
        <v>1313</v>
      </c>
      <c r="B707" s="300" t="s">
        <v>1314</v>
      </c>
      <c r="C707" s="302">
        <v>0</v>
      </c>
      <c r="D707" s="302">
        <v>0</v>
      </c>
      <c r="E707" s="331"/>
      <c r="F707" s="273" t="str">
        <f t="shared" si="61"/>
        <v>否</v>
      </c>
      <c r="G707" s="151" t="str">
        <f t="shared" si="62"/>
        <v>项</v>
      </c>
    </row>
    <row r="708" ht="36" customHeight="1" spans="1:7">
      <c r="A708" s="431" t="s">
        <v>1315</v>
      </c>
      <c r="B708" s="296" t="s">
        <v>1316</v>
      </c>
      <c r="C708" s="304">
        <f>SUM(C709:C711)</f>
        <v>971</v>
      </c>
      <c r="D708" s="304">
        <f>SUM(D709:D711)</f>
        <v>887</v>
      </c>
      <c r="E708" s="331">
        <f t="shared" si="65"/>
        <v>-0.087</v>
      </c>
      <c r="F708" s="273" t="str">
        <f t="shared" ref="F708:F771" si="66">IF(LEN(A708)=3,"是",IF(B708&lt;&gt;"",IF(SUM(C708:D708)&lt;&gt;0,"是","否"),"是"))</f>
        <v>是</v>
      </c>
      <c r="G708" s="151" t="str">
        <f t="shared" ref="G708:G771" si="67">IF(LEN(A708)=3,"类",IF(LEN(A708)=5,"款","项"))</f>
        <v>款</v>
      </c>
    </row>
    <row r="709" ht="36" customHeight="1" spans="1:7">
      <c r="A709" s="432" t="s">
        <v>1317</v>
      </c>
      <c r="B709" s="300" t="s">
        <v>1318</v>
      </c>
      <c r="C709" s="302">
        <v>40</v>
      </c>
      <c r="D709" s="302">
        <v>41</v>
      </c>
      <c r="E709" s="331">
        <f t="shared" si="65"/>
        <v>0.025</v>
      </c>
      <c r="F709" s="273" t="str">
        <f t="shared" si="66"/>
        <v>是</v>
      </c>
      <c r="G709" s="151" t="str">
        <f t="shared" si="67"/>
        <v>项</v>
      </c>
    </row>
    <row r="710" ht="36" customHeight="1" spans="1:7">
      <c r="A710" s="432" t="s">
        <v>1319</v>
      </c>
      <c r="B710" s="300" t="s">
        <v>1320</v>
      </c>
      <c r="C710" s="302"/>
      <c r="D710" s="302"/>
      <c r="E710" s="331"/>
      <c r="F710" s="273" t="str">
        <f t="shared" si="66"/>
        <v>否</v>
      </c>
      <c r="G710" s="151" t="str">
        <f t="shared" si="67"/>
        <v>项</v>
      </c>
    </row>
    <row r="711" ht="36" customHeight="1" spans="1:7">
      <c r="A711" s="432" t="s">
        <v>1321</v>
      </c>
      <c r="B711" s="300" t="s">
        <v>1322</v>
      </c>
      <c r="C711" s="302">
        <v>931</v>
      </c>
      <c r="D711" s="302">
        <v>846</v>
      </c>
      <c r="E711" s="331">
        <f t="shared" si="65"/>
        <v>-0.091</v>
      </c>
      <c r="F711" s="273" t="str">
        <f t="shared" si="66"/>
        <v>是</v>
      </c>
      <c r="G711" s="151" t="str">
        <f t="shared" si="67"/>
        <v>项</v>
      </c>
    </row>
    <row r="712" ht="36" customHeight="1" spans="1:7">
      <c r="A712" s="431" t="s">
        <v>1323</v>
      </c>
      <c r="B712" s="296" t="s">
        <v>1324</v>
      </c>
      <c r="C712" s="304">
        <f>SUM(C713:C716)</f>
        <v>8214</v>
      </c>
      <c r="D712" s="304">
        <f>SUM(D713:D716)</f>
        <v>7797</v>
      </c>
      <c r="E712" s="331">
        <f t="shared" si="65"/>
        <v>-0.051</v>
      </c>
      <c r="F712" s="273" t="str">
        <f t="shared" si="66"/>
        <v>是</v>
      </c>
      <c r="G712" s="151" t="str">
        <f t="shared" si="67"/>
        <v>款</v>
      </c>
    </row>
    <row r="713" ht="36" customHeight="1" spans="1:7">
      <c r="A713" s="432" t="s">
        <v>1325</v>
      </c>
      <c r="B713" s="300" t="s">
        <v>1326</v>
      </c>
      <c r="C713" s="302">
        <v>1738</v>
      </c>
      <c r="D713" s="302">
        <v>1664</v>
      </c>
      <c r="E713" s="331">
        <f t="shared" si="65"/>
        <v>-0.043</v>
      </c>
      <c r="F713" s="273" t="str">
        <f t="shared" si="66"/>
        <v>是</v>
      </c>
      <c r="G713" s="151" t="str">
        <f t="shared" si="67"/>
        <v>项</v>
      </c>
    </row>
    <row r="714" ht="36" customHeight="1" spans="1:7">
      <c r="A714" s="432" t="s">
        <v>1327</v>
      </c>
      <c r="B714" s="300" t="s">
        <v>1328</v>
      </c>
      <c r="C714" s="302">
        <v>6230</v>
      </c>
      <c r="D714" s="302">
        <v>5831</v>
      </c>
      <c r="E714" s="331">
        <f t="shared" si="65"/>
        <v>-0.064</v>
      </c>
      <c r="F714" s="273" t="str">
        <f t="shared" si="66"/>
        <v>是</v>
      </c>
      <c r="G714" s="151" t="str">
        <f t="shared" si="67"/>
        <v>项</v>
      </c>
    </row>
    <row r="715" ht="36" customHeight="1" spans="1:7">
      <c r="A715" s="432" t="s">
        <v>1329</v>
      </c>
      <c r="B715" s="300" t="s">
        <v>1330</v>
      </c>
      <c r="C715" s="302"/>
      <c r="D715" s="302"/>
      <c r="E715" s="331"/>
      <c r="F715" s="273" t="str">
        <f t="shared" si="66"/>
        <v>否</v>
      </c>
      <c r="G715" s="151" t="str">
        <f t="shared" si="67"/>
        <v>项</v>
      </c>
    </row>
    <row r="716" ht="36" customHeight="1" spans="1:7">
      <c r="A716" s="432" t="s">
        <v>1331</v>
      </c>
      <c r="B716" s="300" t="s">
        <v>1332</v>
      </c>
      <c r="C716" s="302">
        <v>246</v>
      </c>
      <c r="D716" s="302">
        <v>302</v>
      </c>
      <c r="E716" s="331">
        <f t="shared" si="65"/>
        <v>0.228</v>
      </c>
      <c r="F716" s="273" t="str">
        <f t="shared" si="66"/>
        <v>是</v>
      </c>
      <c r="G716" s="151" t="str">
        <f t="shared" si="67"/>
        <v>项</v>
      </c>
    </row>
    <row r="717" ht="36" customHeight="1" spans="1:7">
      <c r="A717" s="431" t="s">
        <v>1333</v>
      </c>
      <c r="B717" s="296" t="s">
        <v>1334</v>
      </c>
      <c r="C717" s="304">
        <f>SUM(C718:C720)</f>
        <v>653</v>
      </c>
      <c r="D717" s="304"/>
      <c r="E717" s="331">
        <f t="shared" si="65"/>
        <v>-1</v>
      </c>
      <c r="F717" s="273" t="str">
        <f t="shared" si="66"/>
        <v>是</v>
      </c>
      <c r="G717" s="151" t="str">
        <f t="shared" si="67"/>
        <v>款</v>
      </c>
    </row>
    <row r="718" ht="36" customHeight="1" spans="1:7">
      <c r="A718" s="432" t="s">
        <v>1335</v>
      </c>
      <c r="B718" s="300" t="s">
        <v>1336</v>
      </c>
      <c r="C718" s="302">
        <v>3</v>
      </c>
      <c r="D718" s="302">
        <v>0</v>
      </c>
      <c r="E718" s="331">
        <f t="shared" si="65"/>
        <v>-1</v>
      </c>
      <c r="F718" s="273" t="str">
        <f t="shared" si="66"/>
        <v>是</v>
      </c>
      <c r="G718" s="151" t="str">
        <f t="shared" si="67"/>
        <v>项</v>
      </c>
    </row>
    <row r="719" ht="36" customHeight="1" spans="1:7">
      <c r="A719" s="432" t="s">
        <v>1337</v>
      </c>
      <c r="B719" s="300" t="s">
        <v>1338</v>
      </c>
      <c r="C719" s="302">
        <v>650</v>
      </c>
      <c r="D719" s="302"/>
      <c r="E719" s="331">
        <f t="shared" si="65"/>
        <v>-1</v>
      </c>
      <c r="F719" s="273" t="str">
        <f t="shared" si="66"/>
        <v>是</v>
      </c>
      <c r="G719" s="151" t="str">
        <f t="shared" si="67"/>
        <v>项</v>
      </c>
    </row>
    <row r="720" ht="36" customHeight="1" spans="1:7">
      <c r="A720" s="432" t="s">
        <v>1339</v>
      </c>
      <c r="B720" s="300" t="s">
        <v>1340</v>
      </c>
      <c r="C720" s="302">
        <v>0</v>
      </c>
      <c r="D720" s="302">
        <v>0</v>
      </c>
      <c r="E720" s="331"/>
      <c r="F720" s="273" t="str">
        <f t="shared" si="66"/>
        <v>否</v>
      </c>
      <c r="G720" s="151" t="str">
        <f t="shared" si="67"/>
        <v>项</v>
      </c>
    </row>
    <row r="721" ht="36" customHeight="1" spans="1:7">
      <c r="A721" s="431" t="s">
        <v>1341</v>
      </c>
      <c r="B721" s="296" t="s">
        <v>1342</v>
      </c>
      <c r="C721" s="304">
        <f>SUM(C722:C724)</f>
        <v>1935</v>
      </c>
      <c r="D721" s="304">
        <f>SUM(D722:D724)</f>
        <v>2000</v>
      </c>
      <c r="E721" s="331">
        <f t="shared" si="65"/>
        <v>0.034</v>
      </c>
      <c r="F721" s="273" t="str">
        <f t="shared" si="66"/>
        <v>是</v>
      </c>
      <c r="G721" s="151" t="str">
        <f t="shared" si="67"/>
        <v>款</v>
      </c>
    </row>
    <row r="722" ht="36" customHeight="1" spans="1:7">
      <c r="A722" s="432" t="s">
        <v>1343</v>
      </c>
      <c r="B722" s="300" t="s">
        <v>1344</v>
      </c>
      <c r="C722" s="302">
        <v>1928</v>
      </c>
      <c r="D722" s="302">
        <v>2000</v>
      </c>
      <c r="E722" s="331">
        <f t="shared" si="65"/>
        <v>0.037</v>
      </c>
      <c r="F722" s="273" t="str">
        <f t="shared" si="66"/>
        <v>是</v>
      </c>
      <c r="G722" s="151" t="str">
        <f t="shared" si="67"/>
        <v>项</v>
      </c>
    </row>
    <row r="723" ht="36" customHeight="1" spans="1:7">
      <c r="A723" s="432" t="s">
        <v>1345</v>
      </c>
      <c r="B723" s="300" t="s">
        <v>1346</v>
      </c>
      <c r="C723" s="302">
        <v>7</v>
      </c>
      <c r="D723" s="302">
        <v>0</v>
      </c>
      <c r="E723" s="331">
        <f t="shared" si="65"/>
        <v>-1</v>
      </c>
      <c r="F723" s="273" t="str">
        <f t="shared" si="66"/>
        <v>是</v>
      </c>
      <c r="G723" s="151" t="str">
        <f t="shared" si="67"/>
        <v>项</v>
      </c>
    </row>
    <row r="724" ht="36" customHeight="1" spans="1:7">
      <c r="A724" s="432" t="s">
        <v>1347</v>
      </c>
      <c r="B724" s="300" t="s">
        <v>1348</v>
      </c>
      <c r="C724" s="302">
        <v>0</v>
      </c>
      <c r="D724" s="302">
        <v>0</v>
      </c>
      <c r="E724" s="331"/>
      <c r="F724" s="273" t="str">
        <f t="shared" si="66"/>
        <v>否</v>
      </c>
      <c r="G724" s="151" t="str">
        <f t="shared" si="67"/>
        <v>项</v>
      </c>
    </row>
    <row r="725" ht="36" customHeight="1" spans="1:7">
      <c r="A725" s="431" t="s">
        <v>1349</v>
      </c>
      <c r="B725" s="296" t="s">
        <v>1350</v>
      </c>
      <c r="C725" s="304">
        <f>SUM(C726:C727)</f>
        <v>57</v>
      </c>
      <c r="D725" s="304">
        <f>SUM(D726:D727)</f>
        <v>0</v>
      </c>
      <c r="E725" s="331">
        <f t="shared" si="65"/>
        <v>-1</v>
      </c>
      <c r="F725" s="273" t="str">
        <f t="shared" si="66"/>
        <v>是</v>
      </c>
      <c r="G725" s="151" t="str">
        <f t="shared" si="67"/>
        <v>款</v>
      </c>
    </row>
    <row r="726" ht="36" customHeight="1" spans="1:7">
      <c r="A726" s="432" t="s">
        <v>1351</v>
      </c>
      <c r="B726" s="300" t="s">
        <v>1352</v>
      </c>
      <c r="C726" s="302">
        <v>57</v>
      </c>
      <c r="D726" s="302">
        <v>0</v>
      </c>
      <c r="E726" s="331">
        <f t="shared" si="65"/>
        <v>-1</v>
      </c>
      <c r="F726" s="273" t="str">
        <f t="shared" si="66"/>
        <v>是</v>
      </c>
      <c r="G726" s="151" t="str">
        <f t="shared" si="67"/>
        <v>项</v>
      </c>
    </row>
    <row r="727" ht="36" customHeight="1" spans="1:7">
      <c r="A727" s="432" t="s">
        <v>1353</v>
      </c>
      <c r="B727" s="300" t="s">
        <v>1354</v>
      </c>
      <c r="C727" s="302">
        <v>0</v>
      </c>
      <c r="D727" s="302">
        <v>0</v>
      </c>
      <c r="E727" s="331"/>
      <c r="F727" s="273" t="str">
        <f t="shared" si="66"/>
        <v>否</v>
      </c>
      <c r="G727" s="151" t="str">
        <f t="shared" si="67"/>
        <v>项</v>
      </c>
    </row>
    <row r="728" ht="36" customHeight="1" spans="1:7">
      <c r="A728" s="431" t="s">
        <v>1355</v>
      </c>
      <c r="B728" s="296" t="s">
        <v>1356</v>
      </c>
      <c r="C728" s="304">
        <f>SUM(C729:C736)</f>
        <v>462</v>
      </c>
      <c r="D728" s="304">
        <f>SUM(D729:D736)</f>
        <v>435</v>
      </c>
      <c r="E728" s="331">
        <f t="shared" si="65"/>
        <v>-0.058</v>
      </c>
      <c r="F728" s="273" t="str">
        <f t="shared" si="66"/>
        <v>是</v>
      </c>
      <c r="G728" s="151" t="str">
        <f t="shared" si="67"/>
        <v>款</v>
      </c>
    </row>
    <row r="729" ht="36" customHeight="1" spans="1:7">
      <c r="A729" s="432" t="s">
        <v>1357</v>
      </c>
      <c r="B729" s="300" t="s">
        <v>140</v>
      </c>
      <c r="C729" s="302">
        <v>440</v>
      </c>
      <c r="D729" s="302">
        <v>435</v>
      </c>
      <c r="E729" s="331">
        <f t="shared" si="65"/>
        <v>-0.011</v>
      </c>
      <c r="F729" s="273" t="str">
        <f t="shared" si="66"/>
        <v>是</v>
      </c>
      <c r="G729" s="151" t="str">
        <f t="shared" si="67"/>
        <v>项</v>
      </c>
    </row>
    <row r="730" ht="36" customHeight="1" spans="1:7">
      <c r="A730" s="432" t="s">
        <v>1358</v>
      </c>
      <c r="B730" s="300" t="s">
        <v>142</v>
      </c>
      <c r="C730" s="302">
        <v>0</v>
      </c>
      <c r="D730" s="302">
        <v>0</v>
      </c>
      <c r="E730" s="331"/>
      <c r="F730" s="273" t="str">
        <f t="shared" si="66"/>
        <v>否</v>
      </c>
      <c r="G730" s="151" t="str">
        <f t="shared" si="67"/>
        <v>项</v>
      </c>
    </row>
    <row r="731" ht="36" customHeight="1" spans="1:7">
      <c r="A731" s="432" t="s">
        <v>1359</v>
      </c>
      <c r="B731" s="300" t="s">
        <v>144</v>
      </c>
      <c r="C731" s="302">
        <v>0</v>
      </c>
      <c r="D731" s="302">
        <v>0</v>
      </c>
      <c r="E731" s="331"/>
      <c r="F731" s="273" t="str">
        <f t="shared" si="66"/>
        <v>否</v>
      </c>
      <c r="G731" s="151" t="str">
        <f t="shared" si="67"/>
        <v>项</v>
      </c>
    </row>
    <row r="732" ht="36" customHeight="1" spans="1:7">
      <c r="A732" s="432" t="s">
        <v>1360</v>
      </c>
      <c r="B732" s="300" t="s">
        <v>241</v>
      </c>
      <c r="C732" s="302">
        <v>0</v>
      </c>
      <c r="D732" s="302">
        <v>0</v>
      </c>
      <c r="E732" s="331"/>
      <c r="F732" s="273" t="str">
        <f t="shared" si="66"/>
        <v>否</v>
      </c>
      <c r="G732" s="151" t="str">
        <f t="shared" si="67"/>
        <v>项</v>
      </c>
    </row>
    <row r="733" ht="36" customHeight="1" spans="1:7">
      <c r="A733" s="432" t="s">
        <v>1361</v>
      </c>
      <c r="B733" s="300" t="s">
        <v>1362</v>
      </c>
      <c r="C733" s="302"/>
      <c r="D733" s="302"/>
      <c r="E733" s="331"/>
      <c r="F733" s="273" t="str">
        <f t="shared" si="66"/>
        <v>否</v>
      </c>
      <c r="G733" s="151" t="str">
        <f t="shared" si="67"/>
        <v>项</v>
      </c>
    </row>
    <row r="734" ht="36" customHeight="1" spans="1:7">
      <c r="A734" s="432" t="s">
        <v>1363</v>
      </c>
      <c r="B734" s="300" t="s">
        <v>1364</v>
      </c>
      <c r="C734" s="302"/>
      <c r="D734" s="302"/>
      <c r="E734" s="331"/>
      <c r="F734" s="273" t="str">
        <f t="shared" si="66"/>
        <v>否</v>
      </c>
      <c r="G734" s="151" t="str">
        <f t="shared" si="67"/>
        <v>项</v>
      </c>
    </row>
    <row r="735" ht="36" customHeight="1" spans="1:7">
      <c r="A735" s="432" t="s">
        <v>1365</v>
      </c>
      <c r="B735" s="300" t="s">
        <v>158</v>
      </c>
      <c r="C735" s="302"/>
      <c r="D735" s="302"/>
      <c r="E735" s="331"/>
      <c r="F735" s="273" t="str">
        <f t="shared" si="66"/>
        <v>否</v>
      </c>
      <c r="G735" s="151" t="str">
        <f t="shared" si="67"/>
        <v>项</v>
      </c>
    </row>
    <row r="736" ht="36" customHeight="1" spans="1:7">
      <c r="A736" s="432" t="s">
        <v>1366</v>
      </c>
      <c r="B736" s="300" t="s">
        <v>1367</v>
      </c>
      <c r="C736" s="302">
        <v>22</v>
      </c>
      <c r="D736" s="302">
        <v>0</v>
      </c>
      <c r="E736" s="331">
        <f t="shared" si="65"/>
        <v>-1</v>
      </c>
      <c r="F736" s="273" t="str">
        <f t="shared" si="66"/>
        <v>是</v>
      </c>
      <c r="G736" s="151" t="str">
        <f t="shared" si="67"/>
        <v>项</v>
      </c>
    </row>
    <row r="737" ht="36" customHeight="1" spans="1:7">
      <c r="A737" s="431" t="s">
        <v>1368</v>
      </c>
      <c r="B737" s="296" t="s">
        <v>1369</v>
      </c>
      <c r="C737" s="304">
        <f>SUM(C738)</f>
        <v>12</v>
      </c>
      <c r="D737" s="304">
        <f>SUM(D738)</f>
        <v>0</v>
      </c>
      <c r="E737" s="331">
        <f t="shared" si="65"/>
        <v>-1</v>
      </c>
      <c r="F737" s="273" t="str">
        <f t="shared" si="66"/>
        <v>是</v>
      </c>
      <c r="G737" s="151" t="str">
        <f t="shared" si="67"/>
        <v>款</v>
      </c>
    </row>
    <row r="738" ht="36" customHeight="1" spans="1:7">
      <c r="A738" s="432" t="s">
        <v>1370</v>
      </c>
      <c r="B738" s="300" t="s">
        <v>1371</v>
      </c>
      <c r="C738" s="302">
        <v>12</v>
      </c>
      <c r="D738" s="302">
        <v>0</v>
      </c>
      <c r="E738" s="331">
        <f t="shared" si="65"/>
        <v>-1</v>
      </c>
      <c r="F738" s="273" t="str">
        <f t="shared" si="66"/>
        <v>是</v>
      </c>
      <c r="G738" s="151" t="str">
        <f t="shared" si="67"/>
        <v>项</v>
      </c>
    </row>
    <row r="739" ht="36" customHeight="1" spans="1:7">
      <c r="A739" s="431" t="s">
        <v>1372</v>
      </c>
      <c r="B739" s="296" t="s">
        <v>1373</v>
      </c>
      <c r="C739" s="304"/>
      <c r="D739" s="304"/>
      <c r="E739" s="331"/>
      <c r="F739" s="273" t="str">
        <f t="shared" si="66"/>
        <v>否</v>
      </c>
      <c r="G739" s="151" t="str">
        <f t="shared" si="67"/>
        <v>款</v>
      </c>
    </row>
    <row r="740" ht="36" customHeight="1" spans="1:7">
      <c r="A740" s="432">
        <v>2109999</v>
      </c>
      <c r="B740" s="300" t="s">
        <v>1374</v>
      </c>
      <c r="C740" s="302"/>
      <c r="D740" s="302"/>
      <c r="E740" s="331"/>
      <c r="F740" s="273" t="str">
        <f t="shared" si="66"/>
        <v>否</v>
      </c>
      <c r="G740" s="151" t="str">
        <f t="shared" si="67"/>
        <v>项</v>
      </c>
    </row>
    <row r="741" ht="36" customHeight="1" spans="1:7">
      <c r="A741" s="438" t="s">
        <v>1375</v>
      </c>
      <c r="B741" s="439" t="s">
        <v>520</v>
      </c>
      <c r="C741" s="440"/>
      <c r="D741" s="440"/>
      <c r="E741" s="331"/>
      <c r="F741" s="273" t="str">
        <f t="shared" si="66"/>
        <v>否</v>
      </c>
      <c r="G741" s="151" t="str">
        <f t="shared" si="67"/>
        <v>项</v>
      </c>
    </row>
    <row r="742" ht="36" customHeight="1" spans="1:7">
      <c r="A742" s="438" t="s">
        <v>1376</v>
      </c>
      <c r="B742" s="439" t="s">
        <v>706</v>
      </c>
      <c r="C742" s="440"/>
      <c r="D742" s="440"/>
      <c r="E742" s="331"/>
      <c r="F742" s="273" t="str">
        <f t="shared" si="66"/>
        <v>否</v>
      </c>
      <c r="G742" s="151" t="str">
        <f t="shared" si="67"/>
        <v>项</v>
      </c>
    </row>
    <row r="743" ht="36" customHeight="1" spans="1:7">
      <c r="A743" s="431" t="s">
        <v>88</v>
      </c>
      <c r="B743" s="296" t="s">
        <v>89</v>
      </c>
      <c r="C743" s="304">
        <f>C744+C754+C758+C767+C772+C779+C785+C788+C791+C793+C795+C801+C803+C805+C820</f>
        <v>1293</v>
      </c>
      <c r="D743" s="304">
        <f>D744+D754+D758+D767+D772+D779+D785+D788+D791+D793+D795+D801+D803+D805+D820</f>
        <v>9230</v>
      </c>
      <c r="E743" s="331">
        <f t="shared" si="65"/>
        <v>6.138</v>
      </c>
      <c r="F743" s="273" t="str">
        <f t="shared" si="66"/>
        <v>是</v>
      </c>
      <c r="G743" s="151" t="str">
        <f t="shared" si="67"/>
        <v>类</v>
      </c>
    </row>
    <row r="744" ht="36" customHeight="1" spans="1:7">
      <c r="A744" s="431" t="s">
        <v>1377</v>
      </c>
      <c r="B744" s="296" t="s">
        <v>1378</v>
      </c>
      <c r="C744" s="304">
        <f>SUM(C745:C753)</f>
        <v>50</v>
      </c>
      <c r="D744" s="304"/>
      <c r="E744" s="331">
        <f t="shared" si="65"/>
        <v>-1</v>
      </c>
      <c r="F744" s="273" t="str">
        <f t="shared" si="66"/>
        <v>是</v>
      </c>
      <c r="G744" s="151" t="str">
        <f t="shared" si="67"/>
        <v>款</v>
      </c>
    </row>
    <row r="745" ht="36" customHeight="1" spans="1:7">
      <c r="A745" s="432" t="s">
        <v>1379</v>
      </c>
      <c r="B745" s="300" t="s">
        <v>140</v>
      </c>
      <c r="C745" s="302"/>
      <c r="D745" s="302"/>
      <c r="E745" s="331"/>
      <c r="F745" s="273" t="str">
        <f t="shared" si="66"/>
        <v>否</v>
      </c>
      <c r="G745" s="151" t="str">
        <f t="shared" si="67"/>
        <v>项</v>
      </c>
    </row>
    <row r="746" ht="36" customHeight="1" spans="1:7">
      <c r="A746" s="432" t="s">
        <v>1380</v>
      </c>
      <c r="B746" s="300" t="s">
        <v>142</v>
      </c>
      <c r="C746" s="302"/>
      <c r="D746" s="302"/>
      <c r="E746" s="331"/>
      <c r="F746" s="273" t="str">
        <f t="shared" si="66"/>
        <v>否</v>
      </c>
      <c r="G746" s="151" t="str">
        <f t="shared" si="67"/>
        <v>项</v>
      </c>
    </row>
    <row r="747" ht="36" customHeight="1" spans="1:7">
      <c r="A747" s="432" t="s">
        <v>1381</v>
      </c>
      <c r="B747" s="300" t="s">
        <v>144</v>
      </c>
      <c r="C747" s="302"/>
      <c r="D747" s="302"/>
      <c r="E747" s="331"/>
      <c r="F747" s="273" t="str">
        <f t="shared" si="66"/>
        <v>否</v>
      </c>
      <c r="G747" s="151" t="str">
        <f t="shared" si="67"/>
        <v>项</v>
      </c>
    </row>
    <row r="748" ht="36" customHeight="1" spans="1:7">
      <c r="A748" s="432" t="s">
        <v>1382</v>
      </c>
      <c r="B748" s="300" t="s">
        <v>1383</v>
      </c>
      <c r="C748" s="302"/>
      <c r="D748" s="302"/>
      <c r="E748" s="331"/>
      <c r="F748" s="273" t="str">
        <f t="shared" si="66"/>
        <v>否</v>
      </c>
      <c r="G748" s="151" t="str">
        <f t="shared" si="67"/>
        <v>项</v>
      </c>
    </row>
    <row r="749" ht="36" customHeight="1" spans="1:7">
      <c r="A749" s="432" t="s">
        <v>1384</v>
      </c>
      <c r="B749" s="300" t="s">
        <v>1385</v>
      </c>
      <c r="C749" s="302"/>
      <c r="D749" s="302"/>
      <c r="E749" s="331"/>
      <c r="F749" s="273" t="str">
        <f t="shared" si="66"/>
        <v>否</v>
      </c>
      <c r="G749" s="151" t="str">
        <f t="shared" si="67"/>
        <v>项</v>
      </c>
    </row>
    <row r="750" ht="36" customHeight="1" spans="1:7">
      <c r="A750" s="432" t="s">
        <v>1386</v>
      </c>
      <c r="B750" s="300" t="s">
        <v>1387</v>
      </c>
      <c r="C750" s="302"/>
      <c r="D750" s="302"/>
      <c r="E750" s="331"/>
      <c r="F750" s="273" t="str">
        <f t="shared" si="66"/>
        <v>否</v>
      </c>
      <c r="G750" s="151" t="str">
        <f t="shared" si="67"/>
        <v>项</v>
      </c>
    </row>
    <row r="751" ht="36" customHeight="1" spans="1:7">
      <c r="A751" s="432" t="s">
        <v>1388</v>
      </c>
      <c r="B751" s="300" t="s">
        <v>1389</v>
      </c>
      <c r="C751" s="302"/>
      <c r="D751" s="302"/>
      <c r="E751" s="331"/>
      <c r="F751" s="273" t="str">
        <f t="shared" si="66"/>
        <v>否</v>
      </c>
      <c r="G751" s="151" t="str">
        <f t="shared" si="67"/>
        <v>项</v>
      </c>
    </row>
    <row r="752" ht="36" customHeight="1" spans="1:7">
      <c r="A752" s="432" t="s">
        <v>1390</v>
      </c>
      <c r="B752" s="300" t="s">
        <v>1391</v>
      </c>
      <c r="C752" s="302"/>
      <c r="D752" s="302"/>
      <c r="E752" s="331"/>
      <c r="F752" s="273" t="str">
        <f t="shared" si="66"/>
        <v>否</v>
      </c>
      <c r="G752" s="151" t="str">
        <f t="shared" si="67"/>
        <v>项</v>
      </c>
    </row>
    <row r="753" ht="36" customHeight="1" spans="1:7">
      <c r="A753" s="432" t="s">
        <v>1392</v>
      </c>
      <c r="B753" s="300" t="s">
        <v>1393</v>
      </c>
      <c r="C753" s="302">
        <v>50</v>
      </c>
      <c r="D753" s="302"/>
      <c r="E753" s="331">
        <f t="shared" ref="E753:E758" si="68">(D753-C753)/C753</f>
        <v>-1</v>
      </c>
      <c r="F753" s="273" t="str">
        <f t="shared" si="66"/>
        <v>是</v>
      </c>
      <c r="G753" s="151" t="str">
        <f t="shared" si="67"/>
        <v>项</v>
      </c>
    </row>
    <row r="754" ht="36" customHeight="1" spans="1:7">
      <c r="A754" s="431" t="s">
        <v>1394</v>
      </c>
      <c r="B754" s="296" t="s">
        <v>1395</v>
      </c>
      <c r="C754" s="304">
        <f>SUM(C755:C757)</f>
        <v>71</v>
      </c>
      <c r="D754" s="304">
        <f>SUM(D755:D757)</f>
        <v>30</v>
      </c>
      <c r="E754" s="331">
        <f t="shared" si="68"/>
        <v>-0.577</v>
      </c>
      <c r="F754" s="273" t="str">
        <f t="shared" si="66"/>
        <v>是</v>
      </c>
      <c r="G754" s="151" t="str">
        <f t="shared" si="67"/>
        <v>款</v>
      </c>
    </row>
    <row r="755" ht="36" customHeight="1" spans="1:7">
      <c r="A755" s="432" t="s">
        <v>1396</v>
      </c>
      <c r="B755" s="300" t="s">
        <v>1397</v>
      </c>
      <c r="C755" s="302"/>
      <c r="D755" s="302"/>
      <c r="E755" s="331"/>
      <c r="F755" s="273" t="str">
        <f t="shared" si="66"/>
        <v>否</v>
      </c>
      <c r="G755" s="151" t="str">
        <f t="shared" si="67"/>
        <v>项</v>
      </c>
    </row>
    <row r="756" ht="36" customHeight="1" spans="1:7">
      <c r="A756" s="432" t="s">
        <v>1398</v>
      </c>
      <c r="B756" s="300" t="s">
        <v>1399</v>
      </c>
      <c r="C756" s="302"/>
      <c r="D756" s="302"/>
      <c r="E756" s="331"/>
      <c r="F756" s="273" t="str">
        <f t="shared" si="66"/>
        <v>否</v>
      </c>
      <c r="G756" s="151" t="str">
        <f t="shared" si="67"/>
        <v>项</v>
      </c>
    </row>
    <row r="757" ht="36" customHeight="1" spans="1:7">
      <c r="A757" s="432" t="s">
        <v>1400</v>
      </c>
      <c r="B757" s="300" t="s">
        <v>1401</v>
      </c>
      <c r="C757" s="302">
        <v>71</v>
      </c>
      <c r="D757" s="302">
        <v>30</v>
      </c>
      <c r="E757" s="331">
        <f t="shared" si="68"/>
        <v>-0.577</v>
      </c>
      <c r="F757" s="273" t="str">
        <f t="shared" si="66"/>
        <v>是</v>
      </c>
      <c r="G757" s="151" t="str">
        <f t="shared" si="67"/>
        <v>项</v>
      </c>
    </row>
    <row r="758" ht="36" customHeight="1" spans="1:7">
      <c r="A758" s="431" t="s">
        <v>1402</v>
      </c>
      <c r="B758" s="296" t="s">
        <v>1403</v>
      </c>
      <c r="C758" s="304">
        <f>SUM(C759:C766)</f>
        <v>998</v>
      </c>
      <c r="D758" s="304">
        <f>SUM(D759:D766)</f>
        <v>0</v>
      </c>
      <c r="E758" s="331">
        <f t="shared" si="68"/>
        <v>-1</v>
      </c>
      <c r="F758" s="273" t="str">
        <f t="shared" si="66"/>
        <v>是</v>
      </c>
      <c r="G758" s="151" t="str">
        <f t="shared" si="67"/>
        <v>款</v>
      </c>
    </row>
    <row r="759" ht="36" customHeight="1" spans="1:7">
      <c r="A759" s="432" t="s">
        <v>1404</v>
      </c>
      <c r="B759" s="300" t="s">
        <v>1405</v>
      </c>
      <c r="C759" s="302"/>
      <c r="D759" s="302"/>
      <c r="E759" s="331"/>
      <c r="F759" s="273" t="str">
        <f t="shared" si="66"/>
        <v>否</v>
      </c>
      <c r="G759" s="151" t="str">
        <f t="shared" si="67"/>
        <v>项</v>
      </c>
    </row>
    <row r="760" ht="36" customHeight="1" spans="1:7">
      <c r="A760" s="432" t="s">
        <v>1406</v>
      </c>
      <c r="B760" s="300" t="s">
        <v>1407</v>
      </c>
      <c r="C760" s="302">
        <v>938</v>
      </c>
      <c r="D760" s="302"/>
      <c r="E760" s="331">
        <f>(D760-C760)/C760</f>
        <v>-1</v>
      </c>
      <c r="F760" s="273" t="str">
        <f t="shared" si="66"/>
        <v>是</v>
      </c>
      <c r="G760" s="151" t="str">
        <f t="shared" si="67"/>
        <v>项</v>
      </c>
    </row>
    <row r="761" ht="36" customHeight="1" spans="1:7">
      <c r="A761" s="432" t="s">
        <v>1408</v>
      </c>
      <c r="B761" s="300" t="s">
        <v>1409</v>
      </c>
      <c r="C761" s="302">
        <v>0</v>
      </c>
      <c r="D761" s="302">
        <v>0</v>
      </c>
      <c r="E761" s="331"/>
      <c r="F761" s="273" t="str">
        <f t="shared" si="66"/>
        <v>否</v>
      </c>
      <c r="G761" s="151" t="str">
        <f t="shared" si="67"/>
        <v>项</v>
      </c>
    </row>
    <row r="762" ht="36" customHeight="1" spans="1:7">
      <c r="A762" s="432" t="s">
        <v>1410</v>
      </c>
      <c r="B762" s="300" t="s">
        <v>1411</v>
      </c>
      <c r="C762" s="302">
        <v>60</v>
      </c>
      <c r="D762" s="302"/>
      <c r="E762" s="331">
        <f>(D762-C762)/C762</f>
        <v>-1</v>
      </c>
      <c r="F762" s="273" t="str">
        <f t="shared" si="66"/>
        <v>是</v>
      </c>
      <c r="G762" s="151" t="str">
        <f t="shared" si="67"/>
        <v>项</v>
      </c>
    </row>
    <row r="763" ht="36" customHeight="1" spans="1:7">
      <c r="A763" s="432" t="s">
        <v>1412</v>
      </c>
      <c r="B763" s="300" t="s">
        <v>1413</v>
      </c>
      <c r="C763" s="302">
        <v>0</v>
      </c>
      <c r="D763" s="302">
        <v>0</v>
      </c>
      <c r="E763" s="331"/>
      <c r="F763" s="273" t="str">
        <f t="shared" si="66"/>
        <v>否</v>
      </c>
      <c r="G763" s="151" t="str">
        <f t="shared" si="67"/>
        <v>项</v>
      </c>
    </row>
    <row r="764" ht="36" customHeight="1" spans="1:7">
      <c r="A764" s="432" t="s">
        <v>1414</v>
      </c>
      <c r="B764" s="300" t="s">
        <v>1415</v>
      </c>
      <c r="C764" s="302">
        <v>0</v>
      </c>
      <c r="D764" s="302">
        <v>0</v>
      </c>
      <c r="E764" s="331"/>
      <c r="F764" s="273" t="str">
        <f t="shared" si="66"/>
        <v>否</v>
      </c>
      <c r="G764" s="151" t="str">
        <f t="shared" si="67"/>
        <v>项</v>
      </c>
    </row>
    <row r="765" ht="36" customHeight="1" spans="1:7">
      <c r="A765" s="300" t="s">
        <v>1416</v>
      </c>
      <c r="B765" s="300" t="s">
        <v>1417</v>
      </c>
      <c r="C765" s="302">
        <v>0</v>
      </c>
      <c r="D765" s="302">
        <v>0</v>
      </c>
      <c r="E765" s="331"/>
      <c r="F765" s="273" t="str">
        <f t="shared" si="66"/>
        <v>否</v>
      </c>
      <c r="G765" s="151" t="str">
        <f t="shared" si="67"/>
        <v>项</v>
      </c>
    </row>
    <row r="766" ht="36" customHeight="1" spans="1:7">
      <c r="A766" s="432" t="s">
        <v>1418</v>
      </c>
      <c r="B766" s="300" t="s">
        <v>1419</v>
      </c>
      <c r="C766" s="302"/>
      <c r="D766" s="302"/>
      <c r="E766" s="331"/>
      <c r="F766" s="273" t="str">
        <f t="shared" si="66"/>
        <v>否</v>
      </c>
      <c r="G766" s="151" t="str">
        <f t="shared" si="67"/>
        <v>项</v>
      </c>
    </row>
    <row r="767" ht="36" customHeight="1" spans="1:7">
      <c r="A767" s="431" t="s">
        <v>1420</v>
      </c>
      <c r="B767" s="296" t="s">
        <v>1421</v>
      </c>
      <c r="C767" s="304">
        <f>SUM(C768:C772)</f>
        <v>154</v>
      </c>
      <c r="D767" s="304">
        <f>SUM(D768:D772)</f>
        <v>6500</v>
      </c>
      <c r="E767" s="331">
        <f t="shared" ref="E767:E771" si="69">(D767-C767)/C767</f>
        <v>41.208</v>
      </c>
      <c r="F767" s="273" t="str">
        <f t="shared" si="66"/>
        <v>是</v>
      </c>
      <c r="G767" s="151" t="str">
        <f t="shared" si="67"/>
        <v>款</v>
      </c>
    </row>
    <row r="768" ht="36" customHeight="1" spans="1:7">
      <c r="A768" s="432" t="s">
        <v>1422</v>
      </c>
      <c r="B768" s="300" t="s">
        <v>1423</v>
      </c>
      <c r="C768" s="302"/>
      <c r="D768" s="302"/>
      <c r="E768" s="331"/>
      <c r="F768" s="273" t="str">
        <f t="shared" si="66"/>
        <v>否</v>
      </c>
      <c r="G768" s="151" t="str">
        <f t="shared" si="67"/>
        <v>项</v>
      </c>
    </row>
    <row r="769" ht="36" customHeight="1" spans="1:7">
      <c r="A769" s="432" t="s">
        <v>1424</v>
      </c>
      <c r="B769" s="300" t="s">
        <v>1425</v>
      </c>
      <c r="C769" s="302">
        <v>50</v>
      </c>
      <c r="D769" s="302">
        <v>1000</v>
      </c>
      <c r="E769" s="331">
        <f t="shared" si="69"/>
        <v>19</v>
      </c>
      <c r="F769" s="273" t="str">
        <f t="shared" si="66"/>
        <v>是</v>
      </c>
      <c r="G769" s="151" t="str">
        <f t="shared" si="67"/>
        <v>项</v>
      </c>
    </row>
    <row r="770" ht="36" customHeight="1" spans="1:7">
      <c r="A770" s="432" t="s">
        <v>1426</v>
      </c>
      <c r="B770" s="300" t="s">
        <v>1427</v>
      </c>
      <c r="C770" s="302"/>
      <c r="D770" s="302"/>
      <c r="E770" s="331"/>
      <c r="F770" s="273" t="str">
        <f t="shared" si="66"/>
        <v>否</v>
      </c>
      <c r="G770" s="151" t="str">
        <f t="shared" si="67"/>
        <v>项</v>
      </c>
    </row>
    <row r="771" ht="36" customHeight="1" spans="1:7">
      <c r="A771" s="432" t="s">
        <v>1428</v>
      </c>
      <c r="B771" s="300" t="s">
        <v>1429</v>
      </c>
      <c r="C771" s="302">
        <v>104</v>
      </c>
      <c r="D771" s="302">
        <v>5500</v>
      </c>
      <c r="E771" s="331">
        <f t="shared" si="69"/>
        <v>51.885</v>
      </c>
      <c r="F771" s="273" t="str">
        <f t="shared" si="66"/>
        <v>是</v>
      </c>
      <c r="G771" s="151" t="str">
        <f t="shared" si="67"/>
        <v>项</v>
      </c>
    </row>
    <row r="772" ht="36" customHeight="1" spans="1:7">
      <c r="A772" s="431" t="s">
        <v>1430</v>
      </c>
      <c r="B772" s="296" t="s">
        <v>1431</v>
      </c>
      <c r="C772" s="304">
        <f>SUM(C773:C778)</f>
        <v>0</v>
      </c>
      <c r="D772" s="304">
        <f>SUM(D773:D778)</f>
        <v>0</v>
      </c>
      <c r="E772" s="331"/>
      <c r="F772" s="273" t="str">
        <f t="shared" ref="F772:F835" si="70">IF(LEN(A772)=3,"是",IF(B772&lt;&gt;"",IF(SUM(C772:D772)&lt;&gt;0,"是","否"),"是"))</f>
        <v>否</v>
      </c>
      <c r="G772" s="151" t="str">
        <f t="shared" ref="G772:G835" si="71">IF(LEN(A772)=3,"类",IF(LEN(A772)=5,"款","项"))</f>
        <v>款</v>
      </c>
    </row>
    <row r="773" ht="36" customHeight="1" spans="1:7">
      <c r="A773" s="432" t="s">
        <v>1432</v>
      </c>
      <c r="B773" s="300" t="s">
        <v>1433</v>
      </c>
      <c r="C773" s="302">
        <v>0</v>
      </c>
      <c r="D773" s="302">
        <v>0</v>
      </c>
      <c r="E773" s="331"/>
      <c r="F773" s="273" t="str">
        <f t="shared" si="70"/>
        <v>否</v>
      </c>
      <c r="G773" s="151" t="str">
        <f t="shared" si="71"/>
        <v>项</v>
      </c>
    </row>
    <row r="774" ht="36" customHeight="1" spans="1:7">
      <c r="A774" s="432" t="s">
        <v>1434</v>
      </c>
      <c r="B774" s="300" t="s">
        <v>1435</v>
      </c>
      <c r="C774" s="302">
        <v>0</v>
      </c>
      <c r="D774" s="302">
        <v>0</v>
      </c>
      <c r="E774" s="331"/>
      <c r="F774" s="273" t="str">
        <f t="shared" si="70"/>
        <v>否</v>
      </c>
      <c r="G774" s="151" t="str">
        <f t="shared" si="71"/>
        <v>项</v>
      </c>
    </row>
    <row r="775" ht="36" customHeight="1" spans="1:7">
      <c r="A775" s="432" t="s">
        <v>1436</v>
      </c>
      <c r="B775" s="300" t="s">
        <v>1437</v>
      </c>
      <c r="C775" s="302">
        <v>0</v>
      </c>
      <c r="D775" s="302">
        <v>0</v>
      </c>
      <c r="E775" s="331"/>
      <c r="F775" s="273" t="str">
        <f t="shared" si="70"/>
        <v>否</v>
      </c>
      <c r="G775" s="151" t="str">
        <f t="shared" si="71"/>
        <v>项</v>
      </c>
    </row>
    <row r="776" ht="36" customHeight="1" spans="1:7">
      <c r="A776" s="432" t="s">
        <v>1438</v>
      </c>
      <c r="B776" s="300" t="s">
        <v>1439</v>
      </c>
      <c r="C776" s="302">
        <v>0</v>
      </c>
      <c r="D776" s="302">
        <v>0</v>
      </c>
      <c r="E776" s="331"/>
      <c r="F776" s="273" t="str">
        <f t="shared" si="70"/>
        <v>否</v>
      </c>
      <c r="G776" s="151" t="str">
        <f t="shared" si="71"/>
        <v>项</v>
      </c>
    </row>
    <row r="777" ht="36" customHeight="1" spans="1:7">
      <c r="A777" s="432" t="s">
        <v>1440</v>
      </c>
      <c r="B777" s="300" t="s">
        <v>1441</v>
      </c>
      <c r="C777" s="302">
        <v>0</v>
      </c>
      <c r="D777" s="302">
        <v>0</v>
      </c>
      <c r="E777" s="331"/>
      <c r="F777" s="273" t="str">
        <f t="shared" si="70"/>
        <v>否</v>
      </c>
      <c r="G777" s="151" t="str">
        <f t="shared" si="71"/>
        <v>项</v>
      </c>
    </row>
    <row r="778" ht="36" customHeight="1" spans="1:7">
      <c r="A778" s="432" t="s">
        <v>1442</v>
      </c>
      <c r="B778" s="300" t="s">
        <v>1443</v>
      </c>
      <c r="C778" s="302">
        <v>0</v>
      </c>
      <c r="D778" s="302">
        <v>0</v>
      </c>
      <c r="E778" s="331"/>
      <c r="F778" s="273" t="str">
        <f t="shared" si="70"/>
        <v>否</v>
      </c>
      <c r="G778" s="151" t="str">
        <f t="shared" si="71"/>
        <v>项</v>
      </c>
    </row>
    <row r="779" ht="36" customHeight="1" spans="1:7">
      <c r="A779" s="431" t="s">
        <v>1444</v>
      </c>
      <c r="B779" s="296" t="s">
        <v>1445</v>
      </c>
      <c r="C779" s="304">
        <f>SUM(C780:C784)</f>
        <v>0</v>
      </c>
      <c r="D779" s="304">
        <f>SUM(D780:D784)</f>
        <v>2700</v>
      </c>
      <c r="E779" s="331"/>
      <c r="F779" s="273" t="str">
        <f t="shared" si="70"/>
        <v>是</v>
      </c>
      <c r="G779" s="151" t="str">
        <f t="shared" si="71"/>
        <v>款</v>
      </c>
    </row>
    <row r="780" ht="36" customHeight="1" spans="1:7">
      <c r="A780" s="432" t="s">
        <v>1446</v>
      </c>
      <c r="B780" s="300" t="s">
        <v>1447</v>
      </c>
      <c r="C780" s="302">
        <v>0</v>
      </c>
      <c r="D780" s="302">
        <v>2200</v>
      </c>
      <c r="E780" s="331"/>
      <c r="F780" s="273" t="str">
        <f t="shared" si="70"/>
        <v>是</v>
      </c>
      <c r="G780" s="151" t="str">
        <f t="shared" si="71"/>
        <v>项</v>
      </c>
    </row>
    <row r="781" ht="36" customHeight="1" spans="1:7">
      <c r="A781" s="432" t="s">
        <v>1448</v>
      </c>
      <c r="B781" s="300" t="s">
        <v>1449</v>
      </c>
      <c r="C781" s="302">
        <v>0</v>
      </c>
      <c r="D781" s="302">
        <v>0</v>
      </c>
      <c r="E781" s="331"/>
      <c r="F781" s="273" t="str">
        <f t="shared" si="70"/>
        <v>否</v>
      </c>
      <c r="G781" s="151" t="str">
        <f t="shared" si="71"/>
        <v>项</v>
      </c>
    </row>
    <row r="782" ht="36" customHeight="1" spans="1:7">
      <c r="A782" s="432" t="s">
        <v>1450</v>
      </c>
      <c r="B782" s="300" t="s">
        <v>1451</v>
      </c>
      <c r="C782" s="302">
        <v>0</v>
      </c>
      <c r="D782" s="302">
        <v>0</v>
      </c>
      <c r="E782" s="331"/>
      <c r="F782" s="273" t="str">
        <f t="shared" si="70"/>
        <v>否</v>
      </c>
      <c r="G782" s="151" t="str">
        <f t="shared" si="71"/>
        <v>项</v>
      </c>
    </row>
    <row r="783" ht="36" customHeight="1" spans="1:7">
      <c r="A783" s="432" t="s">
        <v>1452</v>
      </c>
      <c r="B783" s="300" t="s">
        <v>1453</v>
      </c>
      <c r="C783" s="302">
        <v>0</v>
      </c>
      <c r="D783" s="302">
        <v>500</v>
      </c>
      <c r="E783" s="331"/>
      <c r="F783" s="273" t="str">
        <f t="shared" si="70"/>
        <v>是</v>
      </c>
      <c r="G783" s="151" t="str">
        <f t="shared" si="71"/>
        <v>项</v>
      </c>
    </row>
    <row r="784" ht="36" customHeight="1" spans="1:7">
      <c r="A784" s="432" t="s">
        <v>1454</v>
      </c>
      <c r="B784" s="300" t="s">
        <v>1455</v>
      </c>
      <c r="C784" s="302">
        <v>0</v>
      </c>
      <c r="D784" s="302">
        <v>0</v>
      </c>
      <c r="E784" s="331"/>
      <c r="F784" s="273" t="str">
        <f t="shared" si="70"/>
        <v>否</v>
      </c>
      <c r="G784" s="151" t="str">
        <f t="shared" si="71"/>
        <v>项</v>
      </c>
    </row>
    <row r="785" ht="36" customHeight="1" spans="1:7">
      <c r="A785" s="431" t="s">
        <v>1456</v>
      </c>
      <c r="B785" s="296" t="s">
        <v>1457</v>
      </c>
      <c r="C785" s="304">
        <f>SUM(C786:C787)</f>
        <v>0</v>
      </c>
      <c r="D785" s="304">
        <f>SUM(D786:D787)</f>
        <v>0</v>
      </c>
      <c r="E785" s="331"/>
      <c r="F785" s="273" t="str">
        <f t="shared" si="70"/>
        <v>否</v>
      </c>
      <c r="G785" s="151" t="str">
        <f t="shared" si="71"/>
        <v>款</v>
      </c>
    </row>
    <row r="786" ht="36" customHeight="1" spans="1:7">
      <c r="A786" s="432" t="s">
        <v>1458</v>
      </c>
      <c r="B786" s="300" t="s">
        <v>1459</v>
      </c>
      <c r="C786" s="302">
        <v>0</v>
      </c>
      <c r="D786" s="302">
        <v>0</v>
      </c>
      <c r="E786" s="331"/>
      <c r="F786" s="273" t="str">
        <f t="shared" si="70"/>
        <v>否</v>
      </c>
      <c r="G786" s="151" t="str">
        <f t="shared" si="71"/>
        <v>项</v>
      </c>
    </row>
    <row r="787" ht="36" customHeight="1" spans="1:7">
      <c r="A787" s="432" t="s">
        <v>1460</v>
      </c>
      <c r="B787" s="300" t="s">
        <v>1461</v>
      </c>
      <c r="C787" s="302">
        <v>0</v>
      </c>
      <c r="D787" s="302">
        <v>0</v>
      </c>
      <c r="E787" s="331"/>
      <c r="F787" s="273" t="str">
        <f t="shared" si="70"/>
        <v>否</v>
      </c>
      <c r="G787" s="151" t="str">
        <f t="shared" si="71"/>
        <v>项</v>
      </c>
    </row>
    <row r="788" ht="36" customHeight="1" spans="1:7">
      <c r="A788" s="431" t="s">
        <v>1462</v>
      </c>
      <c r="B788" s="296" t="s">
        <v>1463</v>
      </c>
      <c r="C788" s="304">
        <f>SUM(C789:C790)</f>
        <v>0</v>
      </c>
      <c r="D788" s="304">
        <f>SUM(D789:D790)</f>
        <v>0</v>
      </c>
      <c r="E788" s="331"/>
      <c r="F788" s="273" t="str">
        <f t="shared" si="70"/>
        <v>否</v>
      </c>
      <c r="G788" s="151" t="str">
        <f t="shared" si="71"/>
        <v>款</v>
      </c>
    </row>
    <row r="789" ht="36" customHeight="1" spans="1:7">
      <c r="A789" s="432" t="s">
        <v>1464</v>
      </c>
      <c r="B789" s="300" t="s">
        <v>1465</v>
      </c>
      <c r="C789" s="302">
        <v>0</v>
      </c>
      <c r="D789" s="302">
        <v>0</v>
      </c>
      <c r="E789" s="331"/>
      <c r="F789" s="273" t="str">
        <f t="shared" si="70"/>
        <v>否</v>
      </c>
      <c r="G789" s="151" t="str">
        <f t="shared" si="71"/>
        <v>项</v>
      </c>
    </row>
    <row r="790" ht="36" customHeight="1" spans="1:7">
      <c r="A790" s="432" t="s">
        <v>1466</v>
      </c>
      <c r="B790" s="300" t="s">
        <v>1467</v>
      </c>
      <c r="C790" s="302">
        <v>0</v>
      </c>
      <c r="D790" s="302">
        <v>0</v>
      </c>
      <c r="E790" s="331"/>
      <c r="F790" s="273" t="str">
        <f t="shared" si="70"/>
        <v>否</v>
      </c>
      <c r="G790" s="151" t="str">
        <f t="shared" si="71"/>
        <v>项</v>
      </c>
    </row>
    <row r="791" ht="36" customHeight="1" spans="1:7">
      <c r="A791" s="431" t="s">
        <v>1468</v>
      </c>
      <c r="B791" s="296" t="s">
        <v>1469</v>
      </c>
      <c r="C791" s="304">
        <f>C792</f>
        <v>0</v>
      </c>
      <c r="D791" s="304">
        <f>D792</f>
        <v>0</v>
      </c>
      <c r="E791" s="331"/>
      <c r="F791" s="273" t="str">
        <f t="shared" si="70"/>
        <v>否</v>
      </c>
      <c r="G791" s="151" t="str">
        <f t="shared" si="71"/>
        <v>款</v>
      </c>
    </row>
    <row r="792" ht="36" customHeight="1" spans="1:7">
      <c r="A792" s="432">
        <v>2110901</v>
      </c>
      <c r="B792" s="445" t="s">
        <v>1470</v>
      </c>
      <c r="C792" s="302">
        <v>0</v>
      </c>
      <c r="D792" s="302">
        <v>0</v>
      </c>
      <c r="E792" s="331"/>
      <c r="F792" s="273" t="str">
        <f t="shared" si="70"/>
        <v>否</v>
      </c>
      <c r="G792" s="151" t="str">
        <f t="shared" si="71"/>
        <v>项</v>
      </c>
    </row>
    <row r="793" ht="36" customHeight="1" spans="1:7">
      <c r="A793" s="431" t="s">
        <v>1471</v>
      </c>
      <c r="B793" s="296" t="s">
        <v>1472</v>
      </c>
      <c r="C793" s="304"/>
      <c r="D793" s="304"/>
      <c r="E793" s="331"/>
      <c r="F793" s="273" t="str">
        <f t="shared" si="70"/>
        <v>否</v>
      </c>
      <c r="G793" s="151" t="str">
        <f t="shared" si="71"/>
        <v>款</v>
      </c>
    </row>
    <row r="794" ht="36" customHeight="1" spans="1:7">
      <c r="A794" s="432">
        <v>2111001</v>
      </c>
      <c r="B794" s="445" t="s">
        <v>1473</v>
      </c>
      <c r="C794" s="302"/>
      <c r="D794" s="302"/>
      <c r="E794" s="331"/>
      <c r="F794" s="273" t="str">
        <f t="shared" si="70"/>
        <v>否</v>
      </c>
      <c r="G794" s="151" t="str">
        <f t="shared" si="71"/>
        <v>项</v>
      </c>
    </row>
    <row r="795" ht="36" customHeight="1" spans="1:7">
      <c r="A795" s="431" t="s">
        <v>1474</v>
      </c>
      <c r="B795" s="296" t="s">
        <v>1475</v>
      </c>
      <c r="C795" s="304"/>
      <c r="D795" s="304"/>
      <c r="E795" s="331"/>
      <c r="F795" s="273" t="str">
        <f t="shared" si="70"/>
        <v>否</v>
      </c>
      <c r="G795" s="151" t="str">
        <f t="shared" si="71"/>
        <v>款</v>
      </c>
    </row>
    <row r="796" ht="36" customHeight="1" spans="1:7">
      <c r="A796" s="432" t="s">
        <v>1476</v>
      </c>
      <c r="B796" s="300" t="s">
        <v>1477</v>
      </c>
      <c r="C796" s="302"/>
      <c r="D796" s="302"/>
      <c r="E796" s="331"/>
      <c r="F796" s="273" t="str">
        <f t="shared" si="70"/>
        <v>否</v>
      </c>
      <c r="G796" s="151" t="str">
        <f t="shared" si="71"/>
        <v>项</v>
      </c>
    </row>
    <row r="797" ht="36" customHeight="1" spans="1:7">
      <c r="A797" s="432" t="s">
        <v>1478</v>
      </c>
      <c r="B797" s="300" t="s">
        <v>1479</v>
      </c>
      <c r="C797" s="302"/>
      <c r="D797" s="302"/>
      <c r="E797" s="331"/>
      <c r="F797" s="273" t="str">
        <f t="shared" si="70"/>
        <v>否</v>
      </c>
      <c r="G797" s="151" t="str">
        <f t="shared" si="71"/>
        <v>项</v>
      </c>
    </row>
    <row r="798" ht="36" customHeight="1" spans="1:7">
      <c r="A798" s="432" t="s">
        <v>1480</v>
      </c>
      <c r="B798" s="300" t="s">
        <v>1481</v>
      </c>
      <c r="C798" s="302">
        <v>0</v>
      </c>
      <c r="D798" s="302">
        <v>0</v>
      </c>
      <c r="E798" s="331"/>
      <c r="F798" s="273" t="str">
        <f t="shared" si="70"/>
        <v>否</v>
      </c>
      <c r="G798" s="151" t="str">
        <f t="shared" si="71"/>
        <v>项</v>
      </c>
    </row>
    <row r="799" ht="36" customHeight="1" spans="1:7">
      <c r="A799" s="432" t="s">
        <v>1482</v>
      </c>
      <c r="B799" s="300" t="s">
        <v>1483</v>
      </c>
      <c r="C799" s="302">
        <v>0</v>
      </c>
      <c r="D799" s="302">
        <v>0</v>
      </c>
      <c r="E799" s="331"/>
      <c r="F799" s="273" t="str">
        <f t="shared" si="70"/>
        <v>否</v>
      </c>
      <c r="G799" s="151" t="str">
        <f t="shared" si="71"/>
        <v>项</v>
      </c>
    </row>
    <row r="800" ht="36" customHeight="1" spans="1:7">
      <c r="A800" s="432" t="s">
        <v>1484</v>
      </c>
      <c r="B800" s="300" t="s">
        <v>1485</v>
      </c>
      <c r="C800" s="302">
        <v>0</v>
      </c>
      <c r="D800" s="302">
        <v>0</v>
      </c>
      <c r="E800" s="331"/>
      <c r="F800" s="273" t="str">
        <f t="shared" si="70"/>
        <v>否</v>
      </c>
      <c r="G800" s="151" t="str">
        <f t="shared" si="71"/>
        <v>项</v>
      </c>
    </row>
    <row r="801" ht="36" customHeight="1" spans="1:7">
      <c r="A801" s="431" t="s">
        <v>1486</v>
      </c>
      <c r="B801" s="296" t="s">
        <v>1487</v>
      </c>
      <c r="C801" s="304">
        <f>SUM(C802)</f>
        <v>20</v>
      </c>
      <c r="D801" s="304">
        <f>D802</f>
        <v>0</v>
      </c>
      <c r="E801" s="331">
        <f>(D801-C801)/C801</f>
        <v>-1</v>
      </c>
      <c r="F801" s="273" t="str">
        <f t="shared" si="70"/>
        <v>是</v>
      </c>
      <c r="G801" s="151" t="str">
        <f t="shared" si="71"/>
        <v>款</v>
      </c>
    </row>
    <row r="802" ht="36" customHeight="1" spans="1:7">
      <c r="A802" s="300" t="s">
        <v>1488</v>
      </c>
      <c r="B802" s="300" t="s">
        <v>1489</v>
      </c>
      <c r="C802" s="302">
        <v>20</v>
      </c>
      <c r="D802" s="302">
        <v>0</v>
      </c>
      <c r="E802" s="331">
        <f>(D802-C802)/C802</f>
        <v>-1</v>
      </c>
      <c r="F802" s="273" t="str">
        <f t="shared" si="70"/>
        <v>是</v>
      </c>
      <c r="G802" s="151" t="str">
        <f t="shared" si="71"/>
        <v>项</v>
      </c>
    </row>
    <row r="803" ht="36" customHeight="1" spans="1:7">
      <c r="A803" s="431" t="s">
        <v>1490</v>
      </c>
      <c r="B803" s="296" t="s">
        <v>1491</v>
      </c>
      <c r="C803" s="304">
        <f>C804</f>
        <v>0</v>
      </c>
      <c r="D803" s="304">
        <f>D804</f>
        <v>0</v>
      </c>
      <c r="E803" s="331"/>
      <c r="F803" s="273" t="str">
        <f t="shared" si="70"/>
        <v>否</v>
      </c>
      <c r="G803" s="151" t="str">
        <f t="shared" si="71"/>
        <v>款</v>
      </c>
    </row>
    <row r="804" ht="36" customHeight="1" spans="1:7">
      <c r="A804" s="300" t="s">
        <v>1492</v>
      </c>
      <c r="B804" s="300" t="s">
        <v>1493</v>
      </c>
      <c r="C804" s="302">
        <v>0</v>
      </c>
      <c r="D804" s="302">
        <v>0</v>
      </c>
      <c r="E804" s="331"/>
      <c r="F804" s="273" t="str">
        <f t="shared" si="70"/>
        <v>否</v>
      </c>
      <c r="G804" s="151" t="str">
        <f t="shared" si="71"/>
        <v>项</v>
      </c>
    </row>
    <row r="805" ht="36" customHeight="1" spans="1:7">
      <c r="A805" s="431" t="s">
        <v>1494</v>
      </c>
      <c r="B805" s="296" t="s">
        <v>1495</v>
      </c>
      <c r="C805" s="304"/>
      <c r="D805" s="304"/>
      <c r="E805" s="331"/>
      <c r="F805" s="273" t="str">
        <f t="shared" si="70"/>
        <v>否</v>
      </c>
      <c r="G805" s="151" t="str">
        <f t="shared" si="71"/>
        <v>款</v>
      </c>
    </row>
    <row r="806" ht="36" customHeight="1" spans="1:7">
      <c r="A806" s="432" t="s">
        <v>1496</v>
      </c>
      <c r="B806" s="300" t="s">
        <v>140</v>
      </c>
      <c r="C806" s="302">
        <v>0</v>
      </c>
      <c r="D806" s="302">
        <v>0</v>
      </c>
      <c r="E806" s="331"/>
      <c r="F806" s="273" t="str">
        <f t="shared" si="70"/>
        <v>否</v>
      </c>
      <c r="G806" s="151" t="str">
        <f t="shared" si="71"/>
        <v>项</v>
      </c>
    </row>
    <row r="807" ht="36" customHeight="1" spans="1:7">
      <c r="A807" s="432" t="s">
        <v>1497</v>
      </c>
      <c r="B807" s="300" t="s">
        <v>142</v>
      </c>
      <c r="C807" s="302">
        <v>0</v>
      </c>
      <c r="D807" s="302">
        <v>0</v>
      </c>
      <c r="E807" s="331"/>
      <c r="F807" s="273" t="str">
        <f t="shared" si="70"/>
        <v>否</v>
      </c>
      <c r="G807" s="151" t="str">
        <f t="shared" si="71"/>
        <v>项</v>
      </c>
    </row>
    <row r="808" ht="36" customHeight="1" spans="1:7">
      <c r="A808" s="432" t="s">
        <v>1498</v>
      </c>
      <c r="B808" s="300" t="s">
        <v>144</v>
      </c>
      <c r="C808" s="302">
        <v>0</v>
      </c>
      <c r="D808" s="302">
        <v>0</v>
      </c>
      <c r="E808" s="331"/>
      <c r="F808" s="273" t="str">
        <f t="shared" si="70"/>
        <v>否</v>
      </c>
      <c r="G808" s="151" t="str">
        <f t="shared" si="71"/>
        <v>项</v>
      </c>
    </row>
    <row r="809" ht="36" customHeight="1" spans="1:7">
      <c r="A809" s="432" t="s">
        <v>1499</v>
      </c>
      <c r="B809" s="300" t="s">
        <v>1500</v>
      </c>
      <c r="C809" s="302">
        <v>0</v>
      </c>
      <c r="D809" s="302">
        <v>0</v>
      </c>
      <c r="E809" s="331"/>
      <c r="F809" s="273" t="str">
        <f t="shared" si="70"/>
        <v>否</v>
      </c>
      <c r="G809" s="151" t="str">
        <f t="shared" si="71"/>
        <v>项</v>
      </c>
    </row>
    <row r="810" ht="36" customHeight="1" spans="1:7">
      <c r="A810" s="432" t="s">
        <v>1501</v>
      </c>
      <c r="B810" s="300" t="s">
        <v>1502</v>
      </c>
      <c r="C810" s="302">
        <v>0</v>
      </c>
      <c r="D810" s="302">
        <v>0</v>
      </c>
      <c r="E810" s="331"/>
      <c r="F810" s="273" t="str">
        <f t="shared" si="70"/>
        <v>否</v>
      </c>
      <c r="G810" s="151" t="str">
        <f t="shared" si="71"/>
        <v>项</v>
      </c>
    </row>
    <row r="811" ht="36" customHeight="1" spans="1:7">
      <c r="A811" s="432" t="s">
        <v>1503</v>
      </c>
      <c r="B811" s="300" t="s">
        <v>1504</v>
      </c>
      <c r="C811" s="302">
        <v>0</v>
      </c>
      <c r="D811" s="302">
        <v>0</v>
      </c>
      <c r="E811" s="331"/>
      <c r="F811" s="273" t="str">
        <f t="shared" si="70"/>
        <v>否</v>
      </c>
      <c r="G811" s="151" t="str">
        <f t="shared" si="71"/>
        <v>项</v>
      </c>
    </row>
    <row r="812" ht="36" customHeight="1" spans="1:7">
      <c r="A812" s="432" t="s">
        <v>1505</v>
      </c>
      <c r="B812" s="300" t="s">
        <v>1506</v>
      </c>
      <c r="C812" s="302">
        <v>0</v>
      </c>
      <c r="D812" s="302">
        <v>0</v>
      </c>
      <c r="E812" s="331"/>
      <c r="F812" s="273" t="str">
        <f t="shared" si="70"/>
        <v>否</v>
      </c>
      <c r="G812" s="151" t="str">
        <f t="shared" si="71"/>
        <v>项</v>
      </c>
    </row>
    <row r="813" ht="36" customHeight="1" spans="1:7">
      <c r="A813" s="432" t="s">
        <v>1507</v>
      </c>
      <c r="B813" s="300" t="s">
        <v>1508</v>
      </c>
      <c r="C813" s="302">
        <v>0</v>
      </c>
      <c r="D813" s="302">
        <v>0</v>
      </c>
      <c r="E813" s="331"/>
      <c r="F813" s="273" t="str">
        <f t="shared" si="70"/>
        <v>否</v>
      </c>
      <c r="G813" s="151" t="str">
        <f t="shared" si="71"/>
        <v>项</v>
      </c>
    </row>
    <row r="814" ht="36" customHeight="1" spans="1:7">
      <c r="A814" s="432" t="s">
        <v>1509</v>
      </c>
      <c r="B814" s="300" t="s">
        <v>1510</v>
      </c>
      <c r="C814" s="302">
        <v>0</v>
      </c>
      <c r="D814" s="302">
        <v>0</v>
      </c>
      <c r="E814" s="331"/>
      <c r="F814" s="273" t="str">
        <f t="shared" si="70"/>
        <v>否</v>
      </c>
      <c r="G814" s="151" t="str">
        <f t="shared" si="71"/>
        <v>项</v>
      </c>
    </row>
    <row r="815" ht="36" customHeight="1" spans="1:7">
      <c r="A815" s="432" t="s">
        <v>1511</v>
      </c>
      <c r="B815" s="300" t="s">
        <v>1512</v>
      </c>
      <c r="C815" s="302">
        <v>0</v>
      </c>
      <c r="D815" s="302">
        <v>0</v>
      </c>
      <c r="E815" s="331"/>
      <c r="F815" s="273" t="str">
        <f t="shared" si="70"/>
        <v>否</v>
      </c>
      <c r="G815" s="151" t="str">
        <f t="shared" si="71"/>
        <v>项</v>
      </c>
    </row>
    <row r="816" ht="36" customHeight="1" spans="1:7">
      <c r="A816" s="432" t="s">
        <v>1513</v>
      </c>
      <c r="B816" s="300" t="s">
        <v>241</v>
      </c>
      <c r="C816" s="302"/>
      <c r="D816" s="302"/>
      <c r="E816" s="331"/>
      <c r="F816" s="273" t="str">
        <f t="shared" si="70"/>
        <v>否</v>
      </c>
      <c r="G816" s="151" t="str">
        <f t="shared" si="71"/>
        <v>项</v>
      </c>
    </row>
    <row r="817" ht="36" customHeight="1" spans="1:7">
      <c r="A817" s="432" t="s">
        <v>1514</v>
      </c>
      <c r="B817" s="300" t="s">
        <v>1515</v>
      </c>
      <c r="C817" s="302">
        <v>0</v>
      </c>
      <c r="D817" s="302">
        <v>0</v>
      </c>
      <c r="E817" s="331"/>
      <c r="F817" s="273" t="str">
        <f t="shared" si="70"/>
        <v>否</v>
      </c>
      <c r="G817" s="151" t="str">
        <f t="shared" si="71"/>
        <v>项</v>
      </c>
    </row>
    <row r="818" ht="36" customHeight="1" spans="1:7">
      <c r="A818" s="432" t="s">
        <v>1516</v>
      </c>
      <c r="B818" s="300" t="s">
        <v>158</v>
      </c>
      <c r="C818" s="302">
        <v>0</v>
      </c>
      <c r="D818" s="302">
        <v>0</v>
      </c>
      <c r="E818" s="331"/>
      <c r="F818" s="273" t="str">
        <f t="shared" si="70"/>
        <v>否</v>
      </c>
      <c r="G818" s="151" t="str">
        <f t="shared" si="71"/>
        <v>项</v>
      </c>
    </row>
    <row r="819" ht="36" customHeight="1" spans="1:7">
      <c r="A819" s="432" t="s">
        <v>1517</v>
      </c>
      <c r="B819" s="300" t="s">
        <v>1518</v>
      </c>
      <c r="C819" s="302">
        <v>0</v>
      </c>
      <c r="D819" s="302">
        <v>0</v>
      </c>
      <c r="E819" s="331"/>
      <c r="F819" s="273" t="str">
        <f t="shared" si="70"/>
        <v>否</v>
      </c>
      <c r="G819" s="151" t="str">
        <f t="shared" si="71"/>
        <v>项</v>
      </c>
    </row>
    <row r="820" ht="36" customHeight="1" spans="1:7">
      <c r="A820" s="431" t="s">
        <v>1519</v>
      </c>
      <c r="B820" s="296" t="s">
        <v>1520</v>
      </c>
      <c r="C820" s="304"/>
      <c r="D820" s="304"/>
      <c r="E820" s="331"/>
      <c r="F820" s="273" t="str">
        <f t="shared" si="70"/>
        <v>否</v>
      </c>
      <c r="G820" s="151" t="str">
        <f t="shared" si="71"/>
        <v>款</v>
      </c>
    </row>
    <row r="821" ht="36" customHeight="1" spans="1:7">
      <c r="A821" s="442" t="s">
        <v>1521</v>
      </c>
      <c r="B821" s="442" t="s">
        <v>1522</v>
      </c>
      <c r="C821" s="302"/>
      <c r="D821" s="302"/>
      <c r="E821" s="331"/>
      <c r="F821" s="273" t="str">
        <f t="shared" si="70"/>
        <v>否</v>
      </c>
      <c r="G821" s="151" t="str">
        <f t="shared" si="71"/>
        <v>项</v>
      </c>
    </row>
    <row r="822" ht="36" customHeight="1" spans="1:7">
      <c r="A822" s="443" t="s">
        <v>1523</v>
      </c>
      <c r="B822" s="444" t="s">
        <v>520</v>
      </c>
      <c r="C822" s="447"/>
      <c r="D822" s="447"/>
      <c r="E822" s="331"/>
      <c r="F822" s="273" t="str">
        <f t="shared" si="70"/>
        <v>否</v>
      </c>
      <c r="G822" s="151" t="str">
        <f t="shared" si="71"/>
        <v>项</v>
      </c>
    </row>
    <row r="823" ht="36" customHeight="1" spans="1:7">
      <c r="A823" s="431" t="s">
        <v>90</v>
      </c>
      <c r="B823" s="296" t="s">
        <v>91</v>
      </c>
      <c r="C823" s="304">
        <f>C824+C835+C837+C840+C842+C844</f>
        <v>22432</v>
      </c>
      <c r="D823" s="304">
        <f>D824+D835+D837+D840+D842+D844</f>
        <v>17172</v>
      </c>
      <c r="E823" s="331">
        <f t="shared" ref="E823:E826" si="72">(D823-C823)/C823</f>
        <v>-0.234</v>
      </c>
      <c r="F823" s="273" t="str">
        <f t="shared" si="70"/>
        <v>是</v>
      </c>
      <c r="G823" s="151" t="str">
        <f t="shared" si="71"/>
        <v>类</v>
      </c>
    </row>
    <row r="824" ht="36" customHeight="1" spans="1:7">
      <c r="A824" s="431" t="s">
        <v>1524</v>
      </c>
      <c r="B824" s="296" t="s">
        <v>1525</v>
      </c>
      <c r="C824" s="304">
        <f>SUM(C825:C834)</f>
        <v>2362</v>
      </c>
      <c r="D824" s="304">
        <f>SUM(D825:D834)</f>
        <v>2040</v>
      </c>
      <c r="E824" s="331">
        <f t="shared" si="72"/>
        <v>-0.136</v>
      </c>
      <c r="F824" s="273" t="str">
        <f t="shared" si="70"/>
        <v>是</v>
      </c>
      <c r="G824" s="151" t="str">
        <f t="shared" si="71"/>
        <v>款</v>
      </c>
    </row>
    <row r="825" ht="36" customHeight="1" spans="1:7">
      <c r="A825" s="432" t="s">
        <v>1526</v>
      </c>
      <c r="B825" s="300" t="s">
        <v>140</v>
      </c>
      <c r="C825" s="302">
        <v>776</v>
      </c>
      <c r="D825" s="302">
        <v>384</v>
      </c>
      <c r="E825" s="331">
        <f t="shared" si="72"/>
        <v>-0.505</v>
      </c>
      <c r="F825" s="273" t="str">
        <f t="shared" si="70"/>
        <v>是</v>
      </c>
      <c r="G825" s="151" t="str">
        <f t="shared" si="71"/>
        <v>项</v>
      </c>
    </row>
    <row r="826" ht="36" customHeight="1" spans="1:7">
      <c r="A826" s="432" t="s">
        <v>1527</v>
      </c>
      <c r="B826" s="300" t="s">
        <v>142</v>
      </c>
      <c r="C826" s="302">
        <v>44</v>
      </c>
      <c r="D826" s="302">
        <v>0</v>
      </c>
      <c r="E826" s="331">
        <f t="shared" si="72"/>
        <v>-1</v>
      </c>
      <c r="F826" s="273" t="str">
        <f t="shared" si="70"/>
        <v>是</v>
      </c>
      <c r="G826" s="151" t="str">
        <f t="shared" si="71"/>
        <v>项</v>
      </c>
    </row>
    <row r="827" ht="36" customHeight="1" spans="1:7">
      <c r="A827" s="432" t="s">
        <v>1528</v>
      </c>
      <c r="B827" s="300" t="s">
        <v>144</v>
      </c>
      <c r="C827" s="302"/>
      <c r="D827" s="302"/>
      <c r="E827" s="331"/>
      <c r="F827" s="273" t="str">
        <f t="shared" si="70"/>
        <v>否</v>
      </c>
      <c r="G827" s="151" t="str">
        <f t="shared" si="71"/>
        <v>项</v>
      </c>
    </row>
    <row r="828" ht="36" customHeight="1" spans="1:7">
      <c r="A828" s="432" t="s">
        <v>1529</v>
      </c>
      <c r="B828" s="300" t="s">
        <v>1530</v>
      </c>
      <c r="C828" s="302"/>
      <c r="D828" s="302"/>
      <c r="E828" s="331"/>
      <c r="F828" s="273" t="str">
        <f t="shared" si="70"/>
        <v>否</v>
      </c>
      <c r="G828" s="151" t="str">
        <f t="shared" si="71"/>
        <v>项</v>
      </c>
    </row>
    <row r="829" ht="36" customHeight="1" spans="1:7">
      <c r="A829" s="432" t="s">
        <v>1531</v>
      </c>
      <c r="B829" s="300" t="s">
        <v>1532</v>
      </c>
      <c r="C829" s="302"/>
      <c r="D829" s="302"/>
      <c r="E829" s="331"/>
      <c r="F829" s="273" t="str">
        <f t="shared" si="70"/>
        <v>否</v>
      </c>
      <c r="G829" s="151" t="str">
        <f t="shared" si="71"/>
        <v>项</v>
      </c>
    </row>
    <row r="830" ht="36" customHeight="1" spans="1:7">
      <c r="A830" s="432" t="s">
        <v>1533</v>
      </c>
      <c r="B830" s="300" t="s">
        <v>1534</v>
      </c>
      <c r="C830" s="302"/>
      <c r="D830" s="302"/>
      <c r="E830" s="331"/>
      <c r="F830" s="273" t="str">
        <f t="shared" si="70"/>
        <v>否</v>
      </c>
      <c r="G830" s="151" t="str">
        <f t="shared" si="71"/>
        <v>项</v>
      </c>
    </row>
    <row r="831" ht="36" customHeight="1" spans="1:7">
      <c r="A831" s="432" t="s">
        <v>1535</v>
      </c>
      <c r="B831" s="300" t="s">
        <v>1536</v>
      </c>
      <c r="C831" s="302">
        <v>0</v>
      </c>
      <c r="D831" s="302">
        <v>0</v>
      </c>
      <c r="E831" s="331"/>
      <c r="F831" s="273" t="str">
        <f t="shared" si="70"/>
        <v>否</v>
      </c>
      <c r="G831" s="151" t="str">
        <f t="shared" si="71"/>
        <v>项</v>
      </c>
    </row>
    <row r="832" ht="36" customHeight="1" spans="1:7">
      <c r="A832" s="432" t="s">
        <v>1537</v>
      </c>
      <c r="B832" s="300" t="s">
        <v>1538</v>
      </c>
      <c r="C832" s="302"/>
      <c r="D832" s="302"/>
      <c r="E832" s="331"/>
      <c r="F832" s="273" t="str">
        <f t="shared" si="70"/>
        <v>否</v>
      </c>
      <c r="G832" s="151" t="str">
        <f t="shared" si="71"/>
        <v>项</v>
      </c>
    </row>
    <row r="833" ht="36" customHeight="1" spans="1:7">
      <c r="A833" s="432" t="s">
        <v>1539</v>
      </c>
      <c r="B833" s="300" t="s">
        <v>1540</v>
      </c>
      <c r="C833" s="302"/>
      <c r="D833" s="302"/>
      <c r="E833" s="331"/>
      <c r="F833" s="273" t="str">
        <f t="shared" si="70"/>
        <v>否</v>
      </c>
      <c r="G833" s="151" t="str">
        <f t="shared" si="71"/>
        <v>项</v>
      </c>
    </row>
    <row r="834" ht="36" customHeight="1" spans="1:7">
      <c r="A834" s="432" t="s">
        <v>1541</v>
      </c>
      <c r="B834" s="300" t="s">
        <v>1542</v>
      </c>
      <c r="C834" s="302">
        <v>1542</v>
      </c>
      <c r="D834" s="302">
        <v>1656</v>
      </c>
      <c r="E834" s="331">
        <f t="shared" ref="E834:E841" si="73">(D834-C834)/C834</f>
        <v>0.074</v>
      </c>
      <c r="F834" s="273" t="str">
        <f t="shared" si="70"/>
        <v>是</v>
      </c>
      <c r="G834" s="151" t="str">
        <f t="shared" si="71"/>
        <v>项</v>
      </c>
    </row>
    <row r="835" ht="36" customHeight="1" spans="1:7">
      <c r="A835" s="431" t="s">
        <v>1543</v>
      </c>
      <c r="B835" s="296" t="s">
        <v>1544</v>
      </c>
      <c r="C835" s="304"/>
      <c r="D835" s="304"/>
      <c r="E835" s="331"/>
      <c r="F835" s="273" t="str">
        <f t="shared" si="70"/>
        <v>否</v>
      </c>
      <c r="G835" s="151" t="str">
        <f t="shared" si="71"/>
        <v>款</v>
      </c>
    </row>
    <row r="836" ht="36" customHeight="1" spans="1:7">
      <c r="A836" s="432">
        <v>2120201</v>
      </c>
      <c r="B836" s="445" t="s">
        <v>1545</v>
      </c>
      <c r="C836" s="302"/>
      <c r="D836" s="302"/>
      <c r="E836" s="331"/>
      <c r="F836" s="273" t="str">
        <f t="shared" ref="F836:F899" si="74">IF(LEN(A836)=3,"是",IF(B836&lt;&gt;"",IF(SUM(C836:D836)&lt;&gt;0,"是","否"),"是"))</f>
        <v>否</v>
      </c>
      <c r="G836" s="151" t="str">
        <f t="shared" ref="G836:G899" si="75">IF(LEN(A836)=3,"类",IF(LEN(A836)=5,"款","项"))</f>
        <v>项</v>
      </c>
    </row>
    <row r="837" ht="36" customHeight="1" spans="1:7">
      <c r="A837" s="431" t="s">
        <v>1546</v>
      </c>
      <c r="B837" s="296" t="s">
        <v>1547</v>
      </c>
      <c r="C837" s="304">
        <f>SUM(C838:C839)</f>
        <v>19646</v>
      </c>
      <c r="D837" s="304">
        <f>SUM(D838:D839)</f>
        <v>13900</v>
      </c>
      <c r="E837" s="331">
        <f t="shared" si="73"/>
        <v>-0.292</v>
      </c>
      <c r="F837" s="273" t="str">
        <f t="shared" si="74"/>
        <v>是</v>
      </c>
      <c r="G837" s="151" t="str">
        <f t="shared" si="75"/>
        <v>款</v>
      </c>
    </row>
    <row r="838" ht="36" customHeight="1" spans="1:7">
      <c r="A838" s="432" t="s">
        <v>1548</v>
      </c>
      <c r="B838" s="300" t="s">
        <v>1549</v>
      </c>
      <c r="C838" s="302">
        <v>130</v>
      </c>
      <c r="D838" s="302">
        <v>0</v>
      </c>
      <c r="E838" s="331">
        <f t="shared" si="73"/>
        <v>-1</v>
      </c>
      <c r="F838" s="273" t="str">
        <f t="shared" si="74"/>
        <v>是</v>
      </c>
      <c r="G838" s="151" t="str">
        <f t="shared" si="75"/>
        <v>项</v>
      </c>
    </row>
    <row r="839" ht="36" customHeight="1" spans="1:7">
      <c r="A839" s="432" t="s">
        <v>1550</v>
      </c>
      <c r="B839" s="300" t="s">
        <v>1551</v>
      </c>
      <c r="C839" s="302">
        <v>19516</v>
      </c>
      <c r="D839" s="302">
        <v>13900</v>
      </c>
      <c r="E839" s="331">
        <f t="shared" si="73"/>
        <v>-0.288</v>
      </c>
      <c r="F839" s="273" t="str">
        <f t="shared" si="74"/>
        <v>是</v>
      </c>
      <c r="G839" s="151" t="str">
        <f t="shared" si="75"/>
        <v>项</v>
      </c>
    </row>
    <row r="840" ht="36" customHeight="1" spans="1:7">
      <c r="A840" s="431" t="s">
        <v>1552</v>
      </c>
      <c r="B840" s="296" t="s">
        <v>1553</v>
      </c>
      <c r="C840" s="304">
        <f>SUM(C841)</f>
        <v>34</v>
      </c>
      <c r="D840" s="304">
        <f>SUM(D841)</f>
        <v>232</v>
      </c>
      <c r="E840" s="331">
        <f t="shared" si="73"/>
        <v>5.824</v>
      </c>
      <c r="F840" s="273" t="str">
        <f t="shared" si="74"/>
        <v>是</v>
      </c>
      <c r="G840" s="151" t="str">
        <f t="shared" si="75"/>
        <v>款</v>
      </c>
    </row>
    <row r="841" ht="36" customHeight="1" spans="1:7">
      <c r="A841" s="432">
        <v>2120501</v>
      </c>
      <c r="B841" s="445" t="s">
        <v>1554</v>
      </c>
      <c r="C841" s="302">
        <v>34</v>
      </c>
      <c r="D841" s="302">
        <v>232</v>
      </c>
      <c r="E841" s="331">
        <f t="shared" si="73"/>
        <v>5.824</v>
      </c>
      <c r="F841" s="273" t="str">
        <f t="shared" si="74"/>
        <v>是</v>
      </c>
      <c r="G841" s="151" t="str">
        <f t="shared" si="75"/>
        <v>项</v>
      </c>
    </row>
    <row r="842" ht="36" customHeight="1" spans="1:7">
      <c r="A842" s="431" t="s">
        <v>1555</v>
      </c>
      <c r="B842" s="296" t="s">
        <v>1556</v>
      </c>
      <c r="C842" s="304"/>
      <c r="D842" s="304"/>
      <c r="E842" s="331"/>
      <c r="F842" s="273" t="str">
        <f t="shared" si="74"/>
        <v>否</v>
      </c>
      <c r="G842" s="151" t="str">
        <f t="shared" si="75"/>
        <v>款</v>
      </c>
    </row>
    <row r="843" ht="36" customHeight="1" spans="1:7">
      <c r="A843" s="432">
        <v>2120601</v>
      </c>
      <c r="B843" s="445" t="s">
        <v>1557</v>
      </c>
      <c r="C843" s="302"/>
      <c r="D843" s="302"/>
      <c r="E843" s="331"/>
      <c r="F843" s="273" t="str">
        <f t="shared" si="74"/>
        <v>否</v>
      </c>
      <c r="G843" s="151" t="str">
        <f t="shared" si="75"/>
        <v>项</v>
      </c>
    </row>
    <row r="844" ht="36" customHeight="1" spans="1:7">
      <c r="A844" s="431" t="s">
        <v>1558</v>
      </c>
      <c r="B844" s="296" t="s">
        <v>1559</v>
      </c>
      <c r="C844" s="304">
        <f>SUM(C845)</f>
        <v>390</v>
      </c>
      <c r="D844" s="304">
        <f>SUM(D845)</f>
        <v>1000</v>
      </c>
      <c r="E844" s="331">
        <f t="shared" ref="E844:E850" si="76">(D844-C844)/C844</f>
        <v>1.564</v>
      </c>
      <c r="F844" s="273" t="str">
        <f t="shared" si="74"/>
        <v>是</v>
      </c>
      <c r="G844" s="151" t="str">
        <f t="shared" si="75"/>
        <v>款</v>
      </c>
    </row>
    <row r="845" ht="36" customHeight="1" spans="1:7">
      <c r="A845" s="432">
        <v>2129999</v>
      </c>
      <c r="B845" s="445" t="s">
        <v>1560</v>
      </c>
      <c r="C845" s="302">
        <v>390</v>
      </c>
      <c r="D845" s="302">
        <v>1000</v>
      </c>
      <c r="E845" s="331">
        <f t="shared" si="76"/>
        <v>1.564</v>
      </c>
      <c r="F845" s="273" t="str">
        <f t="shared" si="74"/>
        <v>是</v>
      </c>
      <c r="G845" s="151" t="str">
        <f t="shared" si="75"/>
        <v>项</v>
      </c>
    </row>
    <row r="846" ht="36" customHeight="1" spans="1:7">
      <c r="A846" s="438" t="s">
        <v>1561</v>
      </c>
      <c r="B846" s="444" t="s">
        <v>520</v>
      </c>
      <c r="C846" s="440"/>
      <c r="D846" s="440"/>
      <c r="E846" s="331"/>
      <c r="F846" s="273" t="str">
        <f t="shared" si="74"/>
        <v>否</v>
      </c>
      <c r="G846" s="151" t="str">
        <f t="shared" si="75"/>
        <v>项</v>
      </c>
    </row>
    <row r="847" ht="36" customHeight="1" spans="1:7">
      <c r="A847" s="431" t="s">
        <v>92</v>
      </c>
      <c r="B847" s="296" t="s">
        <v>93</v>
      </c>
      <c r="C847" s="304">
        <f>C848+C874+C899+C927+C938+C945+C952+C955</f>
        <v>29321</v>
      </c>
      <c r="D847" s="304">
        <f>D848+D874+D899+D927+D938+D945+D952+D955</f>
        <v>56030</v>
      </c>
      <c r="E847" s="331">
        <f t="shared" si="76"/>
        <v>0.911</v>
      </c>
      <c r="F847" s="273" t="str">
        <f t="shared" si="74"/>
        <v>是</v>
      </c>
      <c r="G847" s="151" t="str">
        <f t="shared" si="75"/>
        <v>类</v>
      </c>
    </row>
    <row r="848" ht="36" customHeight="1" spans="1:7">
      <c r="A848" s="431" t="s">
        <v>1562</v>
      </c>
      <c r="B848" s="296" t="s">
        <v>1563</v>
      </c>
      <c r="C848" s="304">
        <f>SUM(C849:C873)</f>
        <v>9516</v>
      </c>
      <c r="D848" s="304">
        <f>SUM(D849:D873)</f>
        <v>14720</v>
      </c>
      <c r="E848" s="331">
        <f t="shared" si="76"/>
        <v>0.547</v>
      </c>
      <c r="F848" s="273" t="str">
        <f t="shared" si="74"/>
        <v>是</v>
      </c>
      <c r="G848" s="151" t="str">
        <f t="shared" si="75"/>
        <v>款</v>
      </c>
    </row>
    <row r="849" ht="36" customHeight="1" spans="1:7">
      <c r="A849" s="432" t="s">
        <v>1564</v>
      </c>
      <c r="B849" s="300" t="s">
        <v>140</v>
      </c>
      <c r="C849" s="302">
        <v>518</v>
      </c>
      <c r="D849" s="302">
        <v>120</v>
      </c>
      <c r="E849" s="331">
        <f t="shared" si="76"/>
        <v>-0.768</v>
      </c>
      <c r="F849" s="273" t="str">
        <f t="shared" si="74"/>
        <v>是</v>
      </c>
      <c r="G849" s="151" t="str">
        <f t="shared" si="75"/>
        <v>项</v>
      </c>
    </row>
    <row r="850" ht="36" customHeight="1" spans="1:7">
      <c r="A850" s="432" t="s">
        <v>1565</v>
      </c>
      <c r="B850" s="300" t="s">
        <v>142</v>
      </c>
      <c r="C850" s="302">
        <v>26</v>
      </c>
      <c r="D850" s="302"/>
      <c r="E850" s="331">
        <f t="shared" si="76"/>
        <v>-1</v>
      </c>
      <c r="F850" s="273" t="str">
        <f t="shared" si="74"/>
        <v>是</v>
      </c>
      <c r="G850" s="151" t="str">
        <f t="shared" si="75"/>
        <v>项</v>
      </c>
    </row>
    <row r="851" ht="36" customHeight="1" spans="1:7">
      <c r="A851" s="432" t="s">
        <v>1566</v>
      </c>
      <c r="B851" s="300" t="s">
        <v>144</v>
      </c>
      <c r="C851" s="302"/>
      <c r="D851" s="302"/>
      <c r="E851" s="331"/>
      <c r="F851" s="273" t="str">
        <f t="shared" si="74"/>
        <v>否</v>
      </c>
      <c r="G851" s="151" t="str">
        <f t="shared" si="75"/>
        <v>项</v>
      </c>
    </row>
    <row r="852" ht="36" customHeight="1" spans="1:7">
      <c r="A852" s="432" t="s">
        <v>1567</v>
      </c>
      <c r="B852" s="300" t="s">
        <v>158</v>
      </c>
      <c r="C852" s="302">
        <v>4526</v>
      </c>
      <c r="D852" s="302">
        <v>500</v>
      </c>
      <c r="E852" s="331">
        <f t="shared" ref="E852:E856" si="77">(D852-C852)/C852</f>
        <v>-0.89</v>
      </c>
      <c r="F852" s="273" t="str">
        <f t="shared" si="74"/>
        <v>是</v>
      </c>
      <c r="G852" s="151" t="str">
        <f t="shared" si="75"/>
        <v>项</v>
      </c>
    </row>
    <row r="853" ht="36" customHeight="1" spans="1:7">
      <c r="A853" s="432" t="s">
        <v>1568</v>
      </c>
      <c r="B853" s="300" t="s">
        <v>1569</v>
      </c>
      <c r="C853" s="302"/>
      <c r="D853" s="302"/>
      <c r="E853" s="331"/>
      <c r="F853" s="273" t="str">
        <f t="shared" si="74"/>
        <v>否</v>
      </c>
      <c r="G853" s="151" t="str">
        <f t="shared" si="75"/>
        <v>项</v>
      </c>
    </row>
    <row r="854" ht="36" customHeight="1" spans="1:7">
      <c r="A854" s="432" t="s">
        <v>1570</v>
      </c>
      <c r="B854" s="300" t="s">
        <v>1571</v>
      </c>
      <c r="C854" s="302">
        <v>157</v>
      </c>
      <c r="D854" s="302"/>
      <c r="E854" s="331">
        <f t="shared" si="77"/>
        <v>-1</v>
      </c>
      <c r="F854" s="273" t="str">
        <f t="shared" si="74"/>
        <v>是</v>
      </c>
      <c r="G854" s="151" t="str">
        <f t="shared" si="75"/>
        <v>项</v>
      </c>
    </row>
    <row r="855" ht="36" customHeight="1" spans="1:7">
      <c r="A855" s="432" t="s">
        <v>1572</v>
      </c>
      <c r="B855" s="300" t="s">
        <v>1573</v>
      </c>
      <c r="C855" s="302"/>
      <c r="D855" s="302"/>
      <c r="E855" s="331"/>
      <c r="F855" s="273" t="str">
        <f t="shared" si="74"/>
        <v>否</v>
      </c>
      <c r="G855" s="151" t="str">
        <f t="shared" si="75"/>
        <v>项</v>
      </c>
    </row>
    <row r="856" ht="36" customHeight="1" spans="1:7">
      <c r="A856" s="432" t="s">
        <v>1574</v>
      </c>
      <c r="B856" s="300" t="s">
        <v>1575</v>
      </c>
      <c r="C856" s="302">
        <v>3</v>
      </c>
      <c r="D856" s="302"/>
      <c r="E856" s="331">
        <f t="shared" si="77"/>
        <v>-1</v>
      </c>
      <c r="F856" s="273" t="str">
        <f t="shared" si="74"/>
        <v>是</v>
      </c>
      <c r="G856" s="151" t="str">
        <f t="shared" si="75"/>
        <v>项</v>
      </c>
    </row>
    <row r="857" ht="36" customHeight="1" spans="1:7">
      <c r="A857" s="432" t="s">
        <v>1576</v>
      </c>
      <c r="B857" s="300" t="s">
        <v>1577</v>
      </c>
      <c r="C857" s="302"/>
      <c r="D857" s="302"/>
      <c r="E857" s="331"/>
      <c r="F857" s="273" t="str">
        <f t="shared" si="74"/>
        <v>否</v>
      </c>
      <c r="G857" s="151" t="str">
        <f t="shared" si="75"/>
        <v>项</v>
      </c>
    </row>
    <row r="858" ht="36" customHeight="1" spans="1:7">
      <c r="A858" s="432" t="s">
        <v>1578</v>
      </c>
      <c r="B858" s="300" t="s">
        <v>1579</v>
      </c>
      <c r="C858" s="302">
        <v>1</v>
      </c>
      <c r="D858" s="302"/>
      <c r="E858" s="331">
        <f>(D858-C858)/C858</f>
        <v>-1</v>
      </c>
      <c r="F858" s="273" t="str">
        <f t="shared" si="74"/>
        <v>是</v>
      </c>
      <c r="G858" s="151" t="str">
        <f t="shared" si="75"/>
        <v>项</v>
      </c>
    </row>
    <row r="859" ht="36" customHeight="1" spans="1:7">
      <c r="A859" s="432" t="s">
        <v>1580</v>
      </c>
      <c r="B859" s="300" t="s">
        <v>1581</v>
      </c>
      <c r="C859" s="302"/>
      <c r="D859" s="302"/>
      <c r="E859" s="331"/>
      <c r="F859" s="273" t="str">
        <f t="shared" si="74"/>
        <v>否</v>
      </c>
      <c r="G859" s="151" t="str">
        <f t="shared" si="75"/>
        <v>项</v>
      </c>
    </row>
    <row r="860" ht="36" customHeight="1" spans="1:7">
      <c r="A860" s="432" t="s">
        <v>1582</v>
      </c>
      <c r="B860" s="300" t="s">
        <v>1583</v>
      </c>
      <c r="C860" s="302">
        <v>0</v>
      </c>
      <c r="D860" s="302">
        <v>0</v>
      </c>
      <c r="E860" s="331"/>
      <c r="F860" s="273" t="str">
        <f t="shared" si="74"/>
        <v>否</v>
      </c>
      <c r="G860" s="151" t="str">
        <f t="shared" si="75"/>
        <v>项</v>
      </c>
    </row>
    <row r="861" ht="36" customHeight="1" spans="1:7">
      <c r="A861" s="432" t="s">
        <v>1584</v>
      </c>
      <c r="B861" s="300" t="s">
        <v>1585</v>
      </c>
      <c r="C861" s="302">
        <v>97</v>
      </c>
      <c r="D861" s="302">
        <v>0</v>
      </c>
      <c r="E861" s="331">
        <f t="shared" ref="E861:E868" si="78">(D861-C861)/C861</f>
        <v>-1</v>
      </c>
      <c r="F861" s="273" t="str">
        <f t="shared" si="74"/>
        <v>是</v>
      </c>
      <c r="G861" s="151" t="str">
        <f t="shared" si="75"/>
        <v>项</v>
      </c>
    </row>
    <row r="862" ht="36" customHeight="1" spans="1:7">
      <c r="A862" s="432" t="s">
        <v>1586</v>
      </c>
      <c r="B862" s="300" t="s">
        <v>1587</v>
      </c>
      <c r="C862" s="302">
        <v>0</v>
      </c>
      <c r="D862" s="302">
        <v>0</v>
      </c>
      <c r="E862" s="331"/>
      <c r="F862" s="273" t="str">
        <f t="shared" si="74"/>
        <v>否</v>
      </c>
      <c r="G862" s="151" t="str">
        <f t="shared" si="75"/>
        <v>项</v>
      </c>
    </row>
    <row r="863" ht="36" customHeight="1" spans="1:7">
      <c r="A863" s="432" t="s">
        <v>1588</v>
      </c>
      <c r="B863" s="300" t="s">
        <v>1589</v>
      </c>
      <c r="C863" s="302">
        <v>0</v>
      </c>
      <c r="D863" s="302">
        <v>0</v>
      </c>
      <c r="E863" s="331"/>
      <c r="F863" s="273" t="str">
        <f t="shared" si="74"/>
        <v>否</v>
      </c>
      <c r="G863" s="151" t="str">
        <f t="shared" si="75"/>
        <v>项</v>
      </c>
    </row>
    <row r="864" ht="36" customHeight="1" spans="1:7">
      <c r="A864" s="432" t="s">
        <v>1590</v>
      </c>
      <c r="B864" s="300" t="s">
        <v>1591</v>
      </c>
      <c r="C864" s="302">
        <v>272</v>
      </c>
      <c r="D864" s="302">
        <v>1000</v>
      </c>
      <c r="E864" s="331">
        <f t="shared" si="78"/>
        <v>2.676</v>
      </c>
      <c r="F864" s="273" t="str">
        <f t="shared" si="74"/>
        <v>是</v>
      </c>
      <c r="G864" s="151" t="str">
        <f t="shared" si="75"/>
        <v>项</v>
      </c>
    </row>
    <row r="865" ht="36" customHeight="1" spans="1:7">
      <c r="A865" s="432" t="s">
        <v>1592</v>
      </c>
      <c r="B865" s="300" t="s">
        <v>1593</v>
      </c>
      <c r="C865" s="302">
        <v>14</v>
      </c>
      <c r="D865" s="302"/>
      <c r="E865" s="331">
        <f t="shared" si="78"/>
        <v>-1</v>
      </c>
      <c r="F865" s="273" t="str">
        <f t="shared" si="74"/>
        <v>是</v>
      </c>
      <c r="G865" s="151" t="str">
        <f t="shared" si="75"/>
        <v>项</v>
      </c>
    </row>
    <row r="866" ht="36" customHeight="1" spans="1:7">
      <c r="A866" s="432" t="s">
        <v>1594</v>
      </c>
      <c r="B866" s="300" t="s">
        <v>1595</v>
      </c>
      <c r="C866" s="302">
        <v>2000</v>
      </c>
      <c r="D866" s="302">
        <v>1500</v>
      </c>
      <c r="E866" s="331">
        <f t="shared" si="78"/>
        <v>-0.25</v>
      </c>
      <c r="F866" s="273" t="str">
        <f t="shared" si="74"/>
        <v>是</v>
      </c>
      <c r="G866" s="151" t="str">
        <f t="shared" si="75"/>
        <v>项</v>
      </c>
    </row>
    <row r="867" ht="36" customHeight="1" spans="1:7">
      <c r="A867" s="432" t="s">
        <v>1596</v>
      </c>
      <c r="B867" s="300" t="s">
        <v>1597</v>
      </c>
      <c r="C867" s="302">
        <v>200</v>
      </c>
      <c r="D867" s="302">
        <v>4000</v>
      </c>
      <c r="E867" s="331">
        <f t="shared" si="78"/>
        <v>19</v>
      </c>
      <c r="F867" s="273" t="str">
        <f t="shared" si="74"/>
        <v>是</v>
      </c>
      <c r="G867" s="151" t="str">
        <f t="shared" si="75"/>
        <v>项</v>
      </c>
    </row>
    <row r="868" ht="36" customHeight="1" spans="1:7">
      <c r="A868" s="432" t="s">
        <v>1598</v>
      </c>
      <c r="B868" s="300" t="s">
        <v>1599</v>
      </c>
      <c r="C868" s="302">
        <v>1</v>
      </c>
      <c r="D868" s="302">
        <v>1500</v>
      </c>
      <c r="E868" s="331">
        <f t="shared" si="78"/>
        <v>1499</v>
      </c>
      <c r="F868" s="273" t="str">
        <f t="shared" si="74"/>
        <v>是</v>
      </c>
      <c r="G868" s="151" t="str">
        <f t="shared" si="75"/>
        <v>项</v>
      </c>
    </row>
    <row r="869" ht="36" customHeight="1" spans="1:7">
      <c r="A869" s="432" t="s">
        <v>1600</v>
      </c>
      <c r="B869" s="300" t="s">
        <v>1601</v>
      </c>
      <c r="C869" s="302"/>
      <c r="D869" s="302">
        <v>200</v>
      </c>
      <c r="E869" s="331"/>
      <c r="F869" s="273" t="str">
        <f t="shared" si="74"/>
        <v>是</v>
      </c>
      <c r="G869" s="151" t="str">
        <f t="shared" si="75"/>
        <v>项</v>
      </c>
    </row>
    <row r="870" ht="36" customHeight="1" spans="1:7">
      <c r="A870" s="432" t="s">
        <v>1602</v>
      </c>
      <c r="B870" s="300" t="s">
        <v>1603</v>
      </c>
      <c r="C870" s="302">
        <v>0</v>
      </c>
      <c r="D870" s="302">
        <v>0</v>
      </c>
      <c r="E870" s="331"/>
      <c r="F870" s="273" t="str">
        <f t="shared" si="74"/>
        <v>否</v>
      </c>
      <c r="G870" s="151" t="str">
        <f t="shared" si="75"/>
        <v>项</v>
      </c>
    </row>
    <row r="871" ht="36" customHeight="1" spans="1:7">
      <c r="A871" s="432" t="s">
        <v>1604</v>
      </c>
      <c r="B871" s="300" t="s">
        <v>1605</v>
      </c>
      <c r="C871" s="302">
        <v>0</v>
      </c>
      <c r="D871" s="302">
        <v>0</v>
      </c>
      <c r="E871" s="331"/>
      <c r="F871" s="273" t="str">
        <f t="shared" si="74"/>
        <v>否</v>
      </c>
      <c r="G871" s="151" t="str">
        <f t="shared" si="75"/>
        <v>项</v>
      </c>
    </row>
    <row r="872" ht="36" customHeight="1" spans="1:7">
      <c r="A872" s="432" t="s">
        <v>1606</v>
      </c>
      <c r="B872" s="300" t="s">
        <v>1607</v>
      </c>
      <c r="C872" s="302">
        <v>310</v>
      </c>
      <c r="D872" s="302">
        <v>5000</v>
      </c>
      <c r="E872" s="331">
        <f t="shared" ref="E872:E875" si="79">(D872-C872)/C872</f>
        <v>15.129</v>
      </c>
      <c r="F872" s="273" t="str">
        <f t="shared" si="74"/>
        <v>是</v>
      </c>
      <c r="G872" s="151" t="str">
        <f t="shared" si="75"/>
        <v>项</v>
      </c>
    </row>
    <row r="873" ht="36" customHeight="1" spans="1:7">
      <c r="A873" s="432" t="s">
        <v>1608</v>
      </c>
      <c r="B873" s="300" t="s">
        <v>1609</v>
      </c>
      <c r="C873" s="302">
        <v>1391</v>
      </c>
      <c r="D873" s="302">
        <v>900</v>
      </c>
      <c r="E873" s="331">
        <f t="shared" si="79"/>
        <v>-0.353</v>
      </c>
      <c r="F873" s="273" t="str">
        <f t="shared" si="74"/>
        <v>是</v>
      </c>
      <c r="G873" s="151" t="str">
        <f t="shared" si="75"/>
        <v>项</v>
      </c>
    </row>
    <row r="874" ht="36" customHeight="1" spans="1:7">
      <c r="A874" s="431" t="s">
        <v>1610</v>
      </c>
      <c r="B874" s="296" t="s">
        <v>1611</v>
      </c>
      <c r="C874" s="304">
        <f>SUM(C875:C898)</f>
        <v>1948</v>
      </c>
      <c r="D874" s="304">
        <f>SUM(D875:D898)</f>
        <v>4300</v>
      </c>
      <c r="E874" s="331">
        <f t="shared" si="79"/>
        <v>1.207</v>
      </c>
      <c r="F874" s="273" t="str">
        <f t="shared" si="74"/>
        <v>是</v>
      </c>
      <c r="G874" s="151" t="str">
        <f t="shared" si="75"/>
        <v>款</v>
      </c>
    </row>
    <row r="875" ht="36" customHeight="1" spans="1:7">
      <c r="A875" s="432" t="s">
        <v>1612</v>
      </c>
      <c r="B875" s="300" t="s">
        <v>140</v>
      </c>
      <c r="C875" s="302">
        <v>308</v>
      </c>
      <c r="D875" s="302">
        <v>100</v>
      </c>
      <c r="E875" s="331">
        <f t="shared" si="79"/>
        <v>-0.675</v>
      </c>
      <c r="F875" s="273" t="str">
        <f t="shared" si="74"/>
        <v>是</v>
      </c>
      <c r="G875" s="151" t="str">
        <f t="shared" si="75"/>
        <v>项</v>
      </c>
    </row>
    <row r="876" ht="36" customHeight="1" spans="1:7">
      <c r="A876" s="432" t="s">
        <v>1613</v>
      </c>
      <c r="B876" s="300" t="s">
        <v>142</v>
      </c>
      <c r="C876" s="302"/>
      <c r="D876" s="302"/>
      <c r="E876" s="331"/>
      <c r="F876" s="273" t="str">
        <f t="shared" si="74"/>
        <v>否</v>
      </c>
      <c r="G876" s="151" t="str">
        <f t="shared" si="75"/>
        <v>项</v>
      </c>
    </row>
    <row r="877" ht="36" customHeight="1" spans="1:7">
      <c r="A877" s="432" t="s">
        <v>1614</v>
      </c>
      <c r="B877" s="300" t="s">
        <v>144</v>
      </c>
      <c r="C877" s="302"/>
      <c r="D877" s="302"/>
      <c r="E877" s="331"/>
      <c r="F877" s="273" t="str">
        <f t="shared" si="74"/>
        <v>否</v>
      </c>
      <c r="G877" s="151" t="str">
        <f t="shared" si="75"/>
        <v>项</v>
      </c>
    </row>
    <row r="878" ht="36" customHeight="1" spans="1:7">
      <c r="A878" s="432" t="s">
        <v>1615</v>
      </c>
      <c r="B878" s="300" t="s">
        <v>1616</v>
      </c>
      <c r="C878" s="302">
        <v>1263</v>
      </c>
      <c r="D878" s="302">
        <v>100</v>
      </c>
      <c r="E878" s="331">
        <f>(D878-C878)/C878</f>
        <v>-0.921</v>
      </c>
      <c r="F878" s="273" t="str">
        <f t="shared" si="74"/>
        <v>是</v>
      </c>
      <c r="G878" s="151" t="str">
        <f t="shared" si="75"/>
        <v>项</v>
      </c>
    </row>
    <row r="879" ht="36" customHeight="1" spans="1:7">
      <c r="A879" s="432" t="s">
        <v>1617</v>
      </c>
      <c r="B879" s="300" t="s">
        <v>1618</v>
      </c>
      <c r="C879" s="302">
        <v>201</v>
      </c>
      <c r="D879" s="302">
        <v>500</v>
      </c>
      <c r="E879" s="331">
        <f>(D879-C879)/C879</f>
        <v>1.488</v>
      </c>
      <c r="F879" s="273" t="str">
        <f t="shared" si="74"/>
        <v>是</v>
      </c>
      <c r="G879" s="151" t="str">
        <f t="shared" si="75"/>
        <v>项</v>
      </c>
    </row>
    <row r="880" ht="36" customHeight="1" spans="1:7">
      <c r="A880" s="432" t="s">
        <v>1619</v>
      </c>
      <c r="B880" s="300" t="s">
        <v>1620</v>
      </c>
      <c r="C880" s="302"/>
      <c r="D880" s="302"/>
      <c r="E880" s="331"/>
      <c r="F880" s="273" t="str">
        <f t="shared" si="74"/>
        <v>否</v>
      </c>
      <c r="G880" s="151" t="str">
        <f t="shared" si="75"/>
        <v>项</v>
      </c>
    </row>
    <row r="881" ht="36" customHeight="1" spans="1:7">
      <c r="A881" s="432" t="s">
        <v>1621</v>
      </c>
      <c r="B881" s="300" t="s">
        <v>1622</v>
      </c>
      <c r="C881" s="302"/>
      <c r="D881" s="302"/>
      <c r="E881" s="331"/>
      <c r="F881" s="273" t="str">
        <f t="shared" si="74"/>
        <v>否</v>
      </c>
      <c r="G881" s="151" t="str">
        <f t="shared" si="75"/>
        <v>项</v>
      </c>
    </row>
    <row r="882" ht="36" customHeight="1" spans="1:7">
      <c r="A882" s="432" t="s">
        <v>1623</v>
      </c>
      <c r="B882" s="300" t="s">
        <v>1624</v>
      </c>
      <c r="C882" s="302">
        <v>0</v>
      </c>
      <c r="D882" s="302">
        <v>3200</v>
      </c>
      <c r="E882" s="331"/>
      <c r="F882" s="273" t="str">
        <f t="shared" si="74"/>
        <v>是</v>
      </c>
      <c r="G882" s="151" t="str">
        <f t="shared" si="75"/>
        <v>项</v>
      </c>
    </row>
    <row r="883" ht="36" customHeight="1" spans="1:7">
      <c r="A883" s="432" t="s">
        <v>1625</v>
      </c>
      <c r="B883" s="300" t="s">
        <v>1626</v>
      </c>
      <c r="C883" s="302"/>
      <c r="D883" s="302"/>
      <c r="E883" s="331"/>
      <c r="F883" s="273" t="str">
        <f t="shared" si="74"/>
        <v>否</v>
      </c>
      <c r="G883" s="151" t="str">
        <f t="shared" si="75"/>
        <v>项</v>
      </c>
    </row>
    <row r="884" ht="36" customHeight="1" spans="1:7">
      <c r="A884" s="432" t="s">
        <v>1627</v>
      </c>
      <c r="B884" s="300" t="s">
        <v>1628</v>
      </c>
      <c r="C884" s="302">
        <v>5</v>
      </c>
      <c r="D884" s="302"/>
      <c r="E884" s="331">
        <f>(D884-C884)/C884</f>
        <v>-1</v>
      </c>
      <c r="F884" s="273" t="str">
        <f t="shared" si="74"/>
        <v>是</v>
      </c>
      <c r="G884" s="151" t="str">
        <f t="shared" si="75"/>
        <v>项</v>
      </c>
    </row>
    <row r="885" ht="36" customHeight="1" spans="1:7">
      <c r="A885" s="432" t="s">
        <v>1629</v>
      </c>
      <c r="B885" s="300" t="s">
        <v>1630</v>
      </c>
      <c r="C885" s="302"/>
      <c r="D885" s="302"/>
      <c r="E885" s="331"/>
      <c r="F885" s="273" t="str">
        <f t="shared" si="74"/>
        <v>否</v>
      </c>
      <c r="G885" s="151" t="str">
        <f t="shared" si="75"/>
        <v>项</v>
      </c>
    </row>
    <row r="886" ht="36" customHeight="1" spans="1:7">
      <c r="A886" s="432" t="s">
        <v>1631</v>
      </c>
      <c r="B886" s="300" t="s">
        <v>1632</v>
      </c>
      <c r="C886" s="302"/>
      <c r="D886" s="302"/>
      <c r="E886" s="331"/>
      <c r="F886" s="273" t="str">
        <f t="shared" si="74"/>
        <v>否</v>
      </c>
      <c r="G886" s="151" t="str">
        <f t="shared" si="75"/>
        <v>项</v>
      </c>
    </row>
    <row r="887" ht="36" customHeight="1" spans="1:7">
      <c r="A887" s="432" t="s">
        <v>1633</v>
      </c>
      <c r="B887" s="300" t="s">
        <v>1634</v>
      </c>
      <c r="C887" s="302"/>
      <c r="D887" s="302"/>
      <c r="E887" s="331"/>
      <c r="F887" s="273" t="str">
        <f t="shared" si="74"/>
        <v>否</v>
      </c>
      <c r="G887" s="151" t="str">
        <f t="shared" si="75"/>
        <v>项</v>
      </c>
    </row>
    <row r="888" ht="36" customHeight="1" spans="1:7">
      <c r="A888" s="432" t="s">
        <v>1635</v>
      </c>
      <c r="B888" s="300" t="s">
        <v>1636</v>
      </c>
      <c r="C888" s="302"/>
      <c r="D888" s="302"/>
      <c r="E888" s="331"/>
      <c r="F888" s="273" t="str">
        <f t="shared" si="74"/>
        <v>否</v>
      </c>
      <c r="G888" s="151" t="str">
        <f t="shared" si="75"/>
        <v>项</v>
      </c>
    </row>
    <row r="889" ht="36" customHeight="1" spans="1:7">
      <c r="A889" s="432" t="s">
        <v>1637</v>
      </c>
      <c r="B889" s="300" t="s">
        <v>1638</v>
      </c>
      <c r="C889" s="302"/>
      <c r="D889" s="302"/>
      <c r="E889" s="331"/>
      <c r="F889" s="273" t="str">
        <f t="shared" si="74"/>
        <v>否</v>
      </c>
      <c r="G889" s="151" t="str">
        <f t="shared" si="75"/>
        <v>项</v>
      </c>
    </row>
    <row r="890" ht="36" customHeight="1" spans="1:7">
      <c r="A890" s="432" t="s">
        <v>1639</v>
      </c>
      <c r="B890" s="300" t="s">
        <v>1640</v>
      </c>
      <c r="C890" s="302"/>
      <c r="D890" s="302"/>
      <c r="E890" s="331"/>
      <c r="F890" s="273" t="str">
        <f t="shared" si="74"/>
        <v>否</v>
      </c>
      <c r="G890" s="151" t="str">
        <f t="shared" si="75"/>
        <v>项</v>
      </c>
    </row>
    <row r="891" ht="36" customHeight="1" spans="1:7">
      <c r="A891" s="432" t="s">
        <v>1641</v>
      </c>
      <c r="B891" s="300" t="s">
        <v>1642</v>
      </c>
      <c r="C891" s="302">
        <v>0</v>
      </c>
      <c r="D891" s="302">
        <v>0</v>
      </c>
      <c r="E891" s="331"/>
      <c r="F891" s="273" t="str">
        <f t="shared" si="74"/>
        <v>否</v>
      </c>
      <c r="G891" s="151" t="str">
        <f t="shared" si="75"/>
        <v>项</v>
      </c>
    </row>
    <row r="892" ht="36" customHeight="1" spans="1:7">
      <c r="A892" s="432" t="s">
        <v>1643</v>
      </c>
      <c r="B892" s="300" t="s">
        <v>1644</v>
      </c>
      <c r="C892" s="302">
        <v>0</v>
      </c>
      <c r="D892" s="302">
        <v>300</v>
      </c>
      <c r="E892" s="331"/>
      <c r="F892" s="273" t="str">
        <f t="shared" si="74"/>
        <v>是</v>
      </c>
      <c r="G892" s="151" t="str">
        <f t="shared" si="75"/>
        <v>项</v>
      </c>
    </row>
    <row r="893" ht="36" customHeight="1" spans="1:7">
      <c r="A893" s="432" t="s">
        <v>1645</v>
      </c>
      <c r="B893" s="300" t="s">
        <v>1646</v>
      </c>
      <c r="C893" s="302">
        <v>0</v>
      </c>
      <c r="D893" s="302">
        <v>0</v>
      </c>
      <c r="E893" s="331"/>
      <c r="F893" s="273" t="str">
        <f t="shared" si="74"/>
        <v>否</v>
      </c>
      <c r="G893" s="151" t="str">
        <f t="shared" si="75"/>
        <v>项</v>
      </c>
    </row>
    <row r="894" ht="36" customHeight="1" spans="1:7">
      <c r="A894" s="432" t="s">
        <v>1647</v>
      </c>
      <c r="B894" s="300" t="s">
        <v>1648</v>
      </c>
      <c r="C894" s="302">
        <v>14</v>
      </c>
      <c r="D894" s="302">
        <v>100</v>
      </c>
      <c r="E894" s="331">
        <f t="shared" ref="E894:E900" si="80">(D894-C894)/C894</f>
        <v>6.143</v>
      </c>
      <c r="F894" s="273" t="str">
        <f t="shared" si="74"/>
        <v>是</v>
      </c>
      <c r="G894" s="151" t="str">
        <f t="shared" si="75"/>
        <v>项</v>
      </c>
    </row>
    <row r="895" ht="36" customHeight="1" spans="1:7">
      <c r="A895" s="432" t="s">
        <v>1649</v>
      </c>
      <c r="B895" s="300" t="s">
        <v>1650</v>
      </c>
      <c r="C895" s="302">
        <v>0</v>
      </c>
      <c r="D895" s="302">
        <v>0</v>
      </c>
      <c r="E895" s="331"/>
      <c r="F895" s="273" t="str">
        <f t="shared" si="74"/>
        <v>否</v>
      </c>
      <c r="G895" s="151" t="str">
        <f t="shared" si="75"/>
        <v>项</v>
      </c>
    </row>
    <row r="896" ht="36" customHeight="1" spans="1:7">
      <c r="A896" s="432" t="s">
        <v>1651</v>
      </c>
      <c r="B896" s="300" t="s">
        <v>1652</v>
      </c>
      <c r="C896" s="302"/>
      <c r="D896" s="302"/>
      <c r="E896" s="331"/>
      <c r="F896" s="273" t="str">
        <f t="shared" si="74"/>
        <v>否</v>
      </c>
      <c r="G896" s="151" t="str">
        <f t="shared" si="75"/>
        <v>项</v>
      </c>
    </row>
    <row r="897" ht="36" customHeight="1" spans="1:7">
      <c r="A897" s="432" t="s">
        <v>1653</v>
      </c>
      <c r="B897" s="300" t="s">
        <v>1581</v>
      </c>
      <c r="C897" s="302">
        <v>15</v>
      </c>
      <c r="D897" s="302"/>
      <c r="E897" s="331">
        <f t="shared" si="80"/>
        <v>-1</v>
      </c>
      <c r="F897" s="273" t="str">
        <f t="shared" si="74"/>
        <v>是</v>
      </c>
      <c r="G897" s="151" t="str">
        <f t="shared" si="75"/>
        <v>项</v>
      </c>
    </row>
    <row r="898" ht="36" customHeight="1" spans="1:7">
      <c r="A898" s="432" t="s">
        <v>1654</v>
      </c>
      <c r="B898" s="300" t="s">
        <v>1655</v>
      </c>
      <c r="C898" s="302">
        <v>142</v>
      </c>
      <c r="D898" s="302"/>
      <c r="E898" s="331">
        <f t="shared" si="80"/>
        <v>-1</v>
      </c>
      <c r="F898" s="273" t="str">
        <f t="shared" si="74"/>
        <v>是</v>
      </c>
      <c r="G898" s="151" t="str">
        <f t="shared" si="75"/>
        <v>项</v>
      </c>
    </row>
    <row r="899" ht="36" customHeight="1" spans="1:7">
      <c r="A899" s="431" t="s">
        <v>1656</v>
      </c>
      <c r="B899" s="296" t="s">
        <v>1657</v>
      </c>
      <c r="C899" s="304">
        <f>SUM(C900:C926)</f>
        <v>4040</v>
      </c>
      <c r="D899" s="304">
        <f>SUM(D900:D926)</f>
        <v>7000</v>
      </c>
      <c r="E899" s="331">
        <f t="shared" si="80"/>
        <v>0.733</v>
      </c>
      <c r="F899" s="273" t="str">
        <f t="shared" si="74"/>
        <v>是</v>
      </c>
      <c r="G899" s="151" t="str">
        <f t="shared" si="75"/>
        <v>款</v>
      </c>
    </row>
    <row r="900" ht="36" customHeight="1" spans="1:7">
      <c r="A900" s="432" t="s">
        <v>1658</v>
      </c>
      <c r="B900" s="300" t="s">
        <v>140</v>
      </c>
      <c r="C900" s="302">
        <v>239</v>
      </c>
      <c r="D900" s="302">
        <v>100</v>
      </c>
      <c r="E900" s="331">
        <f t="shared" si="80"/>
        <v>-0.582</v>
      </c>
      <c r="F900" s="273" t="str">
        <f t="shared" ref="F900:F963" si="81">IF(LEN(A900)=3,"是",IF(B900&lt;&gt;"",IF(SUM(C900:D900)&lt;&gt;0,"是","否"),"是"))</f>
        <v>是</v>
      </c>
      <c r="G900" s="151" t="str">
        <f t="shared" ref="G900:G963" si="82">IF(LEN(A900)=3,"类",IF(LEN(A900)=5,"款","项"))</f>
        <v>项</v>
      </c>
    </row>
    <row r="901" ht="36" customHeight="1" spans="1:7">
      <c r="A901" s="432" t="s">
        <v>1659</v>
      </c>
      <c r="B901" s="300" t="s">
        <v>142</v>
      </c>
      <c r="C901" s="302">
        <v>0</v>
      </c>
      <c r="D901" s="302">
        <v>0</v>
      </c>
      <c r="E901" s="331"/>
      <c r="F901" s="273" t="str">
        <f t="shared" si="81"/>
        <v>否</v>
      </c>
      <c r="G901" s="151" t="str">
        <f t="shared" si="82"/>
        <v>项</v>
      </c>
    </row>
    <row r="902" ht="36" customHeight="1" spans="1:7">
      <c r="A902" s="432" t="s">
        <v>1660</v>
      </c>
      <c r="B902" s="300" t="s">
        <v>144</v>
      </c>
      <c r="C902" s="302"/>
      <c r="D902" s="302"/>
      <c r="E902" s="331"/>
      <c r="F902" s="273" t="str">
        <f t="shared" si="81"/>
        <v>否</v>
      </c>
      <c r="G902" s="151" t="str">
        <f t="shared" si="82"/>
        <v>项</v>
      </c>
    </row>
    <row r="903" ht="36" customHeight="1" spans="1:7">
      <c r="A903" s="432" t="s">
        <v>1661</v>
      </c>
      <c r="B903" s="300" t="s">
        <v>1662</v>
      </c>
      <c r="C903" s="302"/>
      <c r="D903" s="302"/>
      <c r="E903" s="331"/>
      <c r="F903" s="273" t="str">
        <f t="shared" si="81"/>
        <v>否</v>
      </c>
      <c r="G903" s="151" t="str">
        <f t="shared" si="82"/>
        <v>项</v>
      </c>
    </row>
    <row r="904" ht="36" customHeight="1" spans="1:7">
      <c r="A904" s="432" t="s">
        <v>1663</v>
      </c>
      <c r="B904" s="300" t="s">
        <v>1664</v>
      </c>
      <c r="C904" s="302">
        <v>1312</v>
      </c>
      <c r="D904" s="302">
        <v>5000</v>
      </c>
      <c r="E904" s="331">
        <f t="shared" ref="E904:E907" si="83">(D904-C904)/C904</f>
        <v>2.811</v>
      </c>
      <c r="F904" s="273" t="str">
        <f t="shared" si="81"/>
        <v>是</v>
      </c>
      <c r="G904" s="151" t="str">
        <f t="shared" si="82"/>
        <v>项</v>
      </c>
    </row>
    <row r="905" ht="36" customHeight="1" spans="1:7">
      <c r="A905" s="432" t="s">
        <v>1665</v>
      </c>
      <c r="B905" s="300" t="s">
        <v>1666</v>
      </c>
      <c r="C905" s="302">
        <v>500</v>
      </c>
      <c r="D905" s="302">
        <v>0</v>
      </c>
      <c r="E905" s="331">
        <f t="shared" si="83"/>
        <v>-1</v>
      </c>
      <c r="F905" s="273" t="str">
        <f t="shared" si="81"/>
        <v>是</v>
      </c>
      <c r="G905" s="151" t="str">
        <f t="shared" si="82"/>
        <v>项</v>
      </c>
    </row>
    <row r="906" ht="36" customHeight="1" spans="1:7">
      <c r="A906" s="432" t="s">
        <v>1667</v>
      </c>
      <c r="B906" s="300" t="s">
        <v>1668</v>
      </c>
      <c r="C906" s="302">
        <v>0</v>
      </c>
      <c r="D906" s="302">
        <v>0</v>
      </c>
      <c r="E906" s="331"/>
      <c r="F906" s="273" t="str">
        <f t="shared" si="81"/>
        <v>否</v>
      </c>
      <c r="G906" s="151" t="str">
        <f t="shared" si="82"/>
        <v>项</v>
      </c>
    </row>
    <row r="907" ht="36" customHeight="1" spans="1:7">
      <c r="A907" s="432" t="s">
        <v>1669</v>
      </c>
      <c r="B907" s="300" t="s">
        <v>1670</v>
      </c>
      <c r="C907" s="302">
        <v>179</v>
      </c>
      <c r="D907" s="302"/>
      <c r="E907" s="331">
        <f t="shared" si="83"/>
        <v>-1</v>
      </c>
      <c r="F907" s="273" t="str">
        <f t="shared" si="81"/>
        <v>是</v>
      </c>
      <c r="G907" s="151" t="str">
        <f t="shared" si="82"/>
        <v>项</v>
      </c>
    </row>
    <row r="908" ht="36" customHeight="1" spans="1:7">
      <c r="A908" s="432" t="s">
        <v>1671</v>
      </c>
      <c r="B908" s="300" t="s">
        <v>1672</v>
      </c>
      <c r="C908" s="302">
        <v>0</v>
      </c>
      <c r="D908" s="302">
        <v>0</v>
      </c>
      <c r="E908" s="331"/>
      <c r="F908" s="273" t="str">
        <f t="shared" si="81"/>
        <v>否</v>
      </c>
      <c r="G908" s="151" t="str">
        <f t="shared" si="82"/>
        <v>项</v>
      </c>
    </row>
    <row r="909" ht="36" customHeight="1" spans="1:7">
      <c r="A909" s="432" t="s">
        <v>1673</v>
      </c>
      <c r="B909" s="300" t="s">
        <v>1674</v>
      </c>
      <c r="C909" s="302"/>
      <c r="D909" s="302"/>
      <c r="E909" s="331"/>
      <c r="F909" s="273" t="str">
        <f t="shared" si="81"/>
        <v>否</v>
      </c>
      <c r="G909" s="151" t="str">
        <f t="shared" si="82"/>
        <v>项</v>
      </c>
    </row>
    <row r="910" ht="36" customHeight="1" spans="1:7">
      <c r="A910" s="432" t="s">
        <v>1675</v>
      </c>
      <c r="B910" s="300" t="s">
        <v>1676</v>
      </c>
      <c r="C910" s="302"/>
      <c r="D910" s="302"/>
      <c r="E910" s="331"/>
      <c r="F910" s="273" t="str">
        <f t="shared" si="81"/>
        <v>否</v>
      </c>
      <c r="G910" s="151" t="str">
        <f t="shared" si="82"/>
        <v>项</v>
      </c>
    </row>
    <row r="911" ht="36" customHeight="1" spans="1:7">
      <c r="A911" s="432" t="s">
        <v>1677</v>
      </c>
      <c r="B911" s="300" t="s">
        <v>1678</v>
      </c>
      <c r="C911" s="302"/>
      <c r="D911" s="302"/>
      <c r="E911" s="331"/>
      <c r="F911" s="273" t="str">
        <f t="shared" si="81"/>
        <v>否</v>
      </c>
      <c r="G911" s="151" t="str">
        <f t="shared" si="82"/>
        <v>项</v>
      </c>
    </row>
    <row r="912" ht="36" customHeight="1" spans="1:7">
      <c r="A912" s="432" t="s">
        <v>1679</v>
      </c>
      <c r="B912" s="300" t="s">
        <v>1680</v>
      </c>
      <c r="C912" s="302"/>
      <c r="D912" s="302"/>
      <c r="E912" s="331"/>
      <c r="F912" s="273" t="str">
        <f t="shared" si="81"/>
        <v>否</v>
      </c>
      <c r="G912" s="151" t="str">
        <f t="shared" si="82"/>
        <v>项</v>
      </c>
    </row>
    <row r="913" ht="36" customHeight="1" spans="1:7">
      <c r="A913" s="432" t="s">
        <v>1681</v>
      </c>
      <c r="B913" s="300" t="s">
        <v>1682</v>
      </c>
      <c r="C913" s="302">
        <v>110</v>
      </c>
      <c r="D913" s="302">
        <v>100</v>
      </c>
      <c r="E913" s="331">
        <f t="shared" ref="E913:E916" si="84">(D913-C913)/C913</f>
        <v>-0.091</v>
      </c>
      <c r="F913" s="273" t="str">
        <f t="shared" si="81"/>
        <v>是</v>
      </c>
      <c r="G913" s="151" t="str">
        <f t="shared" si="82"/>
        <v>项</v>
      </c>
    </row>
    <row r="914" ht="36" customHeight="1" spans="1:7">
      <c r="A914" s="432" t="s">
        <v>1683</v>
      </c>
      <c r="B914" s="300" t="s">
        <v>1684</v>
      </c>
      <c r="C914" s="302">
        <v>30</v>
      </c>
      <c r="D914" s="302">
        <v>100</v>
      </c>
      <c r="E914" s="331">
        <f t="shared" si="84"/>
        <v>2.333</v>
      </c>
      <c r="F914" s="273" t="str">
        <f t="shared" si="81"/>
        <v>是</v>
      </c>
      <c r="G914" s="151" t="str">
        <f t="shared" si="82"/>
        <v>项</v>
      </c>
    </row>
    <row r="915" ht="36" customHeight="1" spans="1:7">
      <c r="A915" s="432" t="s">
        <v>1685</v>
      </c>
      <c r="B915" s="300" t="s">
        <v>1686</v>
      </c>
      <c r="C915" s="302">
        <v>50</v>
      </c>
      <c r="D915" s="302">
        <v>200</v>
      </c>
      <c r="E915" s="331">
        <f t="shared" si="84"/>
        <v>3</v>
      </c>
      <c r="F915" s="273" t="str">
        <f t="shared" si="81"/>
        <v>是</v>
      </c>
      <c r="G915" s="151" t="str">
        <f t="shared" si="82"/>
        <v>项</v>
      </c>
    </row>
    <row r="916" ht="36" customHeight="1" spans="1:7">
      <c r="A916" s="432" t="s">
        <v>1687</v>
      </c>
      <c r="B916" s="300" t="s">
        <v>1688</v>
      </c>
      <c r="C916" s="302">
        <v>1546</v>
      </c>
      <c r="D916" s="302">
        <v>500</v>
      </c>
      <c r="E916" s="331">
        <f t="shared" si="84"/>
        <v>-0.677</v>
      </c>
      <c r="F916" s="273" t="str">
        <f t="shared" si="81"/>
        <v>是</v>
      </c>
      <c r="G916" s="151" t="str">
        <f t="shared" si="82"/>
        <v>项</v>
      </c>
    </row>
    <row r="917" ht="36" customHeight="1" spans="1:7">
      <c r="A917" s="432" t="s">
        <v>1689</v>
      </c>
      <c r="B917" s="300" t="s">
        <v>1690</v>
      </c>
      <c r="C917" s="302">
        <v>0</v>
      </c>
      <c r="D917" s="302">
        <v>0</v>
      </c>
      <c r="E917" s="331"/>
      <c r="F917" s="273" t="str">
        <f t="shared" si="81"/>
        <v>否</v>
      </c>
      <c r="G917" s="151" t="str">
        <f t="shared" si="82"/>
        <v>项</v>
      </c>
    </row>
    <row r="918" ht="36" customHeight="1" spans="1:7">
      <c r="A918" s="432" t="s">
        <v>1691</v>
      </c>
      <c r="B918" s="300" t="s">
        <v>1692</v>
      </c>
      <c r="C918" s="302">
        <v>50</v>
      </c>
      <c r="D918" s="302">
        <v>0</v>
      </c>
      <c r="E918" s="331">
        <f>(D918-C918)/C918</f>
        <v>-1</v>
      </c>
      <c r="F918" s="273" t="str">
        <f t="shared" si="81"/>
        <v>是</v>
      </c>
      <c r="G918" s="151" t="str">
        <f t="shared" si="82"/>
        <v>项</v>
      </c>
    </row>
    <row r="919" ht="36" customHeight="1" spans="1:7">
      <c r="A919" s="432" t="s">
        <v>1693</v>
      </c>
      <c r="B919" s="300" t="s">
        <v>1694</v>
      </c>
      <c r="C919" s="302">
        <v>0</v>
      </c>
      <c r="D919" s="302">
        <v>1000</v>
      </c>
      <c r="E919" s="331"/>
      <c r="F919" s="273" t="str">
        <f t="shared" si="81"/>
        <v>是</v>
      </c>
      <c r="G919" s="151" t="str">
        <f t="shared" si="82"/>
        <v>项</v>
      </c>
    </row>
    <row r="920" ht="36" customHeight="1" spans="1:7">
      <c r="A920" s="432" t="s">
        <v>1695</v>
      </c>
      <c r="B920" s="300" t="s">
        <v>1696</v>
      </c>
      <c r="C920" s="302">
        <v>0</v>
      </c>
      <c r="D920" s="302">
        <v>0</v>
      </c>
      <c r="E920" s="331"/>
      <c r="F920" s="273" t="str">
        <f t="shared" si="81"/>
        <v>否</v>
      </c>
      <c r="G920" s="151" t="str">
        <f t="shared" si="82"/>
        <v>项</v>
      </c>
    </row>
    <row r="921" ht="36" customHeight="1" spans="1:7">
      <c r="A921" s="432" t="s">
        <v>1697</v>
      </c>
      <c r="B921" s="300" t="s">
        <v>1640</v>
      </c>
      <c r="C921" s="302">
        <v>0</v>
      </c>
      <c r="D921" s="302">
        <v>0</v>
      </c>
      <c r="E921" s="331"/>
      <c r="F921" s="273" t="str">
        <f t="shared" si="81"/>
        <v>否</v>
      </c>
      <c r="G921" s="151" t="str">
        <f t="shared" si="82"/>
        <v>项</v>
      </c>
    </row>
    <row r="922" ht="36" customHeight="1" spans="1:7">
      <c r="A922" s="432" t="s">
        <v>1698</v>
      </c>
      <c r="B922" s="300" t="s">
        <v>1699</v>
      </c>
      <c r="C922" s="302"/>
      <c r="D922" s="302"/>
      <c r="E922" s="331"/>
      <c r="F922" s="273" t="str">
        <f t="shared" si="81"/>
        <v>否</v>
      </c>
      <c r="G922" s="151" t="str">
        <f t="shared" si="82"/>
        <v>项</v>
      </c>
    </row>
    <row r="923" ht="36" customHeight="1" spans="1:7">
      <c r="A923" s="432" t="s">
        <v>1700</v>
      </c>
      <c r="B923" s="300" t="s">
        <v>1701</v>
      </c>
      <c r="C923" s="302">
        <v>24</v>
      </c>
      <c r="D923" s="302">
        <v>0</v>
      </c>
      <c r="E923" s="331">
        <f t="shared" ref="E923:E928" si="85">(D923-C923)/C923</f>
        <v>-1</v>
      </c>
      <c r="F923" s="273" t="str">
        <f t="shared" si="81"/>
        <v>是</v>
      </c>
      <c r="G923" s="151" t="str">
        <f t="shared" si="82"/>
        <v>项</v>
      </c>
    </row>
    <row r="924" ht="36" customHeight="1" spans="1:7">
      <c r="A924" s="432" t="s">
        <v>1702</v>
      </c>
      <c r="B924" s="300" t="s">
        <v>1703</v>
      </c>
      <c r="C924" s="302">
        <v>0</v>
      </c>
      <c r="D924" s="302">
        <v>0</v>
      </c>
      <c r="E924" s="331"/>
      <c r="F924" s="273" t="str">
        <f t="shared" si="81"/>
        <v>否</v>
      </c>
      <c r="G924" s="151" t="str">
        <f t="shared" si="82"/>
        <v>项</v>
      </c>
    </row>
    <row r="925" ht="36" customHeight="1" spans="1:7">
      <c r="A925" s="432" t="s">
        <v>1704</v>
      </c>
      <c r="B925" s="300" t="s">
        <v>1705</v>
      </c>
      <c r="C925" s="302">
        <v>0</v>
      </c>
      <c r="D925" s="302">
        <v>0</v>
      </c>
      <c r="E925" s="331"/>
      <c r="F925" s="273" t="str">
        <f t="shared" si="81"/>
        <v>否</v>
      </c>
      <c r="G925" s="151" t="str">
        <f t="shared" si="82"/>
        <v>项</v>
      </c>
    </row>
    <row r="926" ht="36" customHeight="1" spans="1:7">
      <c r="A926" s="432" t="s">
        <v>1706</v>
      </c>
      <c r="B926" s="300" t="s">
        <v>1707</v>
      </c>
      <c r="C926" s="302"/>
      <c r="D926" s="302"/>
      <c r="E926" s="331"/>
      <c r="F926" s="273" t="str">
        <f t="shared" si="81"/>
        <v>否</v>
      </c>
      <c r="G926" s="151" t="str">
        <f t="shared" si="82"/>
        <v>项</v>
      </c>
    </row>
    <row r="927" ht="36" customHeight="1" spans="1:7">
      <c r="A927" s="431" t="s">
        <v>1708</v>
      </c>
      <c r="B927" s="296" t="s">
        <v>1709</v>
      </c>
      <c r="C927" s="304">
        <f>SUM(C928:C937)</f>
        <v>8880</v>
      </c>
      <c r="D927" s="304">
        <f>SUM(D928:D937)</f>
        <v>22110</v>
      </c>
      <c r="E927" s="331">
        <f t="shared" si="85"/>
        <v>1.49</v>
      </c>
      <c r="F927" s="273" t="str">
        <f t="shared" si="81"/>
        <v>是</v>
      </c>
      <c r="G927" s="151" t="str">
        <f t="shared" si="82"/>
        <v>款</v>
      </c>
    </row>
    <row r="928" ht="36" customHeight="1" spans="1:7">
      <c r="A928" s="432" t="s">
        <v>1710</v>
      </c>
      <c r="B928" s="300" t="s">
        <v>140</v>
      </c>
      <c r="C928" s="302">
        <v>212</v>
      </c>
      <c r="D928" s="302">
        <v>60</v>
      </c>
      <c r="E928" s="331">
        <f t="shared" si="85"/>
        <v>-0.717</v>
      </c>
      <c r="F928" s="273" t="str">
        <f t="shared" si="81"/>
        <v>是</v>
      </c>
      <c r="G928" s="151" t="str">
        <f t="shared" si="82"/>
        <v>项</v>
      </c>
    </row>
    <row r="929" ht="36" customHeight="1" spans="1:7">
      <c r="A929" s="432" t="s">
        <v>1711</v>
      </c>
      <c r="B929" s="300" t="s">
        <v>142</v>
      </c>
      <c r="C929" s="302">
        <v>0</v>
      </c>
      <c r="D929" s="302">
        <v>0</v>
      </c>
      <c r="E929" s="331"/>
      <c r="F929" s="273" t="str">
        <f t="shared" si="81"/>
        <v>否</v>
      </c>
      <c r="G929" s="151" t="str">
        <f t="shared" si="82"/>
        <v>项</v>
      </c>
    </row>
    <row r="930" ht="36" customHeight="1" spans="1:7">
      <c r="A930" s="432" t="s">
        <v>1712</v>
      </c>
      <c r="B930" s="300" t="s">
        <v>144</v>
      </c>
      <c r="C930" s="302">
        <v>0</v>
      </c>
      <c r="D930" s="302">
        <v>0</v>
      </c>
      <c r="E930" s="331"/>
      <c r="F930" s="273" t="str">
        <f t="shared" si="81"/>
        <v>否</v>
      </c>
      <c r="G930" s="151" t="str">
        <f t="shared" si="82"/>
        <v>项</v>
      </c>
    </row>
    <row r="931" ht="36" customHeight="1" spans="1:7">
      <c r="A931" s="432" t="s">
        <v>1713</v>
      </c>
      <c r="B931" s="300" t="s">
        <v>1714</v>
      </c>
      <c r="C931" s="302">
        <v>3542</v>
      </c>
      <c r="D931" s="302">
        <v>12500</v>
      </c>
      <c r="E931" s="331">
        <f t="shared" ref="E931:E934" si="86">(D931-C931)/C931</f>
        <v>2.529</v>
      </c>
      <c r="F931" s="273" t="str">
        <f t="shared" si="81"/>
        <v>是</v>
      </c>
      <c r="G931" s="151" t="str">
        <f t="shared" si="82"/>
        <v>项</v>
      </c>
    </row>
    <row r="932" ht="36" customHeight="1" spans="1:7">
      <c r="A932" s="432" t="s">
        <v>1715</v>
      </c>
      <c r="B932" s="300" t="s">
        <v>1716</v>
      </c>
      <c r="C932" s="302">
        <v>1009</v>
      </c>
      <c r="D932" s="302">
        <v>8500</v>
      </c>
      <c r="E932" s="331">
        <f t="shared" si="86"/>
        <v>7.424</v>
      </c>
      <c r="F932" s="273" t="str">
        <f t="shared" si="81"/>
        <v>是</v>
      </c>
      <c r="G932" s="151" t="str">
        <f t="shared" si="82"/>
        <v>项</v>
      </c>
    </row>
    <row r="933" ht="36" customHeight="1" spans="1:7">
      <c r="A933" s="432" t="s">
        <v>1717</v>
      </c>
      <c r="B933" s="300" t="s">
        <v>1718</v>
      </c>
      <c r="C933" s="302">
        <v>0</v>
      </c>
      <c r="D933" s="302">
        <v>0</v>
      </c>
      <c r="E933" s="331"/>
      <c r="F933" s="273" t="str">
        <f t="shared" si="81"/>
        <v>否</v>
      </c>
      <c r="G933" s="151" t="str">
        <f t="shared" si="82"/>
        <v>项</v>
      </c>
    </row>
    <row r="934" ht="36" customHeight="1" spans="1:7">
      <c r="A934" s="432" t="s">
        <v>1719</v>
      </c>
      <c r="B934" s="300" t="s">
        <v>1720</v>
      </c>
      <c r="C934" s="302">
        <v>555</v>
      </c>
      <c r="D934" s="302">
        <v>1000</v>
      </c>
      <c r="E934" s="331">
        <f t="shared" si="86"/>
        <v>0.802</v>
      </c>
      <c r="F934" s="273" t="str">
        <f t="shared" si="81"/>
        <v>是</v>
      </c>
      <c r="G934" s="151" t="str">
        <f t="shared" si="82"/>
        <v>项</v>
      </c>
    </row>
    <row r="935" ht="36" customHeight="1" spans="1:7">
      <c r="A935" s="432" t="s">
        <v>1721</v>
      </c>
      <c r="B935" s="300" t="s">
        <v>1722</v>
      </c>
      <c r="C935" s="302">
        <v>0</v>
      </c>
      <c r="D935" s="302">
        <v>0</v>
      </c>
      <c r="E935" s="331"/>
      <c r="F935" s="273" t="str">
        <f t="shared" si="81"/>
        <v>否</v>
      </c>
      <c r="G935" s="151" t="str">
        <f t="shared" si="82"/>
        <v>项</v>
      </c>
    </row>
    <row r="936" ht="36" customHeight="1" spans="1:7">
      <c r="A936" s="432" t="s">
        <v>1723</v>
      </c>
      <c r="B936" s="300" t="s">
        <v>1724</v>
      </c>
      <c r="C936" s="302">
        <v>103</v>
      </c>
      <c r="D936" s="302">
        <v>50</v>
      </c>
      <c r="E936" s="331">
        <f t="shared" ref="E936:E938" si="87">(D936-C936)/C936</f>
        <v>-0.515</v>
      </c>
      <c r="F936" s="273" t="str">
        <f t="shared" si="81"/>
        <v>是</v>
      </c>
      <c r="G936" s="151" t="str">
        <f t="shared" si="82"/>
        <v>项</v>
      </c>
    </row>
    <row r="937" ht="36" customHeight="1" spans="1:7">
      <c r="A937" s="432" t="s">
        <v>1725</v>
      </c>
      <c r="B937" s="300" t="s">
        <v>1726</v>
      </c>
      <c r="C937" s="302">
        <v>3459</v>
      </c>
      <c r="D937" s="302"/>
      <c r="E937" s="331">
        <f t="shared" si="87"/>
        <v>-1</v>
      </c>
      <c r="F937" s="273" t="str">
        <f t="shared" si="81"/>
        <v>是</v>
      </c>
      <c r="G937" s="151" t="str">
        <f t="shared" si="82"/>
        <v>项</v>
      </c>
    </row>
    <row r="938" ht="36" customHeight="1" spans="1:7">
      <c r="A938" s="431" t="s">
        <v>1727</v>
      </c>
      <c r="B938" s="296" t="s">
        <v>1728</v>
      </c>
      <c r="C938" s="304">
        <f>SUM(C939:C944)</f>
        <v>3461</v>
      </c>
      <c r="D938" s="304">
        <f>SUM(D939:D944)</f>
        <v>6500</v>
      </c>
      <c r="E938" s="331">
        <f t="shared" si="87"/>
        <v>0.878</v>
      </c>
      <c r="F938" s="273" t="str">
        <f t="shared" si="81"/>
        <v>是</v>
      </c>
      <c r="G938" s="151" t="str">
        <f t="shared" si="82"/>
        <v>款</v>
      </c>
    </row>
    <row r="939" ht="36" customHeight="1" spans="1:7">
      <c r="A939" s="432" t="s">
        <v>1729</v>
      </c>
      <c r="B939" s="300" t="s">
        <v>1730</v>
      </c>
      <c r="C939" s="302">
        <v>0</v>
      </c>
      <c r="D939" s="302">
        <v>0</v>
      </c>
      <c r="E939" s="331"/>
      <c r="F939" s="273" t="str">
        <f t="shared" si="81"/>
        <v>否</v>
      </c>
      <c r="G939" s="151" t="str">
        <f t="shared" si="82"/>
        <v>项</v>
      </c>
    </row>
    <row r="940" ht="36" customHeight="1" spans="1:7">
      <c r="A940" s="432" t="s">
        <v>1731</v>
      </c>
      <c r="B940" s="300" t="s">
        <v>1732</v>
      </c>
      <c r="C940" s="302">
        <v>0</v>
      </c>
      <c r="D940" s="302">
        <v>0</v>
      </c>
      <c r="E940" s="331"/>
      <c r="F940" s="273" t="str">
        <f t="shared" si="81"/>
        <v>否</v>
      </c>
      <c r="G940" s="151" t="str">
        <f t="shared" si="82"/>
        <v>项</v>
      </c>
    </row>
    <row r="941" ht="36" customHeight="1" spans="1:7">
      <c r="A941" s="432" t="s">
        <v>1733</v>
      </c>
      <c r="B941" s="300" t="s">
        <v>1734</v>
      </c>
      <c r="C941" s="302">
        <v>3171</v>
      </c>
      <c r="D941" s="302">
        <v>5500</v>
      </c>
      <c r="E941" s="331">
        <f t="shared" ref="E941:E945" si="88">(D941-C941)/C941</f>
        <v>0.734</v>
      </c>
      <c r="F941" s="273" t="str">
        <f t="shared" si="81"/>
        <v>是</v>
      </c>
      <c r="G941" s="151" t="str">
        <f t="shared" si="82"/>
        <v>项</v>
      </c>
    </row>
    <row r="942" ht="36" customHeight="1" spans="1:7">
      <c r="A942" s="432" t="s">
        <v>1735</v>
      </c>
      <c r="B942" s="300" t="s">
        <v>1736</v>
      </c>
      <c r="C942" s="302"/>
      <c r="D942" s="302"/>
      <c r="E942" s="331"/>
      <c r="F942" s="273" t="str">
        <f t="shared" si="81"/>
        <v>否</v>
      </c>
      <c r="G942" s="151" t="str">
        <f t="shared" si="82"/>
        <v>项</v>
      </c>
    </row>
    <row r="943" ht="36" customHeight="1" spans="1:7">
      <c r="A943" s="432" t="s">
        <v>1737</v>
      </c>
      <c r="B943" s="300" t="s">
        <v>1738</v>
      </c>
      <c r="C943" s="302">
        <v>0</v>
      </c>
      <c r="D943" s="302">
        <v>0</v>
      </c>
      <c r="E943" s="331"/>
      <c r="F943" s="273" t="str">
        <f t="shared" si="81"/>
        <v>否</v>
      </c>
      <c r="G943" s="151" t="str">
        <f t="shared" si="82"/>
        <v>项</v>
      </c>
    </row>
    <row r="944" ht="36" customHeight="1" spans="1:7">
      <c r="A944" s="432" t="s">
        <v>1739</v>
      </c>
      <c r="B944" s="300" t="s">
        <v>1740</v>
      </c>
      <c r="C944" s="302">
        <v>290</v>
      </c>
      <c r="D944" s="302">
        <v>1000</v>
      </c>
      <c r="E944" s="331">
        <f t="shared" si="88"/>
        <v>2.448</v>
      </c>
      <c r="F944" s="273" t="str">
        <f t="shared" si="81"/>
        <v>是</v>
      </c>
      <c r="G944" s="151" t="str">
        <f t="shared" si="82"/>
        <v>项</v>
      </c>
    </row>
    <row r="945" ht="36" customHeight="1" spans="1:7">
      <c r="A945" s="431" t="s">
        <v>1741</v>
      </c>
      <c r="B945" s="296" t="s">
        <v>1742</v>
      </c>
      <c r="C945" s="304">
        <f>SUM(C946:C951)</f>
        <v>1476</v>
      </c>
      <c r="D945" s="304">
        <f>SUM(D946:D951)</f>
        <v>1400</v>
      </c>
      <c r="E945" s="331">
        <f t="shared" si="88"/>
        <v>-0.051</v>
      </c>
      <c r="F945" s="273" t="str">
        <f t="shared" si="81"/>
        <v>是</v>
      </c>
      <c r="G945" s="151" t="str">
        <f t="shared" si="82"/>
        <v>款</v>
      </c>
    </row>
    <row r="946" ht="36" customHeight="1" spans="1:7">
      <c r="A946" s="432" t="s">
        <v>1743</v>
      </c>
      <c r="B946" s="300" t="s">
        <v>1744</v>
      </c>
      <c r="C946" s="302">
        <v>0</v>
      </c>
      <c r="D946" s="302">
        <v>0</v>
      </c>
      <c r="E946" s="331"/>
      <c r="F946" s="273" t="str">
        <f t="shared" si="81"/>
        <v>否</v>
      </c>
      <c r="G946" s="151" t="str">
        <f t="shared" si="82"/>
        <v>项</v>
      </c>
    </row>
    <row r="947" ht="36" customHeight="1" spans="1:7">
      <c r="A947" s="432" t="s">
        <v>1745</v>
      </c>
      <c r="B947" s="300" t="s">
        <v>1746</v>
      </c>
      <c r="C947" s="302">
        <v>0</v>
      </c>
      <c r="D947" s="302">
        <v>0</v>
      </c>
      <c r="E947" s="331"/>
      <c r="F947" s="273" t="str">
        <f t="shared" si="81"/>
        <v>否</v>
      </c>
      <c r="G947" s="151" t="str">
        <f t="shared" si="82"/>
        <v>项</v>
      </c>
    </row>
    <row r="948" ht="36" customHeight="1" spans="1:7">
      <c r="A948" s="432" t="s">
        <v>1747</v>
      </c>
      <c r="B948" s="300" t="s">
        <v>1748</v>
      </c>
      <c r="C948" s="302">
        <v>0</v>
      </c>
      <c r="D948" s="302">
        <v>800</v>
      </c>
      <c r="E948" s="331"/>
      <c r="F948" s="273" t="str">
        <f t="shared" si="81"/>
        <v>是</v>
      </c>
      <c r="G948" s="151" t="str">
        <f t="shared" si="82"/>
        <v>项</v>
      </c>
    </row>
    <row r="949" ht="36" customHeight="1" spans="1:7">
      <c r="A949" s="432" t="s">
        <v>1749</v>
      </c>
      <c r="B949" s="300" t="s">
        <v>1750</v>
      </c>
      <c r="C949" s="302">
        <v>1476</v>
      </c>
      <c r="D949" s="302">
        <v>600</v>
      </c>
      <c r="E949" s="331">
        <f>(D949-C949)/C949</f>
        <v>-0.593</v>
      </c>
      <c r="F949" s="273" t="str">
        <f t="shared" si="81"/>
        <v>是</v>
      </c>
      <c r="G949" s="151" t="str">
        <f t="shared" si="82"/>
        <v>项</v>
      </c>
    </row>
    <row r="950" ht="36" customHeight="1" spans="1:7">
      <c r="A950" s="432" t="s">
        <v>1751</v>
      </c>
      <c r="B950" s="300" t="s">
        <v>1752</v>
      </c>
      <c r="C950" s="302">
        <v>0</v>
      </c>
      <c r="D950" s="302">
        <v>0</v>
      </c>
      <c r="E950" s="331"/>
      <c r="F950" s="273" t="str">
        <f t="shared" si="81"/>
        <v>否</v>
      </c>
      <c r="G950" s="151" t="str">
        <f t="shared" si="82"/>
        <v>项</v>
      </c>
    </row>
    <row r="951" ht="36" customHeight="1" spans="1:7">
      <c r="A951" s="432" t="s">
        <v>1753</v>
      </c>
      <c r="B951" s="300" t="s">
        <v>1754</v>
      </c>
      <c r="C951" s="302">
        <v>0</v>
      </c>
      <c r="D951" s="302">
        <v>0</v>
      </c>
      <c r="E951" s="331"/>
      <c r="F951" s="273" t="str">
        <f t="shared" si="81"/>
        <v>否</v>
      </c>
      <c r="G951" s="151" t="str">
        <f t="shared" si="82"/>
        <v>项</v>
      </c>
    </row>
    <row r="952" ht="36" customHeight="1" spans="1:7">
      <c r="A952" s="431" t="s">
        <v>1755</v>
      </c>
      <c r="B952" s="296" t="s">
        <v>1756</v>
      </c>
      <c r="C952" s="304">
        <f>SUM(C953:C954)</f>
        <v>0</v>
      </c>
      <c r="D952" s="304">
        <f>SUM(D953:D954)</f>
        <v>0</v>
      </c>
      <c r="E952" s="331"/>
      <c r="F952" s="273" t="str">
        <f t="shared" si="81"/>
        <v>否</v>
      </c>
      <c r="G952" s="151" t="str">
        <f t="shared" si="82"/>
        <v>款</v>
      </c>
    </row>
    <row r="953" ht="36" customHeight="1" spans="1:7">
      <c r="A953" s="432" t="s">
        <v>1757</v>
      </c>
      <c r="B953" s="300" t="s">
        <v>1758</v>
      </c>
      <c r="C953" s="302">
        <v>0</v>
      </c>
      <c r="D953" s="302">
        <v>0</v>
      </c>
      <c r="E953" s="331"/>
      <c r="F953" s="273" t="str">
        <f t="shared" si="81"/>
        <v>否</v>
      </c>
      <c r="G953" s="151" t="str">
        <f t="shared" si="82"/>
        <v>项</v>
      </c>
    </row>
    <row r="954" ht="36" customHeight="1" spans="1:7">
      <c r="A954" s="432" t="s">
        <v>1759</v>
      </c>
      <c r="B954" s="300" t="s">
        <v>1760</v>
      </c>
      <c r="C954" s="302">
        <v>0</v>
      </c>
      <c r="D954" s="302">
        <v>0</v>
      </c>
      <c r="E954" s="331"/>
      <c r="F954" s="273" t="str">
        <f t="shared" si="81"/>
        <v>否</v>
      </c>
      <c r="G954" s="151" t="str">
        <f t="shared" si="82"/>
        <v>项</v>
      </c>
    </row>
    <row r="955" ht="36" customHeight="1" spans="1:7">
      <c r="A955" s="431" t="s">
        <v>1761</v>
      </c>
      <c r="B955" s="296" t="s">
        <v>1762</v>
      </c>
      <c r="C955" s="304"/>
      <c r="D955" s="304"/>
      <c r="E955" s="331"/>
      <c r="F955" s="273" t="str">
        <f t="shared" si="81"/>
        <v>否</v>
      </c>
      <c r="G955" s="151" t="str">
        <f t="shared" si="82"/>
        <v>款</v>
      </c>
    </row>
    <row r="956" ht="36" customHeight="1" spans="1:7">
      <c r="A956" s="432" t="s">
        <v>1763</v>
      </c>
      <c r="B956" s="300" t="s">
        <v>1764</v>
      </c>
      <c r="C956" s="302">
        <v>0</v>
      </c>
      <c r="D956" s="302">
        <v>0</v>
      </c>
      <c r="E956" s="331"/>
      <c r="F956" s="273" t="str">
        <f t="shared" si="81"/>
        <v>否</v>
      </c>
      <c r="G956" s="151" t="str">
        <f t="shared" si="82"/>
        <v>项</v>
      </c>
    </row>
    <row r="957" ht="36" customHeight="1" spans="1:7">
      <c r="A957" s="432" t="s">
        <v>1765</v>
      </c>
      <c r="B957" s="300" t="s">
        <v>1766</v>
      </c>
      <c r="C957" s="302"/>
      <c r="D957" s="302"/>
      <c r="E957" s="331"/>
      <c r="F957" s="273" t="str">
        <f t="shared" si="81"/>
        <v>否</v>
      </c>
      <c r="G957" s="151" t="str">
        <f t="shared" si="82"/>
        <v>项</v>
      </c>
    </row>
    <row r="958" ht="36" customHeight="1" spans="1:7">
      <c r="A958" s="431" t="s">
        <v>1767</v>
      </c>
      <c r="B958" s="444" t="s">
        <v>520</v>
      </c>
      <c r="C958" s="447"/>
      <c r="D958" s="447"/>
      <c r="E958" s="331"/>
      <c r="F958" s="273" t="str">
        <f t="shared" si="81"/>
        <v>否</v>
      </c>
      <c r="G958" s="151" t="str">
        <f t="shared" si="82"/>
        <v>项</v>
      </c>
    </row>
    <row r="959" ht="36" customHeight="1" spans="1:7">
      <c r="A959" s="431" t="s">
        <v>1768</v>
      </c>
      <c r="B959" s="444" t="s">
        <v>1769</v>
      </c>
      <c r="C959" s="447"/>
      <c r="D959" s="447"/>
      <c r="E959" s="331"/>
      <c r="F959" s="273" t="str">
        <f t="shared" si="81"/>
        <v>否</v>
      </c>
      <c r="G959" s="151" t="str">
        <f t="shared" si="82"/>
        <v>项</v>
      </c>
    </row>
    <row r="960" ht="36" customHeight="1" spans="1:7">
      <c r="A960" s="431" t="s">
        <v>94</v>
      </c>
      <c r="B960" s="296" t="s">
        <v>95</v>
      </c>
      <c r="C960" s="304">
        <f>C961+C984+C994+C1004+C1009+C1016+C1021</f>
        <v>24599</v>
      </c>
      <c r="D960" s="304">
        <f>D961+D984+D994+D1004+D1009+D1016+D1021</f>
        <v>7727</v>
      </c>
      <c r="E960" s="331">
        <f t="shared" ref="E960:E962" si="89">(D960-C960)/C960</f>
        <v>-0.686</v>
      </c>
      <c r="F960" s="273" t="str">
        <f t="shared" si="81"/>
        <v>是</v>
      </c>
      <c r="G960" s="151" t="str">
        <f t="shared" si="82"/>
        <v>类</v>
      </c>
    </row>
    <row r="961" ht="36" customHeight="1" spans="1:7">
      <c r="A961" s="431" t="s">
        <v>1770</v>
      </c>
      <c r="B961" s="296" t="s">
        <v>1771</v>
      </c>
      <c r="C961" s="304">
        <f>SUM(C962:C983)</f>
        <v>19377</v>
      </c>
      <c r="D961" s="304">
        <f>SUM(D962:D983)</f>
        <v>1227</v>
      </c>
      <c r="E961" s="331">
        <f t="shared" si="89"/>
        <v>-0.937</v>
      </c>
      <c r="F961" s="273" t="str">
        <f t="shared" si="81"/>
        <v>是</v>
      </c>
      <c r="G961" s="151" t="str">
        <f t="shared" si="82"/>
        <v>款</v>
      </c>
    </row>
    <row r="962" ht="36" customHeight="1" spans="1:7">
      <c r="A962" s="432" t="s">
        <v>1772</v>
      </c>
      <c r="B962" s="300" t="s">
        <v>140</v>
      </c>
      <c r="C962" s="302">
        <v>313</v>
      </c>
      <c r="D962" s="302">
        <v>200</v>
      </c>
      <c r="E962" s="331">
        <f t="shared" si="89"/>
        <v>-0.361</v>
      </c>
      <c r="F962" s="273" t="str">
        <f t="shared" si="81"/>
        <v>是</v>
      </c>
      <c r="G962" s="151" t="str">
        <f t="shared" si="82"/>
        <v>项</v>
      </c>
    </row>
    <row r="963" ht="36" customHeight="1" spans="1:7">
      <c r="A963" s="432" t="s">
        <v>1773</v>
      </c>
      <c r="B963" s="300" t="s">
        <v>142</v>
      </c>
      <c r="C963" s="302"/>
      <c r="D963" s="302"/>
      <c r="E963" s="331"/>
      <c r="F963" s="273" t="str">
        <f t="shared" si="81"/>
        <v>否</v>
      </c>
      <c r="G963" s="151" t="str">
        <f t="shared" si="82"/>
        <v>项</v>
      </c>
    </row>
    <row r="964" ht="36" customHeight="1" spans="1:7">
      <c r="A964" s="432" t="s">
        <v>1774</v>
      </c>
      <c r="B964" s="300" t="s">
        <v>144</v>
      </c>
      <c r="C964" s="302"/>
      <c r="D964" s="302"/>
      <c r="E964" s="331"/>
      <c r="F964" s="273" t="str">
        <f t="shared" ref="F964:F1027" si="90">IF(LEN(A964)=3,"是",IF(B964&lt;&gt;"",IF(SUM(C964:D964)&lt;&gt;0,"是","否"),"是"))</f>
        <v>否</v>
      </c>
      <c r="G964" s="151" t="str">
        <f t="shared" ref="G964:G1027" si="91">IF(LEN(A964)=3,"类",IF(LEN(A964)=5,"款","项"))</f>
        <v>项</v>
      </c>
    </row>
    <row r="965" ht="36" customHeight="1" spans="1:7">
      <c r="A965" s="432" t="s">
        <v>1775</v>
      </c>
      <c r="B965" s="300" t="s">
        <v>1776</v>
      </c>
      <c r="C965" s="302">
        <v>16708</v>
      </c>
      <c r="D965" s="302"/>
      <c r="E965" s="331">
        <f>(D965-C965)/C965</f>
        <v>-1</v>
      </c>
      <c r="F965" s="273" t="str">
        <f t="shared" si="90"/>
        <v>是</v>
      </c>
      <c r="G965" s="151" t="str">
        <f t="shared" si="91"/>
        <v>项</v>
      </c>
    </row>
    <row r="966" ht="36" customHeight="1" spans="1:7">
      <c r="A966" s="432" t="s">
        <v>1777</v>
      </c>
      <c r="B966" s="300" t="s">
        <v>1778</v>
      </c>
      <c r="C966" s="302">
        <v>264</v>
      </c>
      <c r="D966" s="302">
        <v>1027</v>
      </c>
      <c r="E966" s="331">
        <f>(D966-C966)/C966</f>
        <v>2.89</v>
      </c>
      <c r="F966" s="273" t="str">
        <f t="shared" si="90"/>
        <v>是</v>
      </c>
      <c r="G966" s="151" t="str">
        <f t="shared" si="91"/>
        <v>项</v>
      </c>
    </row>
    <row r="967" ht="36" customHeight="1" spans="1:7">
      <c r="A967" s="432" t="s">
        <v>1779</v>
      </c>
      <c r="B967" s="300" t="s">
        <v>1780</v>
      </c>
      <c r="C967" s="302"/>
      <c r="D967" s="302"/>
      <c r="E967" s="331"/>
      <c r="F967" s="273" t="str">
        <f t="shared" si="90"/>
        <v>否</v>
      </c>
      <c r="G967" s="151" t="str">
        <f t="shared" si="91"/>
        <v>项</v>
      </c>
    </row>
    <row r="968" ht="36" customHeight="1" spans="1:7">
      <c r="A968" s="432" t="s">
        <v>1781</v>
      </c>
      <c r="B968" s="300" t="s">
        <v>1782</v>
      </c>
      <c r="C968" s="302"/>
      <c r="D968" s="302"/>
      <c r="E968" s="331"/>
      <c r="F968" s="273" t="str">
        <f t="shared" si="90"/>
        <v>否</v>
      </c>
      <c r="G968" s="151" t="str">
        <f t="shared" si="91"/>
        <v>项</v>
      </c>
    </row>
    <row r="969" ht="36" customHeight="1" spans="1:7">
      <c r="A969" s="432" t="s">
        <v>1783</v>
      </c>
      <c r="B969" s="300" t="s">
        <v>1784</v>
      </c>
      <c r="C969" s="302">
        <v>0</v>
      </c>
      <c r="D969" s="302">
        <v>0</v>
      </c>
      <c r="E969" s="331"/>
      <c r="F969" s="273" t="str">
        <f t="shared" si="90"/>
        <v>否</v>
      </c>
      <c r="G969" s="151" t="str">
        <f t="shared" si="91"/>
        <v>项</v>
      </c>
    </row>
    <row r="970" ht="36" customHeight="1" spans="1:7">
      <c r="A970" s="432" t="s">
        <v>1785</v>
      </c>
      <c r="B970" s="300" t="s">
        <v>1786</v>
      </c>
      <c r="C970" s="302"/>
      <c r="D970" s="302"/>
      <c r="E970" s="331"/>
      <c r="F970" s="273" t="str">
        <f t="shared" si="90"/>
        <v>否</v>
      </c>
      <c r="G970" s="151" t="str">
        <f t="shared" si="91"/>
        <v>项</v>
      </c>
    </row>
    <row r="971" ht="36" customHeight="1" spans="1:7">
      <c r="A971" s="432" t="s">
        <v>1787</v>
      </c>
      <c r="B971" s="300" t="s">
        <v>1788</v>
      </c>
      <c r="C971" s="302"/>
      <c r="D971" s="302"/>
      <c r="E971" s="331"/>
      <c r="F971" s="273" t="str">
        <f t="shared" si="90"/>
        <v>否</v>
      </c>
      <c r="G971" s="151" t="str">
        <f t="shared" si="91"/>
        <v>项</v>
      </c>
    </row>
    <row r="972" ht="36" customHeight="1" spans="1:7">
      <c r="A972" s="432" t="s">
        <v>1789</v>
      </c>
      <c r="B972" s="300" t="s">
        <v>1790</v>
      </c>
      <c r="C972" s="302"/>
      <c r="D972" s="302"/>
      <c r="E972" s="331"/>
      <c r="F972" s="273" t="str">
        <f t="shared" si="90"/>
        <v>否</v>
      </c>
      <c r="G972" s="151" t="str">
        <f t="shared" si="91"/>
        <v>项</v>
      </c>
    </row>
    <row r="973" ht="36" customHeight="1" spans="1:7">
      <c r="A973" s="432" t="s">
        <v>1791</v>
      </c>
      <c r="B973" s="300" t="s">
        <v>1792</v>
      </c>
      <c r="C973" s="302"/>
      <c r="D973" s="302"/>
      <c r="E973" s="331"/>
      <c r="F973" s="273" t="str">
        <f t="shared" si="90"/>
        <v>否</v>
      </c>
      <c r="G973" s="151" t="str">
        <f t="shared" si="91"/>
        <v>项</v>
      </c>
    </row>
    <row r="974" ht="36" customHeight="1" spans="1:7">
      <c r="A974" s="432" t="s">
        <v>1793</v>
      </c>
      <c r="B974" s="300" t="s">
        <v>1794</v>
      </c>
      <c r="C974" s="302"/>
      <c r="D974" s="302"/>
      <c r="E974" s="331"/>
      <c r="F974" s="273" t="str">
        <f t="shared" si="90"/>
        <v>否</v>
      </c>
      <c r="G974" s="151" t="str">
        <f t="shared" si="91"/>
        <v>项</v>
      </c>
    </row>
    <row r="975" ht="36" customHeight="1" spans="1:7">
      <c r="A975" s="432" t="s">
        <v>1795</v>
      </c>
      <c r="B975" s="300" t="s">
        <v>1796</v>
      </c>
      <c r="C975" s="302"/>
      <c r="D975" s="302"/>
      <c r="E975" s="331"/>
      <c r="F975" s="273" t="str">
        <f t="shared" si="90"/>
        <v>否</v>
      </c>
      <c r="G975" s="151" t="str">
        <f t="shared" si="91"/>
        <v>项</v>
      </c>
    </row>
    <row r="976" ht="36" customHeight="1" spans="1:7">
      <c r="A976" s="432" t="s">
        <v>1797</v>
      </c>
      <c r="B976" s="300" t="s">
        <v>1798</v>
      </c>
      <c r="C976" s="302"/>
      <c r="D976" s="302"/>
      <c r="E976" s="331"/>
      <c r="F976" s="273" t="str">
        <f t="shared" si="90"/>
        <v>否</v>
      </c>
      <c r="G976" s="151" t="str">
        <f t="shared" si="91"/>
        <v>项</v>
      </c>
    </row>
    <row r="977" ht="36" customHeight="1" spans="1:7">
      <c r="A977" s="432" t="s">
        <v>1799</v>
      </c>
      <c r="B977" s="300" t="s">
        <v>1800</v>
      </c>
      <c r="C977" s="302">
        <v>0</v>
      </c>
      <c r="D977" s="302">
        <v>0</v>
      </c>
      <c r="E977" s="331"/>
      <c r="F977" s="273" t="str">
        <f t="shared" si="90"/>
        <v>否</v>
      </c>
      <c r="G977" s="151" t="str">
        <f t="shared" si="91"/>
        <v>项</v>
      </c>
    </row>
    <row r="978" ht="36" customHeight="1" spans="1:7">
      <c r="A978" s="432" t="s">
        <v>1801</v>
      </c>
      <c r="B978" s="300" t="s">
        <v>1802</v>
      </c>
      <c r="C978" s="302"/>
      <c r="D978" s="302"/>
      <c r="E978" s="331"/>
      <c r="F978" s="273" t="str">
        <f t="shared" si="90"/>
        <v>否</v>
      </c>
      <c r="G978" s="151" t="str">
        <f t="shared" si="91"/>
        <v>项</v>
      </c>
    </row>
    <row r="979" ht="36" customHeight="1" spans="1:7">
      <c r="A979" s="432" t="s">
        <v>1803</v>
      </c>
      <c r="B979" s="300" t="s">
        <v>1804</v>
      </c>
      <c r="C979" s="302">
        <v>0</v>
      </c>
      <c r="D979" s="302">
        <v>0</v>
      </c>
      <c r="E979" s="331"/>
      <c r="F979" s="273" t="str">
        <f t="shared" si="90"/>
        <v>否</v>
      </c>
      <c r="G979" s="151" t="str">
        <f t="shared" si="91"/>
        <v>项</v>
      </c>
    </row>
    <row r="980" ht="36" customHeight="1" spans="1:7">
      <c r="A980" s="432" t="s">
        <v>1805</v>
      </c>
      <c r="B980" s="300" t="s">
        <v>1806</v>
      </c>
      <c r="C980" s="302"/>
      <c r="D980" s="302"/>
      <c r="E980" s="331"/>
      <c r="F980" s="273" t="str">
        <f t="shared" si="90"/>
        <v>否</v>
      </c>
      <c r="G980" s="151" t="str">
        <f t="shared" si="91"/>
        <v>项</v>
      </c>
    </row>
    <row r="981" ht="36" customHeight="1" spans="1:7">
      <c r="A981" s="432" t="s">
        <v>1807</v>
      </c>
      <c r="B981" s="300" t="s">
        <v>1808</v>
      </c>
      <c r="C981" s="302"/>
      <c r="D981" s="302"/>
      <c r="E981" s="331"/>
      <c r="F981" s="273" t="str">
        <f t="shared" si="90"/>
        <v>否</v>
      </c>
      <c r="G981" s="151" t="str">
        <f t="shared" si="91"/>
        <v>项</v>
      </c>
    </row>
    <row r="982" ht="36" customHeight="1" spans="1:7">
      <c r="A982" s="432" t="s">
        <v>1809</v>
      </c>
      <c r="B982" s="300" t="s">
        <v>1810</v>
      </c>
      <c r="C982" s="302"/>
      <c r="D982" s="302"/>
      <c r="E982" s="331"/>
      <c r="F982" s="273" t="str">
        <f t="shared" si="90"/>
        <v>否</v>
      </c>
      <c r="G982" s="151" t="str">
        <f t="shared" si="91"/>
        <v>项</v>
      </c>
    </row>
    <row r="983" ht="36" customHeight="1" spans="1:7">
      <c r="A983" s="432" t="s">
        <v>1811</v>
      </c>
      <c r="B983" s="300" t="s">
        <v>1812</v>
      </c>
      <c r="C983" s="302">
        <v>2092</v>
      </c>
      <c r="D983" s="302"/>
      <c r="E983" s="331">
        <f>(D983-C983)/C983</f>
        <v>-1</v>
      </c>
      <c r="F983" s="273" t="str">
        <f t="shared" si="90"/>
        <v>是</v>
      </c>
      <c r="G983" s="151" t="str">
        <f t="shared" si="91"/>
        <v>项</v>
      </c>
    </row>
    <row r="984" ht="36" customHeight="1" spans="1:7">
      <c r="A984" s="431" t="s">
        <v>1813</v>
      </c>
      <c r="B984" s="296" t="s">
        <v>1814</v>
      </c>
      <c r="C984" s="304"/>
      <c r="D984" s="304"/>
      <c r="E984" s="331"/>
      <c r="F984" s="273" t="str">
        <f t="shared" si="90"/>
        <v>否</v>
      </c>
      <c r="G984" s="151" t="str">
        <f t="shared" si="91"/>
        <v>款</v>
      </c>
    </row>
    <row r="985" ht="36" customHeight="1" spans="1:7">
      <c r="A985" s="432" t="s">
        <v>1815</v>
      </c>
      <c r="B985" s="300" t="s">
        <v>140</v>
      </c>
      <c r="C985" s="302">
        <v>0</v>
      </c>
      <c r="D985" s="302">
        <v>0</v>
      </c>
      <c r="E985" s="331"/>
      <c r="F985" s="273" t="str">
        <f t="shared" si="90"/>
        <v>否</v>
      </c>
      <c r="G985" s="151" t="str">
        <f t="shared" si="91"/>
        <v>项</v>
      </c>
    </row>
    <row r="986" ht="36" customHeight="1" spans="1:7">
      <c r="A986" s="432" t="s">
        <v>1816</v>
      </c>
      <c r="B986" s="300" t="s">
        <v>142</v>
      </c>
      <c r="C986" s="302">
        <v>0</v>
      </c>
      <c r="D986" s="302">
        <v>0</v>
      </c>
      <c r="E986" s="331"/>
      <c r="F986" s="273" t="str">
        <f t="shared" si="90"/>
        <v>否</v>
      </c>
      <c r="G986" s="151" t="str">
        <f t="shared" si="91"/>
        <v>项</v>
      </c>
    </row>
    <row r="987" ht="36" customHeight="1" spans="1:7">
      <c r="A987" s="432" t="s">
        <v>1817</v>
      </c>
      <c r="B987" s="300" t="s">
        <v>144</v>
      </c>
      <c r="C987" s="302">
        <v>0</v>
      </c>
      <c r="D987" s="302">
        <v>0</v>
      </c>
      <c r="E987" s="331"/>
      <c r="F987" s="273" t="str">
        <f t="shared" si="90"/>
        <v>否</v>
      </c>
      <c r="G987" s="151" t="str">
        <f t="shared" si="91"/>
        <v>项</v>
      </c>
    </row>
    <row r="988" ht="36" customHeight="1" spans="1:7">
      <c r="A988" s="432" t="s">
        <v>1818</v>
      </c>
      <c r="B988" s="300" t="s">
        <v>1819</v>
      </c>
      <c r="C988" s="302"/>
      <c r="D988" s="302"/>
      <c r="E988" s="331"/>
      <c r="F988" s="273" t="str">
        <f t="shared" si="90"/>
        <v>否</v>
      </c>
      <c r="G988" s="151" t="str">
        <f t="shared" si="91"/>
        <v>项</v>
      </c>
    </row>
    <row r="989" ht="36" customHeight="1" spans="1:7">
      <c r="A989" s="432" t="s">
        <v>1820</v>
      </c>
      <c r="B989" s="300" t="s">
        <v>1821</v>
      </c>
      <c r="C989" s="302">
        <v>0</v>
      </c>
      <c r="D989" s="302">
        <v>0</v>
      </c>
      <c r="E989" s="331"/>
      <c r="F989" s="273" t="str">
        <f t="shared" si="90"/>
        <v>否</v>
      </c>
      <c r="G989" s="151" t="str">
        <f t="shared" si="91"/>
        <v>项</v>
      </c>
    </row>
    <row r="990" ht="36" customHeight="1" spans="1:7">
      <c r="A990" s="432" t="s">
        <v>1822</v>
      </c>
      <c r="B990" s="300" t="s">
        <v>1823</v>
      </c>
      <c r="C990" s="302"/>
      <c r="D990" s="302"/>
      <c r="E990" s="331"/>
      <c r="F990" s="273" t="str">
        <f t="shared" si="90"/>
        <v>否</v>
      </c>
      <c r="G990" s="151" t="str">
        <f t="shared" si="91"/>
        <v>项</v>
      </c>
    </row>
    <row r="991" ht="36" customHeight="1" spans="1:7">
      <c r="A991" s="432" t="s">
        <v>1824</v>
      </c>
      <c r="B991" s="300" t="s">
        <v>1825</v>
      </c>
      <c r="C991" s="302"/>
      <c r="D991" s="302"/>
      <c r="E991" s="331"/>
      <c r="F991" s="273" t="str">
        <f t="shared" si="90"/>
        <v>否</v>
      </c>
      <c r="G991" s="151" t="str">
        <f t="shared" si="91"/>
        <v>项</v>
      </c>
    </row>
    <row r="992" ht="36" customHeight="1" spans="1:7">
      <c r="A992" s="432" t="s">
        <v>1826</v>
      </c>
      <c r="B992" s="300" t="s">
        <v>1827</v>
      </c>
      <c r="C992" s="302">
        <v>0</v>
      </c>
      <c r="D992" s="302">
        <v>0</v>
      </c>
      <c r="E992" s="331"/>
      <c r="F992" s="273" t="str">
        <f t="shared" si="90"/>
        <v>否</v>
      </c>
      <c r="G992" s="151" t="str">
        <f t="shared" si="91"/>
        <v>项</v>
      </c>
    </row>
    <row r="993" ht="36" customHeight="1" spans="1:7">
      <c r="A993" s="432" t="s">
        <v>1828</v>
      </c>
      <c r="B993" s="300" t="s">
        <v>1829</v>
      </c>
      <c r="C993" s="302"/>
      <c r="D993" s="302"/>
      <c r="E993" s="331"/>
      <c r="F993" s="273" t="str">
        <f t="shared" si="90"/>
        <v>否</v>
      </c>
      <c r="G993" s="151" t="str">
        <f t="shared" si="91"/>
        <v>项</v>
      </c>
    </row>
    <row r="994" ht="36" customHeight="1" spans="1:7">
      <c r="A994" s="431" t="s">
        <v>1830</v>
      </c>
      <c r="B994" s="296" t="s">
        <v>1831</v>
      </c>
      <c r="C994" s="304">
        <f>SUM(C995:C1003)</f>
        <v>4772</v>
      </c>
      <c r="D994" s="304">
        <f>SUM(D995:D1003)</f>
        <v>100</v>
      </c>
      <c r="E994" s="331">
        <f>(D994-C994)/C994</f>
        <v>-0.979</v>
      </c>
      <c r="F994" s="273" t="str">
        <f t="shared" si="90"/>
        <v>是</v>
      </c>
      <c r="G994" s="151" t="str">
        <f t="shared" si="91"/>
        <v>款</v>
      </c>
    </row>
    <row r="995" ht="36" customHeight="1" spans="1:7">
      <c r="A995" s="432" t="s">
        <v>1832</v>
      </c>
      <c r="B995" s="300" t="s">
        <v>140</v>
      </c>
      <c r="C995" s="302">
        <v>0</v>
      </c>
      <c r="D995" s="302">
        <v>0</v>
      </c>
      <c r="E995" s="331"/>
      <c r="F995" s="273" t="str">
        <f t="shared" si="90"/>
        <v>否</v>
      </c>
      <c r="G995" s="151" t="str">
        <f t="shared" si="91"/>
        <v>项</v>
      </c>
    </row>
    <row r="996" ht="36" customHeight="1" spans="1:7">
      <c r="A996" s="432" t="s">
        <v>1833</v>
      </c>
      <c r="B996" s="300" t="s">
        <v>142</v>
      </c>
      <c r="C996" s="302">
        <v>0</v>
      </c>
      <c r="D996" s="302">
        <v>0</v>
      </c>
      <c r="E996" s="331"/>
      <c r="F996" s="273" t="str">
        <f t="shared" si="90"/>
        <v>否</v>
      </c>
      <c r="G996" s="151" t="str">
        <f t="shared" si="91"/>
        <v>项</v>
      </c>
    </row>
    <row r="997" ht="36" customHeight="1" spans="1:7">
      <c r="A997" s="432" t="s">
        <v>1834</v>
      </c>
      <c r="B997" s="300" t="s">
        <v>144</v>
      </c>
      <c r="C997" s="302">
        <v>0</v>
      </c>
      <c r="D997" s="302">
        <v>0</v>
      </c>
      <c r="E997" s="331"/>
      <c r="F997" s="273" t="str">
        <f t="shared" si="90"/>
        <v>否</v>
      </c>
      <c r="G997" s="151" t="str">
        <f t="shared" si="91"/>
        <v>项</v>
      </c>
    </row>
    <row r="998" ht="36" customHeight="1" spans="1:7">
      <c r="A998" s="432" t="s">
        <v>1835</v>
      </c>
      <c r="B998" s="300" t="s">
        <v>1836</v>
      </c>
      <c r="C998" s="302">
        <v>4737</v>
      </c>
      <c r="D998" s="302">
        <v>100</v>
      </c>
      <c r="E998" s="331">
        <f>(D998-C998)/C998</f>
        <v>-0.979</v>
      </c>
      <c r="F998" s="273" t="str">
        <f t="shared" si="90"/>
        <v>是</v>
      </c>
      <c r="G998" s="151" t="str">
        <f t="shared" si="91"/>
        <v>项</v>
      </c>
    </row>
    <row r="999" ht="36" customHeight="1" spans="1:7">
      <c r="A999" s="432" t="s">
        <v>1837</v>
      </c>
      <c r="B999" s="300" t="s">
        <v>1838</v>
      </c>
      <c r="C999" s="302">
        <v>0</v>
      </c>
      <c r="D999" s="302">
        <v>0</v>
      </c>
      <c r="E999" s="331"/>
      <c r="F999" s="273" t="str">
        <f t="shared" si="90"/>
        <v>否</v>
      </c>
      <c r="G999" s="151" t="str">
        <f t="shared" si="91"/>
        <v>项</v>
      </c>
    </row>
    <row r="1000" ht="36" customHeight="1" spans="1:7">
      <c r="A1000" s="432" t="s">
        <v>1839</v>
      </c>
      <c r="B1000" s="300" t="s">
        <v>1840</v>
      </c>
      <c r="C1000" s="302">
        <v>0</v>
      </c>
      <c r="D1000" s="302">
        <v>0</v>
      </c>
      <c r="E1000" s="331"/>
      <c r="F1000" s="273" t="str">
        <f t="shared" si="90"/>
        <v>否</v>
      </c>
      <c r="G1000" s="151" t="str">
        <f t="shared" si="91"/>
        <v>项</v>
      </c>
    </row>
    <row r="1001" ht="36" customHeight="1" spans="1:7">
      <c r="A1001" s="432" t="s">
        <v>1841</v>
      </c>
      <c r="B1001" s="300" t="s">
        <v>1842</v>
      </c>
      <c r="C1001" s="302"/>
      <c r="D1001" s="302"/>
      <c r="E1001" s="331"/>
      <c r="F1001" s="273" t="str">
        <f t="shared" si="90"/>
        <v>否</v>
      </c>
      <c r="G1001" s="151" t="str">
        <f t="shared" si="91"/>
        <v>项</v>
      </c>
    </row>
    <row r="1002" ht="36" customHeight="1" spans="1:7">
      <c r="A1002" s="432" t="s">
        <v>1843</v>
      </c>
      <c r="B1002" s="300" t="s">
        <v>1844</v>
      </c>
      <c r="C1002" s="302"/>
      <c r="D1002" s="302"/>
      <c r="E1002" s="331"/>
      <c r="F1002" s="273" t="str">
        <f t="shared" si="90"/>
        <v>否</v>
      </c>
      <c r="G1002" s="151" t="str">
        <f t="shared" si="91"/>
        <v>项</v>
      </c>
    </row>
    <row r="1003" ht="36" customHeight="1" spans="1:7">
      <c r="A1003" s="432" t="s">
        <v>1845</v>
      </c>
      <c r="B1003" s="300" t="s">
        <v>1846</v>
      </c>
      <c r="C1003" s="302">
        <v>35</v>
      </c>
      <c r="D1003" s="302"/>
      <c r="E1003" s="331">
        <f>(D1003-C1003)/C1003</f>
        <v>-1</v>
      </c>
      <c r="F1003" s="273" t="str">
        <f t="shared" si="90"/>
        <v>是</v>
      </c>
      <c r="G1003" s="151" t="str">
        <f t="shared" si="91"/>
        <v>项</v>
      </c>
    </row>
    <row r="1004" ht="36" customHeight="1" spans="1:7">
      <c r="A1004" s="431" t="s">
        <v>1847</v>
      </c>
      <c r="B1004" s="296" t="s">
        <v>1848</v>
      </c>
      <c r="C1004" s="304">
        <f>SUM(C1005:C1008)</f>
        <v>0</v>
      </c>
      <c r="D1004" s="304">
        <f>SUM(D1005:D1008)</f>
        <v>0</v>
      </c>
      <c r="E1004" s="331"/>
      <c r="F1004" s="273" t="str">
        <f t="shared" si="90"/>
        <v>否</v>
      </c>
      <c r="G1004" s="151" t="str">
        <f t="shared" si="91"/>
        <v>款</v>
      </c>
    </row>
    <row r="1005" ht="36" customHeight="1" spans="1:7">
      <c r="A1005" s="432" t="s">
        <v>1849</v>
      </c>
      <c r="B1005" s="300" t="s">
        <v>1850</v>
      </c>
      <c r="C1005" s="302">
        <v>0</v>
      </c>
      <c r="D1005" s="302">
        <v>0</v>
      </c>
      <c r="E1005" s="331"/>
      <c r="F1005" s="273" t="str">
        <f t="shared" si="90"/>
        <v>否</v>
      </c>
      <c r="G1005" s="151" t="str">
        <f t="shared" si="91"/>
        <v>项</v>
      </c>
    </row>
    <row r="1006" ht="36" customHeight="1" spans="1:7">
      <c r="A1006" s="432" t="s">
        <v>1851</v>
      </c>
      <c r="B1006" s="300" t="s">
        <v>1852</v>
      </c>
      <c r="C1006" s="302">
        <v>0</v>
      </c>
      <c r="D1006" s="302">
        <v>0</v>
      </c>
      <c r="E1006" s="331"/>
      <c r="F1006" s="273" t="str">
        <f t="shared" si="90"/>
        <v>否</v>
      </c>
      <c r="G1006" s="151" t="str">
        <f t="shared" si="91"/>
        <v>项</v>
      </c>
    </row>
    <row r="1007" ht="36" customHeight="1" spans="1:7">
      <c r="A1007" s="432" t="s">
        <v>1853</v>
      </c>
      <c r="B1007" s="300" t="s">
        <v>1854</v>
      </c>
      <c r="C1007" s="302">
        <v>0</v>
      </c>
      <c r="D1007" s="302">
        <v>0</v>
      </c>
      <c r="E1007" s="331"/>
      <c r="F1007" s="273" t="str">
        <f t="shared" si="90"/>
        <v>否</v>
      </c>
      <c r="G1007" s="151" t="str">
        <f t="shared" si="91"/>
        <v>项</v>
      </c>
    </row>
    <row r="1008" ht="36" customHeight="1" spans="1:7">
      <c r="A1008" s="432" t="s">
        <v>1855</v>
      </c>
      <c r="B1008" s="300" t="s">
        <v>1856</v>
      </c>
      <c r="C1008" s="302">
        <v>0</v>
      </c>
      <c r="D1008" s="302">
        <v>0</v>
      </c>
      <c r="E1008" s="331"/>
      <c r="F1008" s="273" t="str">
        <f t="shared" si="90"/>
        <v>否</v>
      </c>
      <c r="G1008" s="151" t="str">
        <f t="shared" si="91"/>
        <v>项</v>
      </c>
    </row>
    <row r="1009" ht="36" customHeight="1" spans="1:7">
      <c r="A1009" s="431" t="s">
        <v>1857</v>
      </c>
      <c r="B1009" s="296" t="s">
        <v>1858</v>
      </c>
      <c r="C1009" s="304">
        <f>SUM(C1010:C1015)</f>
        <v>0</v>
      </c>
      <c r="D1009" s="304">
        <f>SUM(D1010:D1015)</f>
        <v>0</v>
      </c>
      <c r="E1009" s="331"/>
      <c r="F1009" s="273" t="str">
        <f t="shared" si="90"/>
        <v>否</v>
      </c>
      <c r="G1009" s="151" t="str">
        <f t="shared" si="91"/>
        <v>款</v>
      </c>
    </row>
    <row r="1010" ht="36" customHeight="1" spans="1:7">
      <c r="A1010" s="432" t="s">
        <v>1859</v>
      </c>
      <c r="B1010" s="300" t="s">
        <v>140</v>
      </c>
      <c r="C1010" s="302">
        <v>0</v>
      </c>
      <c r="D1010" s="302">
        <v>0</v>
      </c>
      <c r="E1010" s="331"/>
      <c r="F1010" s="273" t="str">
        <f t="shared" si="90"/>
        <v>否</v>
      </c>
      <c r="G1010" s="151" t="str">
        <f t="shared" si="91"/>
        <v>项</v>
      </c>
    </row>
    <row r="1011" ht="36" customHeight="1" spans="1:7">
      <c r="A1011" s="432" t="s">
        <v>1860</v>
      </c>
      <c r="B1011" s="300" t="s">
        <v>142</v>
      </c>
      <c r="C1011" s="302">
        <v>0</v>
      </c>
      <c r="D1011" s="302">
        <v>0</v>
      </c>
      <c r="E1011" s="331"/>
      <c r="F1011" s="273" t="str">
        <f t="shared" si="90"/>
        <v>否</v>
      </c>
      <c r="G1011" s="151" t="str">
        <f t="shared" si="91"/>
        <v>项</v>
      </c>
    </row>
    <row r="1012" ht="36" customHeight="1" spans="1:7">
      <c r="A1012" s="432" t="s">
        <v>1861</v>
      </c>
      <c r="B1012" s="300" t="s">
        <v>144</v>
      </c>
      <c r="C1012" s="302">
        <v>0</v>
      </c>
      <c r="D1012" s="302">
        <v>0</v>
      </c>
      <c r="E1012" s="331"/>
      <c r="F1012" s="273" t="str">
        <f t="shared" si="90"/>
        <v>否</v>
      </c>
      <c r="G1012" s="151" t="str">
        <f t="shared" si="91"/>
        <v>项</v>
      </c>
    </row>
    <row r="1013" ht="36" customHeight="1" spans="1:7">
      <c r="A1013" s="432" t="s">
        <v>1862</v>
      </c>
      <c r="B1013" s="300" t="s">
        <v>1827</v>
      </c>
      <c r="C1013" s="302">
        <v>0</v>
      </c>
      <c r="D1013" s="302">
        <v>0</v>
      </c>
      <c r="E1013" s="331"/>
      <c r="F1013" s="273" t="str">
        <f t="shared" si="90"/>
        <v>否</v>
      </c>
      <c r="G1013" s="151" t="str">
        <f t="shared" si="91"/>
        <v>项</v>
      </c>
    </row>
    <row r="1014" ht="36" customHeight="1" spans="1:7">
      <c r="A1014" s="432" t="s">
        <v>1863</v>
      </c>
      <c r="B1014" s="300" t="s">
        <v>1864</v>
      </c>
      <c r="C1014" s="302">
        <v>0</v>
      </c>
      <c r="D1014" s="302">
        <v>0</v>
      </c>
      <c r="E1014" s="331"/>
      <c r="F1014" s="273" t="str">
        <f t="shared" si="90"/>
        <v>否</v>
      </c>
      <c r="G1014" s="151" t="str">
        <f t="shared" si="91"/>
        <v>项</v>
      </c>
    </row>
    <row r="1015" ht="36" customHeight="1" spans="1:7">
      <c r="A1015" s="432" t="s">
        <v>1865</v>
      </c>
      <c r="B1015" s="300" t="s">
        <v>1866</v>
      </c>
      <c r="C1015" s="302">
        <v>0</v>
      </c>
      <c r="D1015" s="302">
        <v>0</v>
      </c>
      <c r="E1015" s="331"/>
      <c r="F1015" s="273" t="str">
        <f t="shared" si="90"/>
        <v>否</v>
      </c>
      <c r="G1015" s="151" t="str">
        <f t="shared" si="91"/>
        <v>项</v>
      </c>
    </row>
    <row r="1016" ht="36" customHeight="1" spans="1:7">
      <c r="A1016" s="431" t="s">
        <v>1867</v>
      </c>
      <c r="B1016" s="296" t="s">
        <v>1868</v>
      </c>
      <c r="C1016" s="304">
        <f>SUM(C1017:C1020)</f>
        <v>0</v>
      </c>
      <c r="D1016" s="304">
        <f>SUM(D1017:D1020)</f>
        <v>6400</v>
      </c>
      <c r="E1016" s="331"/>
      <c r="F1016" s="273" t="str">
        <f t="shared" si="90"/>
        <v>是</v>
      </c>
      <c r="G1016" s="151" t="str">
        <f t="shared" si="91"/>
        <v>款</v>
      </c>
    </row>
    <row r="1017" ht="36" customHeight="1" spans="1:7">
      <c r="A1017" s="432" t="s">
        <v>1869</v>
      </c>
      <c r="B1017" s="300" t="s">
        <v>1870</v>
      </c>
      <c r="C1017" s="302">
        <v>0</v>
      </c>
      <c r="D1017" s="302">
        <v>0</v>
      </c>
      <c r="E1017" s="331"/>
      <c r="F1017" s="273" t="str">
        <f t="shared" si="90"/>
        <v>否</v>
      </c>
      <c r="G1017" s="151" t="str">
        <f t="shared" si="91"/>
        <v>项</v>
      </c>
    </row>
    <row r="1018" ht="36" customHeight="1" spans="1:7">
      <c r="A1018" s="432" t="s">
        <v>1871</v>
      </c>
      <c r="B1018" s="300" t="s">
        <v>1872</v>
      </c>
      <c r="C1018" s="302">
        <v>0</v>
      </c>
      <c r="D1018" s="302">
        <v>6400</v>
      </c>
      <c r="E1018" s="331"/>
      <c r="F1018" s="273" t="str">
        <f t="shared" si="90"/>
        <v>是</v>
      </c>
      <c r="G1018" s="151" t="str">
        <f t="shared" si="91"/>
        <v>项</v>
      </c>
    </row>
    <row r="1019" ht="36" customHeight="1" spans="1:7">
      <c r="A1019" s="432" t="s">
        <v>1873</v>
      </c>
      <c r="B1019" s="300" t="s">
        <v>1874</v>
      </c>
      <c r="C1019" s="302">
        <v>0</v>
      </c>
      <c r="D1019" s="302">
        <v>0</v>
      </c>
      <c r="E1019" s="331"/>
      <c r="F1019" s="273" t="str">
        <f t="shared" si="90"/>
        <v>否</v>
      </c>
      <c r="G1019" s="151" t="str">
        <f t="shared" si="91"/>
        <v>项</v>
      </c>
    </row>
    <row r="1020" ht="36" customHeight="1" spans="1:7">
      <c r="A1020" s="432" t="s">
        <v>1875</v>
      </c>
      <c r="B1020" s="300" t="s">
        <v>1876</v>
      </c>
      <c r="C1020" s="302">
        <v>0</v>
      </c>
      <c r="D1020" s="302">
        <v>0</v>
      </c>
      <c r="E1020" s="331"/>
      <c r="F1020" s="273" t="str">
        <f t="shared" si="90"/>
        <v>否</v>
      </c>
      <c r="G1020" s="151" t="str">
        <f t="shared" si="91"/>
        <v>项</v>
      </c>
    </row>
    <row r="1021" ht="36" customHeight="1" spans="1:7">
      <c r="A1021" s="431" t="s">
        <v>1877</v>
      </c>
      <c r="B1021" s="296" t="s">
        <v>1878</v>
      </c>
      <c r="C1021" s="304">
        <f>SUM(C1022:C1023)</f>
        <v>450</v>
      </c>
      <c r="D1021" s="304"/>
      <c r="E1021" s="331">
        <f t="shared" ref="E1021:E1025" si="92">(D1021-C1021)/C1021</f>
        <v>-1</v>
      </c>
      <c r="F1021" s="273" t="str">
        <f t="shared" si="90"/>
        <v>是</v>
      </c>
      <c r="G1021" s="151" t="str">
        <f t="shared" si="91"/>
        <v>款</v>
      </c>
    </row>
    <row r="1022" ht="36" customHeight="1" spans="1:7">
      <c r="A1022" s="432" t="s">
        <v>1879</v>
      </c>
      <c r="B1022" s="300" t="s">
        <v>1880</v>
      </c>
      <c r="C1022" s="302">
        <v>0</v>
      </c>
      <c r="D1022" s="302">
        <v>0</v>
      </c>
      <c r="E1022" s="331"/>
      <c r="F1022" s="273" t="str">
        <f t="shared" si="90"/>
        <v>否</v>
      </c>
      <c r="G1022" s="151" t="str">
        <f t="shared" si="91"/>
        <v>项</v>
      </c>
    </row>
    <row r="1023" ht="36" customHeight="1" spans="1:7">
      <c r="A1023" s="432" t="s">
        <v>1881</v>
      </c>
      <c r="B1023" s="300" t="s">
        <v>1882</v>
      </c>
      <c r="C1023" s="302">
        <v>450</v>
      </c>
      <c r="D1023" s="302"/>
      <c r="E1023" s="331">
        <f t="shared" si="92"/>
        <v>-1</v>
      </c>
      <c r="F1023" s="273" t="str">
        <f t="shared" si="90"/>
        <v>是</v>
      </c>
      <c r="G1023" s="151" t="str">
        <f t="shared" si="91"/>
        <v>项</v>
      </c>
    </row>
    <row r="1024" ht="36" customHeight="1" spans="1:7">
      <c r="A1024" s="438" t="s">
        <v>1883</v>
      </c>
      <c r="B1024" s="439" t="s">
        <v>520</v>
      </c>
      <c r="C1024" s="440"/>
      <c r="D1024" s="440"/>
      <c r="E1024" s="331"/>
      <c r="F1024" s="273" t="str">
        <f t="shared" si="90"/>
        <v>否</v>
      </c>
      <c r="G1024" s="151" t="str">
        <f t="shared" si="91"/>
        <v>项</v>
      </c>
    </row>
    <row r="1025" ht="36" customHeight="1" spans="1:7">
      <c r="A1025" s="431" t="s">
        <v>96</v>
      </c>
      <c r="B1025" s="296" t="s">
        <v>97</v>
      </c>
      <c r="C1025" s="304">
        <f>C1026+C1036+C1052+C1057+C1074+C1081+C1089</f>
        <v>63</v>
      </c>
      <c r="D1025" s="304">
        <f>D1026+D1036+D1052+D1057+D1074+D1081+D1089</f>
        <v>960</v>
      </c>
      <c r="E1025" s="331">
        <f t="shared" si="92"/>
        <v>14.238</v>
      </c>
      <c r="F1025" s="273" t="str">
        <f t="shared" si="90"/>
        <v>是</v>
      </c>
      <c r="G1025" s="151" t="str">
        <f t="shared" si="91"/>
        <v>类</v>
      </c>
    </row>
    <row r="1026" ht="36" customHeight="1" spans="1:7">
      <c r="A1026" s="431" t="s">
        <v>1884</v>
      </c>
      <c r="B1026" s="296" t="s">
        <v>1885</v>
      </c>
      <c r="C1026" s="304"/>
      <c r="D1026" s="304"/>
      <c r="E1026" s="331"/>
      <c r="F1026" s="273" t="str">
        <f t="shared" si="90"/>
        <v>否</v>
      </c>
      <c r="G1026" s="151" t="str">
        <f t="shared" si="91"/>
        <v>款</v>
      </c>
    </row>
    <row r="1027" ht="36" customHeight="1" spans="1:7">
      <c r="A1027" s="432" t="s">
        <v>1886</v>
      </c>
      <c r="B1027" s="300" t="s">
        <v>140</v>
      </c>
      <c r="C1027" s="302"/>
      <c r="D1027" s="302"/>
      <c r="E1027" s="331"/>
      <c r="F1027" s="273" t="str">
        <f t="shared" si="90"/>
        <v>否</v>
      </c>
      <c r="G1027" s="151" t="str">
        <f t="shared" si="91"/>
        <v>项</v>
      </c>
    </row>
    <row r="1028" ht="36" customHeight="1" spans="1:7">
      <c r="A1028" s="432" t="s">
        <v>1887</v>
      </c>
      <c r="B1028" s="300" t="s">
        <v>142</v>
      </c>
      <c r="C1028" s="302">
        <v>0</v>
      </c>
      <c r="D1028" s="302">
        <v>0</v>
      </c>
      <c r="E1028" s="331"/>
      <c r="F1028" s="273" t="str">
        <f t="shared" ref="F1028:F1091" si="93">IF(LEN(A1028)=3,"是",IF(B1028&lt;&gt;"",IF(SUM(C1028:D1028)&lt;&gt;0,"是","否"),"是"))</f>
        <v>否</v>
      </c>
      <c r="G1028" s="151" t="str">
        <f t="shared" ref="G1028:G1091" si="94">IF(LEN(A1028)=3,"类",IF(LEN(A1028)=5,"款","项"))</f>
        <v>项</v>
      </c>
    </row>
    <row r="1029" ht="36" customHeight="1" spans="1:7">
      <c r="A1029" s="432" t="s">
        <v>1888</v>
      </c>
      <c r="B1029" s="300" t="s">
        <v>144</v>
      </c>
      <c r="C1029" s="302">
        <v>0</v>
      </c>
      <c r="D1029" s="302">
        <v>0</v>
      </c>
      <c r="E1029" s="331"/>
      <c r="F1029" s="273" t="str">
        <f t="shared" si="93"/>
        <v>否</v>
      </c>
      <c r="G1029" s="151" t="str">
        <f t="shared" si="94"/>
        <v>项</v>
      </c>
    </row>
    <row r="1030" ht="36" customHeight="1" spans="1:7">
      <c r="A1030" s="432" t="s">
        <v>1889</v>
      </c>
      <c r="B1030" s="300" t="s">
        <v>1890</v>
      </c>
      <c r="C1030" s="302"/>
      <c r="D1030" s="302"/>
      <c r="E1030" s="331"/>
      <c r="F1030" s="273" t="str">
        <f t="shared" si="93"/>
        <v>否</v>
      </c>
      <c r="G1030" s="151" t="str">
        <f t="shared" si="94"/>
        <v>项</v>
      </c>
    </row>
    <row r="1031" ht="36" customHeight="1" spans="1:7">
      <c r="A1031" s="432" t="s">
        <v>1891</v>
      </c>
      <c r="B1031" s="300" t="s">
        <v>1892</v>
      </c>
      <c r="C1031" s="302">
        <v>0</v>
      </c>
      <c r="D1031" s="302">
        <v>0</v>
      </c>
      <c r="E1031" s="331"/>
      <c r="F1031" s="273" t="str">
        <f t="shared" si="93"/>
        <v>否</v>
      </c>
      <c r="G1031" s="151" t="str">
        <f t="shared" si="94"/>
        <v>项</v>
      </c>
    </row>
    <row r="1032" ht="36" customHeight="1" spans="1:7">
      <c r="A1032" s="432" t="s">
        <v>1893</v>
      </c>
      <c r="B1032" s="300" t="s">
        <v>1894</v>
      </c>
      <c r="C1032" s="302">
        <v>0</v>
      </c>
      <c r="D1032" s="302">
        <v>0</v>
      </c>
      <c r="E1032" s="331"/>
      <c r="F1032" s="273" t="str">
        <f t="shared" si="93"/>
        <v>否</v>
      </c>
      <c r="G1032" s="151" t="str">
        <f t="shared" si="94"/>
        <v>项</v>
      </c>
    </row>
    <row r="1033" ht="36" customHeight="1" spans="1:7">
      <c r="A1033" s="432" t="s">
        <v>1895</v>
      </c>
      <c r="B1033" s="300" t="s">
        <v>1896</v>
      </c>
      <c r="C1033" s="302"/>
      <c r="D1033" s="302"/>
      <c r="E1033" s="331"/>
      <c r="F1033" s="273" t="str">
        <f t="shared" si="93"/>
        <v>否</v>
      </c>
      <c r="G1033" s="151" t="str">
        <f t="shared" si="94"/>
        <v>项</v>
      </c>
    </row>
    <row r="1034" ht="36" customHeight="1" spans="1:7">
      <c r="A1034" s="432" t="s">
        <v>1897</v>
      </c>
      <c r="B1034" s="300" t="s">
        <v>1898</v>
      </c>
      <c r="C1034" s="302">
        <v>0</v>
      </c>
      <c r="D1034" s="302">
        <v>0</v>
      </c>
      <c r="E1034" s="331"/>
      <c r="F1034" s="273" t="str">
        <f t="shared" si="93"/>
        <v>否</v>
      </c>
      <c r="G1034" s="151" t="str">
        <f t="shared" si="94"/>
        <v>项</v>
      </c>
    </row>
    <row r="1035" ht="36" customHeight="1" spans="1:7">
      <c r="A1035" s="432" t="s">
        <v>1899</v>
      </c>
      <c r="B1035" s="300" t="s">
        <v>1900</v>
      </c>
      <c r="C1035" s="302"/>
      <c r="D1035" s="302"/>
      <c r="E1035" s="331"/>
      <c r="F1035" s="273" t="str">
        <f t="shared" si="93"/>
        <v>否</v>
      </c>
      <c r="G1035" s="151" t="str">
        <f t="shared" si="94"/>
        <v>项</v>
      </c>
    </row>
    <row r="1036" ht="36" customHeight="1" spans="1:7">
      <c r="A1036" s="431" t="s">
        <v>1901</v>
      </c>
      <c r="B1036" s="296" t="s">
        <v>1902</v>
      </c>
      <c r="C1036" s="304"/>
      <c r="D1036" s="304"/>
      <c r="E1036" s="331"/>
      <c r="F1036" s="273" t="str">
        <f t="shared" si="93"/>
        <v>否</v>
      </c>
      <c r="G1036" s="151" t="str">
        <f t="shared" si="94"/>
        <v>款</v>
      </c>
    </row>
    <row r="1037" ht="36" customHeight="1" spans="1:7">
      <c r="A1037" s="432" t="s">
        <v>1903</v>
      </c>
      <c r="B1037" s="300" t="s">
        <v>140</v>
      </c>
      <c r="C1037" s="302"/>
      <c r="D1037" s="302"/>
      <c r="E1037" s="331"/>
      <c r="F1037" s="273" t="str">
        <f t="shared" si="93"/>
        <v>否</v>
      </c>
      <c r="G1037" s="151" t="str">
        <f t="shared" si="94"/>
        <v>项</v>
      </c>
    </row>
    <row r="1038" ht="36" customHeight="1" spans="1:7">
      <c r="A1038" s="432" t="s">
        <v>1904</v>
      </c>
      <c r="B1038" s="300" t="s">
        <v>142</v>
      </c>
      <c r="C1038" s="302">
        <v>0</v>
      </c>
      <c r="D1038" s="302">
        <v>0</v>
      </c>
      <c r="E1038" s="331"/>
      <c r="F1038" s="273" t="str">
        <f t="shared" si="93"/>
        <v>否</v>
      </c>
      <c r="G1038" s="151" t="str">
        <f t="shared" si="94"/>
        <v>项</v>
      </c>
    </row>
    <row r="1039" ht="36" customHeight="1" spans="1:7">
      <c r="A1039" s="432" t="s">
        <v>1905</v>
      </c>
      <c r="B1039" s="300" t="s">
        <v>144</v>
      </c>
      <c r="C1039" s="302"/>
      <c r="D1039" s="302"/>
      <c r="E1039" s="331"/>
      <c r="F1039" s="273" t="str">
        <f t="shared" si="93"/>
        <v>否</v>
      </c>
      <c r="G1039" s="151" t="str">
        <f t="shared" si="94"/>
        <v>项</v>
      </c>
    </row>
    <row r="1040" ht="36" customHeight="1" spans="1:7">
      <c r="A1040" s="432" t="s">
        <v>1906</v>
      </c>
      <c r="B1040" s="300" t="s">
        <v>1907</v>
      </c>
      <c r="C1040" s="302"/>
      <c r="D1040" s="302"/>
      <c r="E1040" s="331"/>
      <c r="F1040" s="273" t="str">
        <f t="shared" si="93"/>
        <v>否</v>
      </c>
      <c r="G1040" s="151" t="str">
        <f t="shared" si="94"/>
        <v>项</v>
      </c>
    </row>
    <row r="1041" ht="36" customHeight="1" spans="1:7">
      <c r="A1041" s="432" t="s">
        <v>1908</v>
      </c>
      <c r="B1041" s="300" t="s">
        <v>1909</v>
      </c>
      <c r="C1041" s="302"/>
      <c r="D1041" s="302"/>
      <c r="E1041" s="331"/>
      <c r="F1041" s="273" t="str">
        <f t="shared" si="93"/>
        <v>否</v>
      </c>
      <c r="G1041" s="151" t="str">
        <f t="shared" si="94"/>
        <v>项</v>
      </c>
    </row>
    <row r="1042" ht="36" customHeight="1" spans="1:7">
      <c r="A1042" s="432" t="s">
        <v>1910</v>
      </c>
      <c r="B1042" s="300" t="s">
        <v>1911</v>
      </c>
      <c r="C1042" s="302">
        <v>0</v>
      </c>
      <c r="D1042" s="302">
        <v>0</v>
      </c>
      <c r="E1042" s="331"/>
      <c r="F1042" s="273" t="str">
        <f t="shared" si="93"/>
        <v>否</v>
      </c>
      <c r="G1042" s="151" t="str">
        <f t="shared" si="94"/>
        <v>项</v>
      </c>
    </row>
    <row r="1043" ht="36" customHeight="1" spans="1:7">
      <c r="A1043" s="432" t="s">
        <v>1912</v>
      </c>
      <c r="B1043" s="300" t="s">
        <v>1913</v>
      </c>
      <c r="C1043" s="302"/>
      <c r="D1043" s="302"/>
      <c r="E1043" s="331"/>
      <c r="F1043" s="273" t="str">
        <f t="shared" si="93"/>
        <v>否</v>
      </c>
      <c r="G1043" s="151" t="str">
        <f t="shared" si="94"/>
        <v>项</v>
      </c>
    </row>
    <row r="1044" ht="36" customHeight="1" spans="1:7">
      <c r="A1044" s="432" t="s">
        <v>1914</v>
      </c>
      <c r="B1044" s="300" t="s">
        <v>1915</v>
      </c>
      <c r="C1044" s="302">
        <v>0</v>
      </c>
      <c r="D1044" s="302">
        <v>0</v>
      </c>
      <c r="E1044" s="331"/>
      <c r="F1044" s="273" t="str">
        <f t="shared" si="93"/>
        <v>否</v>
      </c>
      <c r="G1044" s="151" t="str">
        <f t="shared" si="94"/>
        <v>项</v>
      </c>
    </row>
    <row r="1045" ht="36" customHeight="1" spans="1:7">
      <c r="A1045" s="432" t="s">
        <v>1916</v>
      </c>
      <c r="B1045" s="300" t="s">
        <v>1917</v>
      </c>
      <c r="C1045" s="302">
        <v>0</v>
      </c>
      <c r="D1045" s="302">
        <v>0</v>
      </c>
      <c r="E1045" s="331"/>
      <c r="F1045" s="273" t="str">
        <f t="shared" si="93"/>
        <v>否</v>
      </c>
      <c r="G1045" s="151" t="str">
        <f t="shared" si="94"/>
        <v>项</v>
      </c>
    </row>
    <row r="1046" ht="36" customHeight="1" spans="1:7">
      <c r="A1046" s="432" t="s">
        <v>1918</v>
      </c>
      <c r="B1046" s="300" t="s">
        <v>1919</v>
      </c>
      <c r="C1046" s="302">
        <v>0</v>
      </c>
      <c r="D1046" s="302">
        <v>0</v>
      </c>
      <c r="E1046" s="331"/>
      <c r="F1046" s="273" t="str">
        <f t="shared" si="93"/>
        <v>否</v>
      </c>
      <c r="G1046" s="151" t="str">
        <f t="shared" si="94"/>
        <v>项</v>
      </c>
    </row>
    <row r="1047" ht="36" customHeight="1" spans="1:7">
      <c r="A1047" s="432" t="s">
        <v>1920</v>
      </c>
      <c r="B1047" s="300" t="s">
        <v>1921</v>
      </c>
      <c r="C1047" s="302">
        <v>0</v>
      </c>
      <c r="D1047" s="302">
        <v>0</v>
      </c>
      <c r="E1047" s="331"/>
      <c r="F1047" s="273" t="str">
        <f t="shared" si="93"/>
        <v>否</v>
      </c>
      <c r="G1047" s="151" t="str">
        <f t="shared" si="94"/>
        <v>项</v>
      </c>
    </row>
    <row r="1048" ht="36" customHeight="1" spans="1:7">
      <c r="A1048" s="432" t="s">
        <v>1922</v>
      </c>
      <c r="B1048" s="300" t="s">
        <v>1923</v>
      </c>
      <c r="C1048" s="302">
        <v>0</v>
      </c>
      <c r="D1048" s="302">
        <v>0</v>
      </c>
      <c r="E1048" s="331"/>
      <c r="F1048" s="273" t="str">
        <f t="shared" si="93"/>
        <v>否</v>
      </c>
      <c r="G1048" s="151" t="str">
        <f t="shared" si="94"/>
        <v>项</v>
      </c>
    </row>
    <row r="1049" ht="36" customHeight="1" spans="1:7">
      <c r="A1049" s="432" t="s">
        <v>1924</v>
      </c>
      <c r="B1049" s="300" t="s">
        <v>1925</v>
      </c>
      <c r="C1049" s="302">
        <v>0</v>
      </c>
      <c r="D1049" s="302">
        <v>0</v>
      </c>
      <c r="E1049" s="331"/>
      <c r="F1049" s="273" t="str">
        <f t="shared" si="93"/>
        <v>否</v>
      </c>
      <c r="G1049" s="151" t="str">
        <f t="shared" si="94"/>
        <v>项</v>
      </c>
    </row>
    <row r="1050" ht="36" customHeight="1" spans="1:7">
      <c r="A1050" s="432" t="s">
        <v>1926</v>
      </c>
      <c r="B1050" s="300" t="s">
        <v>1927</v>
      </c>
      <c r="C1050" s="302">
        <v>0</v>
      </c>
      <c r="D1050" s="302">
        <v>0</v>
      </c>
      <c r="E1050" s="331"/>
      <c r="F1050" s="273" t="str">
        <f t="shared" si="93"/>
        <v>否</v>
      </c>
      <c r="G1050" s="151" t="str">
        <f t="shared" si="94"/>
        <v>项</v>
      </c>
    </row>
    <row r="1051" ht="36" customHeight="1" spans="1:7">
      <c r="A1051" s="432" t="s">
        <v>1928</v>
      </c>
      <c r="B1051" s="300" t="s">
        <v>1929</v>
      </c>
      <c r="C1051" s="302"/>
      <c r="D1051" s="302"/>
      <c r="E1051" s="331"/>
      <c r="F1051" s="273" t="str">
        <f t="shared" si="93"/>
        <v>否</v>
      </c>
      <c r="G1051" s="151" t="str">
        <f t="shared" si="94"/>
        <v>项</v>
      </c>
    </row>
    <row r="1052" ht="36" customHeight="1" spans="1:7">
      <c r="A1052" s="431" t="s">
        <v>1930</v>
      </c>
      <c r="B1052" s="296" t="s">
        <v>1931</v>
      </c>
      <c r="C1052" s="304"/>
      <c r="D1052" s="304"/>
      <c r="E1052" s="331"/>
      <c r="F1052" s="273" t="str">
        <f t="shared" si="93"/>
        <v>否</v>
      </c>
      <c r="G1052" s="151" t="str">
        <f t="shared" si="94"/>
        <v>款</v>
      </c>
    </row>
    <row r="1053" ht="36" customHeight="1" spans="1:7">
      <c r="A1053" s="432" t="s">
        <v>1932</v>
      </c>
      <c r="B1053" s="300" t="s">
        <v>140</v>
      </c>
      <c r="C1053" s="302"/>
      <c r="D1053" s="302"/>
      <c r="E1053" s="331"/>
      <c r="F1053" s="273" t="str">
        <f t="shared" si="93"/>
        <v>否</v>
      </c>
      <c r="G1053" s="151" t="str">
        <f t="shared" si="94"/>
        <v>项</v>
      </c>
    </row>
    <row r="1054" ht="36" customHeight="1" spans="1:7">
      <c r="A1054" s="432" t="s">
        <v>1933</v>
      </c>
      <c r="B1054" s="300" t="s">
        <v>142</v>
      </c>
      <c r="C1054" s="302">
        <v>0</v>
      </c>
      <c r="D1054" s="302">
        <v>0</v>
      </c>
      <c r="E1054" s="331"/>
      <c r="F1054" s="273" t="str">
        <f t="shared" si="93"/>
        <v>否</v>
      </c>
      <c r="G1054" s="151" t="str">
        <f t="shared" si="94"/>
        <v>项</v>
      </c>
    </row>
    <row r="1055" ht="36" customHeight="1" spans="1:7">
      <c r="A1055" s="432" t="s">
        <v>1934</v>
      </c>
      <c r="B1055" s="300" t="s">
        <v>144</v>
      </c>
      <c r="C1055" s="302">
        <v>0</v>
      </c>
      <c r="D1055" s="302">
        <v>0</v>
      </c>
      <c r="E1055" s="331"/>
      <c r="F1055" s="273" t="str">
        <f t="shared" si="93"/>
        <v>否</v>
      </c>
      <c r="G1055" s="151" t="str">
        <f t="shared" si="94"/>
        <v>项</v>
      </c>
    </row>
    <row r="1056" ht="36" customHeight="1" spans="1:7">
      <c r="A1056" s="432" t="s">
        <v>1935</v>
      </c>
      <c r="B1056" s="300" t="s">
        <v>1936</v>
      </c>
      <c r="C1056" s="302">
        <v>0</v>
      </c>
      <c r="D1056" s="302">
        <v>0</v>
      </c>
      <c r="E1056" s="331"/>
      <c r="F1056" s="273" t="str">
        <f t="shared" si="93"/>
        <v>否</v>
      </c>
      <c r="G1056" s="151" t="str">
        <f t="shared" si="94"/>
        <v>项</v>
      </c>
    </row>
    <row r="1057" ht="36" customHeight="1" spans="1:7">
      <c r="A1057" s="431" t="s">
        <v>1937</v>
      </c>
      <c r="B1057" s="296" t="s">
        <v>1938</v>
      </c>
      <c r="C1057" s="304">
        <f>SUM(C1058:C1073)</f>
        <v>63</v>
      </c>
      <c r="D1057" s="304"/>
      <c r="E1057" s="331">
        <f>(D1057-C1057)/C1057</f>
        <v>-1</v>
      </c>
      <c r="F1057" s="273" t="str">
        <f t="shared" si="93"/>
        <v>是</v>
      </c>
      <c r="G1057" s="151" t="str">
        <f t="shared" si="94"/>
        <v>款</v>
      </c>
    </row>
    <row r="1058" ht="36" customHeight="1" spans="1:7">
      <c r="A1058" s="432" t="s">
        <v>1939</v>
      </c>
      <c r="B1058" s="300" t="s">
        <v>140</v>
      </c>
      <c r="C1058" s="302"/>
      <c r="D1058" s="302"/>
      <c r="E1058" s="331"/>
      <c r="F1058" s="273" t="str">
        <f t="shared" si="93"/>
        <v>否</v>
      </c>
      <c r="G1058" s="151" t="str">
        <f t="shared" si="94"/>
        <v>项</v>
      </c>
    </row>
    <row r="1059" ht="36" customHeight="1" spans="1:7">
      <c r="A1059" s="432" t="s">
        <v>1940</v>
      </c>
      <c r="B1059" s="300" t="s">
        <v>142</v>
      </c>
      <c r="C1059" s="302">
        <v>0</v>
      </c>
      <c r="D1059" s="302">
        <v>0</v>
      </c>
      <c r="E1059" s="331"/>
      <c r="F1059" s="273" t="str">
        <f t="shared" si="93"/>
        <v>否</v>
      </c>
      <c r="G1059" s="151" t="str">
        <f t="shared" si="94"/>
        <v>项</v>
      </c>
    </row>
    <row r="1060" ht="36" customHeight="1" spans="1:7">
      <c r="A1060" s="432" t="s">
        <v>1941</v>
      </c>
      <c r="B1060" s="300" t="s">
        <v>144</v>
      </c>
      <c r="C1060" s="302"/>
      <c r="D1060" s="302"/>
      <c r="E1060" s="331"/>
      <c r="F1060" s="273" t="str">
        <f t="shared" si="93"/>
        <v>否</v>
      </c>
      <c r="G1060" s="151" t="str">
        <f t="shared" si="94"/>
        <v>项</v>
      </c>
    </row>
    <row r="1061" ht="36" customHeight="1" spans="1:7">
      <c r="A1061" s="432" t="s">
        <v>1942</v>
      </c>
      <c r="B1061" s="300" t="s">
        <v>1943</v>
      </c>
      <c r="C1061" s="302">
        <v>0</v>
      </c>
      <c r="D1061" s="302">
        <v>0</v>
      </c>
      <c r="E1061" s="331"/>
      <c r="F1061" s="273" t="str">
        <f t="shared" si="93"/>
        <v>否</v>
      </c>
      <c r="G1061" s="151" t="str">
        <f t="shared" si="94"/>
        <v>项</v>
      </c>
    </row>
    <row r="1062" ht="36" customHeight="1" spans="1:7">
      <c r="A1062" s="432" t="s">
        <v>1944</v>
      </c>
      <c r="B1062" s="300" t="s">
        <v>1945</v>
      </c>
      <c r="C1062" s="302">
        <v>0</v>
      </c>
      <c r="D1062" s="302">
        <v>0</v>
      </c>
      <c r="E1062" s="331"/>
      <c r="F1062" s="273" t="str">
        <f t="shared" si="93"/>
        <v>否</v>
      </c>
      <c r="G1062" s="151" t="str">
        <f t="shared" si="94"/>
        <v>项</v>
      </c>
    </row>
    <row r="1063" ht="36" customHeight="1" spans="1:7">
      <c r="A1063" s="432" t="s">
        <v>1946</v>
      </c>
      <c r="B1063" s="300" t="s">
        <v>1947</v>
      </c>
      <c r="C1063" s="302"/>
      <c r="D1063" s="302"/>
      <c r="E1063" s="331"/>
      <c r="F1063" s="273" t="str">
        <f t="shared" si="93"/>
        <v>否</v>
      </c>
      <c r="G1063" s="151" t="str">
        <f t="shared" si="94"/>
        <v>项</v>
      </c>
    </row>
    <row r="1064" ht="36" customHeight="1" spans="1:7">
      <c r="A1064" s="432" t="s">
        <v>1948</v>
      </c>
      <c r="B1064" s="300" t="s">
        <v>1949</v>
      </c>
      <c r="C1064" s="302"/>
      <c r="D1064" s="302"/>
      <c r="E1064" s="331"/>
      <c r="F1064" s="273" t="str">
        <f t="shared" si="93"/>
        <v>否</v>
      </c>
      <c r="G1064" s="151" t="str">
        <f t="shared" si="94"/>
        <v>项</v>
      </c>
    </row>
    <row r="1065" ht="36" customHeight="1" spans="1:7">
      <c r="A1065" s="432" t="s">
        <v>1950</v>
      </c>
      <c r="B1065" s="300" t="s">
        <v>1951</v>
      </c>
      <c r="C1065" s="302">
        <v>0</v>
      </c>
      <c r="D1065" s="302">
        <v>0</v>
      </c>
      <c r="E1065" s="331"/>
      <c r="F1065" s="273" t="str">
        <f t="shared" si="93"/>
        <v>否</v>
      </c>
      <c r="G1065" s="151" t="str">
        <f t="shared" si="94"/>
        <v>项</v>
      </c>
    </row>
    <row r="1066" ht="36" customHeight="1" spans="1:7">
      <c r="A1066" s="432" t="s">
        <v>1952</v>
      </c>
      <c r="B1066" s="300" t="s">
        <v>1953</v>
      </c>
      <c r="C1066" s="302"/>
      <c r="D1066" s="302"/>
      <c r="E1066" s="331"/>
      <c r="F1066" s="273" t="str">
        <f t="shared" si="93"/>
        <v>否</v>
      </c>
      <c r="G1066" s="151" t="str">
        <f t="shared" si="94"/>
        <v>项</v>
      </c>
    </row>
    <row r="1067" ht="36" customHeight="1" spans="1:7">
      <c r="A1067" s="432" t="s">
        <v>1954</v>
      </c>
      <c r="B1067" s="300" t="s">
        <v>1955</v>
      </c>
      <c r="C1067" s="302"/>
      <c r="D1067" s="302"/>
      <c r="E1067" s="331"/>
      <c r="F1067" s="273" t="str">
        <f t="shared" si="93"/>
        <v>否</v>
      </c>
      <c r="G1067" s="151" t="str">
        <f t="shared" si="94"/>
        <v>项</v>
      </c>
    </row>
    <row r="1068" ht="36" customHeight="1" spans="1:7">
      <c r="A1068" s="432" t="s">
        <v>1956</v>
      </c>
      <c r="B1068" s="300" t="s">
        <v>1827</v>
      </c>
      <c r="C1068" s="302">
        <v>0</v>
      </c>
      <c r="D1068" s="302">
        <v>0</v>
      </c>
      <c r="E1068" s="331"/>
      <c r="F1068" s="273" t="str">
        <f t="shared" si="93"/>
        <v>否</v>
      </c>
      <c r="G1068" s="151" t="str">
        <f t="shared" si="94"/>
        <v>项</v>
      </c>
    </row>
    <row r="1069" ht="36" customHeight="1" spans="1:7">
      <c r="A1069" s="432" t="s">
        <v>1957</v>
      </c>
      <c r="B1069" s="300" t="s">
        <v>1958</v>
      </c>
      <c r="C1069" s="302">
        <v>0</v>
      </c>
      <c r="D1069" s="302">
        <v>0</v>
      </c>
      <c r="E1069" s="331"/>
      <c r="F1069" s="273" t="str">
        <f t="shared" si="93"/>
        <v>否</v>
      </c>
      <c r="G1069" s="151" t="str">
        <f t="shared" si="94"/>
        <v>项</v>
      </c>
    </row>
    <row r="1070" ht="36" customHeight="1" spans="1:7">
      <c r="A1070" s="437">
        <v>2150516</v>
      </c>
      <c r="B1070" s="448" t="s">
        <v>1959</v>
      </c>
      <c r="C1070" s="302">
        <v>0</v>
      </c>
      <c r="D1070" s="302">
        <v>0</v>
      </c>
      <c r="E1070" s="331"/>
      <c r="F1070" s="273" t="str">
        <f t="shared" si="93"/>
        <v>否</v>
      </c>
      <c r="G1070" s="151" t="str">
        <f t="shared" si="94"/>
        <v>项</v>
      </c>
    </row>
    <row r="1071" ht="36" customHeight="1" spans="1:7">
      <c r="A1071" s="437">
        <v>2150517</v>
      </c>
      <c r="B1071" s="448" t="s">
        <v>1960</v>
      </c>
      <c r="C1071" s="302">
        <v>63</v>
      </c>
      <c r="D1071" s="302"/>
      <c r="E1071" s="331">
        <f>(D1071-C1071)/C1071</f>
        <v>-1</v>
      </c>
      <c r="F1071" s="273" t="str">
        <f t="shared" si="93"/>
        <v>是</v>
      </c>
      <c r="G1071" s="151" t="str">
        <f t="shared" si="94"/>
        <v>项</v>
      </c>
    </row>
    <row r="1072" ht="36" customHeight="1" spans="1:7">
      <c r="A1072" s="437">
        <v>2150550</v>
      </c>
      <c r="B1072" s="448" t="s">
        <v>158</v>
      </c>
      <c r="C1072" s="302">
        <v>0</v>
      </c>
      <c r="D1072" s="302">
        <v>0</v>
      </c>
      <c r="E1072" s="331"/>
      <c r="F1072" s="273" t="str">
        <f t="shared" si="93"/>
        <v>否</v>
      </c>
      <c r="G1072" s="151" t="str">
        <f t="shared" si="94"/>
        <v>项</v>
      </c>
    </row>
    <row r="1073" ht="36" customHeight="1" spans="1:7">
      <c r="A1073" s="432" t="s">
        <v>1961</v>
      </c>
      <c r="B1073" s="300" t="s">
        <v>1962</v>
      </c>
      <c r="C1073" s="302"/>
      <c r="D1073" s="302"/>
      <c r="E1073" s="331"/>
      <c r="F1073" s="273" t="str">
        <f t="shared" si="93"/>
        <v>否</v>
      </c>
      <c r="G1073" s="151" t="str">
        <f t="shared" si="94"/>
        <v>项</v>
      </c>
    </row>
    <row r="1074" ht="36" customHeight="1" spans="1:7">
      <c r="A1074" s="431" t="s">
        <v>1963</v>
      </c>
      <c r="B1074" s="296" t="s">
        <v>1964</v>
      </c>
      <c r="C1074" s="304"/>
      <c r="D1074" s="304"/>
      <c r="E1074" s="331"/>
      <c r="F1074" s="273" t="str">
        <f t="shared" si="93"/>
        <v>否</v>
      </c>
      <c r="G1074" s="151" t="str">
        <f t="shared" si="94"/>
        <v>款</v>
      </c>
    </row>
    <row r="1075" ht="36" customHeight="1" spans="1:7">
      <c r="A1075" s="432" t="s">
        <v>1965</v>
      </c>
      <c r="B1075" s="300" t="s">
        <v>140</v>
      </c>
      <c r="C1075" s="302"/>
      <c r="D1075" s="302"/>
      <c r="E1075" s="331"/>
      <c r="F1075" s="273" t="str">
        <f t="shared" si="93"/>
        <v>否</v>
      </c>
      <c r="G1075" s="151" t="str">
        <f t="shared" si="94"/>
        <v>项</v>
      </c>
    </row>
    <row r="1076" ht="36" customHeight="1" spans="1:7">
      <c r="A1076" s="432" t="s">
        <v>1966</v>
      </c>
      <c r="B1076" s="300" t="s">
        <v>142</v>
      </c>
      <c r="C1076" s="302">
        <v>0</v>
      </c>
      <c r="D1076" s="302">
        <v>0</v>
      </c>
      <c r="E1076" s="331"/>
      <c r="F1076" s="273" t="str">
        <f t="shared" si="93"/>
        <v>否</v>
      </c>
      <c r="G1076" s="151" t="str">
        <f t="shared" si="94"/>
        <v>项</v>
      </c>
    </row>
    <row r="1077" ht="36" customHeight="1" spans="1:7">
      <c r="A1077" s="432" t="s">
        <v>1967</v>
      </c>
      <c r="B1077" s="300" t="s">
        <v>144</v>
      </c>
      <c r="C1077" s="302">
        <v>0</v>
      </c>
      <c r="D1077" s="302">
        <v>0</v>
      </c>
      <c r="E1077" s="331"/>
      <c r="F1077" s="273" t="str">
        <f t="shared" si="93"/>
        <v>否</v>
      </c>
      <c r="G1077" s="151" t="str">
        <f t="shared" si="94"/>
        <v>项</v>
      </c>
    </row>
    <row r="1078" ht="36" customHeight="1" spans="1:7">
      <c r="A1078" s="432" t="s">
        <v>1968</v>
      </c>
      <c r="B1078" s="300" t="s">
        <v>1969</v>
      </c>
      <c r="C1078" s="302">
        <v>0</v>
      </c>
      <c r="D1078" s="302">
        <v>0</v>
      </c>
      <c r="E1078" s="331"/>
      <c r="F1078" s="273" t="str">
        <f t="shared" si="93"/>
        <v>否</v>
      </c>
      <c r="G1078" s="151" t="str">
        <f t="shared" si="94"/>
        <v>项</v>
      </c>
    </row>
    <row r="1079" ht="36" customHeight="1" spans="1:7">
      <c r="A1079" s="432" t="s">
        <v>1970</v>
      </c>
      <c r="B1079" s="300" t="s">
        <v>1971</v>
      </c>
      <c r="C1079" s="302">
        <v>0</v>
      </c>
      <c r="D1079" s="302">
        <v>0</v>
      </c>
      <c r="E1079" s="331"/>
      <c r="F1079" s="273" t="str">
        <f t="shared" si="93"/>
        <v>否</v>
      </c>
      <c r="G1079" s="151" t="str">
        <f t="shared" si="94"/>
        <v>项</v>
      </c>
    </row>
    <row r="1080" ht="36" customHeight="1" spans="1:7">
      <c r="A1080" s="432" t="s">
        <v>1972</v>
      </c>
      <c r="B1080" s="300" t="s">
        <v>1973</v>
      </c>
      <c r="C1080" s="302"/>
      <c r="D1080" s="302"/>
      <c r="E1080" s="331"/>
      <c r="F1080" s="273" t="str">
        <f t="shared" si="93"/>
        <v>否</v>
      </c>
      <c r="G1080" s="151" t="str">
        <f t="shared" si="94"/>
        <v>项</v>
      </c>
    </row>
    <row r="1081" ht="36" customHeight="1" spans="1:7">
      <c r="A1081" s="431" t="s">
        <v>1974</v>
      </c>
      <c r="B1081" s="296" t="s">
        <v>1975</v>
      </c>
      <c r="C1081" s="304"/>
      <c r="D1081" s="304"/>
      <c r="E1081" s="331"/>
      <c r="F1081" s="273" t="str">
        <f t="shared" si="93"/>
        <v>否</v>
      </c>
      <c r="G1081" s="151" t="str">
        <f t="shared" si="94"/>
        <v>款</v>
      </c>
    </row>
    <row r="1082" ht="36" customHeight="1" spans="1:7">
      <c r="A1082" s="432" t="s">
        <v>1976</v>
      </c>
      <c r="B1082" s="300" t="s">
        <v>140</v>
      </c>
      <c r="C1082" s="302">
        <v>0</v>
      </c>
      <c r="D1082" s="302">
        <v>0</v>
      </c>
      <c r="E1082" s="331"/>
      <c r="F1082" s="273" t="str">
        <f t="shared" si="93"/>
        <v>否</v>
      </c>
      <c r="G1082" s="151" t="str">
        <f t="shared" si="94"/>
        <v>项</v>
      </c>
    </row>
    <row r="1083" ht="36" customHeight="1" spans="1:7">
      <c r="A1083" s="432" t="s">
        <v>1977</v>
      </c>
      <c r="B1083" s="300" t="s">
        <v>142</v>
      </c>
      <c r="C1083" s="302">
        <v>0</v>
      </c>
      <c r="D1083" s="302">
        <v>0</v>
      </c>
      <c r="E1083" s="331"/>
      <c r="F1083" s="273" t="str">
        <f t="shared" si="93"/>
        <v>否</v>
      </c>
      <c r="G1083" s="151" t="str">
        <f t="shared" si="94"/>
        <v>项</v>
      </c>
    </row>
    <row r="1084" ht="36" customHeight="1" spans="1:7">
      <c r="A1084" s="432" t="s">
        <v>1978</v>
      </c>
      <c r="B1084" s="300" t="s">
        <v>144</v>
      </c>
      <c r="C1084" s="302">
        <v>0</v>
      </c>
      <c r="D1084" s="302">
        <v>0</v>
      </c>
      <c r="E1084" s="331"/>
      <c r="F1084" s="273" t="str">
        <f t="shared" si="93"/>
        <v>否</v>
      </c>
      <c r="G1084" s="151" t="str">
        <f t="shared" si="94"/>
        <v>项</v>
      </c>
    </row>
    <row r="1085" ht="36" customHeight="1" spans="1:7">
      <c r="A1085" s="432" t="s">
        <v>1979</v>
      </c>
      <c r="B1085" s="300" t="s">
        <v>1980</v>
      </c>
      <c r="C1085" s="302">
        <v>0</v>
      </c>
      <c r="D1085" s="302">
        <v>0</v>
      </c>
      <c r="E1085" s="331"/>
      <c r="F1085" s="273" t="str">
        <f t="shared" si="93"/>
        <v>否</v>
      </c>
      <c r="G1085" s="151" t="str">
        <f t="shared" si="94"/>
        <v>项</v>
      </c>
    </row>
    <row r="1086" ht="36" customHeight="1" spans="1:7">
      <c r="A1086" s="432" t="s">
        <v>1981</v>
      </c>
      <c r="B1086" s="300" t="s">
        <v>1982</v>
      </c>
      <c r="C1086" s="302"/>
      <c r="D1086" s="302"/>
      <c r="E1086" s="331"/>
      <c r="F1086" s="273" t="str">
        <f t="shared" si="93"/>
        <v>否</v>
      </c>
      <c r="G1086" s="151" t="str">
        <f t="shared" si="94"/>
        <v>项</v>
      </c>
    </row>
    <row r="1087" ht="36" customHeight="1" spans="1:7">
      <c r="A1087" s="437">
        <v>2150806</v>
      </c>
      <c r="B1087" s="445" t="s">
        <v>1983</v>
      </c>
      <c r="C1087" s="302">
        <v>0</v>
      </c>
      <c r="D1087" s="302">
        <v>0</v>
      </c>
      <c r="E1087" s="331"/>
      <c r="F1087" s="273" t="str">
        <f t="shared" si="93"/>
        <v>否</v>
      </c>
      <c r="G1087" s="151" t="str">
        <f t="shared" si="94"/>
        <v>项</v>
      </c>
    </row>
    <row r="1088" ht="36" customHeight="1" spans="1:7">
      <c r="A1088" s="432" t="s">
        <v>1984</v>
      </c>
      <c r="B1088" s="300" t="s">
        <v>1985</v>
      </c>
      <c r="C1088" s="302"/>
      <c r="D1088" s="302"/>
      <c r="E1088" s="331"/>
      <c r="F1088" s="273" t="str">
        <f t="shared" si="93"/>
        <v>否</v>
      </c>
      <c r="G1088" s="151" t="str">
        <f t="shared" si="94"/>
        <v>项</v>
      </c>
    </row>
    <row r="1089" ht="36" customHeight="1" spans="1:7">
      <c r="A1089" s="431" t="s">
        <v>1986</v>
      </c>
      <c r="B1089" s="296" t="s">
        <v>1987</v>
      </c>
      <c r="C1089" s="304"/>
      <c r="D1089" s="304">
        <f>SUM(D1090:D1094)</f>
        <v>960</v>
      </c>
      <c r="E1089" s="331"/>
      <c r="F1089" s="273" t="str">
        <f t="shared" si="93"/>
        <v>是</v>
      </c>
      <c r="G1089" s="151" t="str">
        <f t="shared" si="94"/>
        <v>款</v>
      </c>
    </row>
    <row r="1090" ht="36" customHeight="1" spans="1:7">
      <c r="A1090" s="432" t="s">
        <v>1988</v>
      </c>
      <c r="B1090" s="300" t="s">
        <v>1989</v>
      </c>
      <c r="C1090" s="302">
        <v>0</v>
      </c>
      <c r="D1090" s="302">
        <v>0</v>
      </c>
      <c r="E1090" s="331"/>
      <c r="F1090" s="273" t="str">
        <f t="shared" si="93"/>
        <v>否</v>
      </c>
      <c r="G1090" s="151" t="str">
        <f t="shared" si="94"/>
        <v>项</v>
      </c>
    </row>
    <row r="1091" ht="36" customHeight="1" spans="1:7">
      <c r="A1091" s="432" t="s">
        <v>1990</v>
      </c>
      <c r="B1091" s="300" t="s">
        <v>1991</v>
      </c>
      <c r="C1091" s="302">
        <v>0</v>
      </c>
      <c r="D1091" s="302">
        <v>960</v>
      </c>
      <c r="E1091" s="331"/>
      <c r="F1091" s="273" t="str">
        <f t="shared" si="93"/>
        <v>是</v>
      </c>
      <c r="G1091" s="151" t="str">
        <f t="shared" si="94"/>
        <v>项</v>
      </c>
    </row>
    <row r="1092" ht="36" customHeight="1" spans="1:7">
      <c r="A1092" s="432" t="s">
        <v>1992</v>
      </c>
      <c r="B1092" s="300" t="s">
        <v>1993</v>
      </c>
      <c r="C1092" s="302">
        <v>0</v>
      </c>
      <c r="D1092" s="302">
        <v>0</v>
      </c>
      <c r="E1092" s="331"/>
      <c r="F1092" s="273" t="str">
        <f t="shared" ref="F1092:F1155" si="95">IF(LEN(A1092)=3,"是",IF(B1092&lt;&gt;"",IF(SUM(C1092:D1092)&lt;&gt;0,"是","否"),"是"))</f>
        <v>否</v>
      </c>
      <c r="G1092" s="151" t="str">
        <f t="shared" ref="G1092:G1155" si="96">IF(LEN(A1092)=3,"类",IF(LEN(A1092)=5,"款","项"))</f>
        <v>项</v>
      </c>
    </row>
    <row r="1093" ht="36" customHeight="1" spans="1:7">
      <c r="A1093" s="432" t="s">
        <v>1994</v>
      </c>
      <c r="B1093" s="300" t="s">
        <v>1995</v>
      </c>
      <c r="C1093" s="302">
        <v>0</v>
      </c>
      <c r="D1093" s="302">
        <v>0</v>
      </c>
      <c r="E1093" s="331"/>
      <c r="F1093" s="273" t="str">
        <f t="shared" si="95"/>
        <v>否</v>
      </c>
      <c r="G1093" s="151" t="str">
        <f t="shared" si="96"/>
        <v>项</v>
      </c>
    </row>
    <row r="1094" ht="36" customHeight="1" spans="1:7">
      <c r="A1094" s="432" t="s">
        <v>1996</v>
      </c>
      <c r="B1094" s="300" t="s">
        <v>1997</v>
      </c>
      <c r="C1094" s="302"/>
      <c r="D1094" s="302"/>
      <c r="E1094" s="331"/>
      <c r="F1094" s="273" t="str">
        <f t="shared" si="95"/>
        <v>否</v>
      </c>
      <c r="G1094" s="151" t="str">
        <f t="shared" si="96"/>
        <v>项</v>
      </c>
    </row>
    <row r="1095" ht="36" customHeight="1" spans="1:7">
      <c r="A1095" s="431" t="s">
        <v>1998</v>
      </c>
      <c r="B1095" s="439" t="s">
        <v>520</v>
      </c>
      <c r="C1095" s="449"/>
      <c r="D1095" s="449"/>
      <c r="E1095" s="331"/>
      <c r="F1095" s="273" t="str">
        <f t="shared" si="95"/>
        <v>否</v>
      </c>
      <c r="G1095" s="151" t="str">
        <f t="shared" si="96"/>
        <v>项</v>
      </c>
    </row>
    <row r="1096" ht="36" customHeight="1" spans="1:7">
      <c r="A1096" s="431" t="s">
        <v>98</v>
      </c>
      <c r="B1096" s="296" t="s">
        <v>99</v>
      </c>
      <c r="C1096" s="304">
        <f>C1097+C1107+C1113</f>
        <v>559</v>
      </c>
      <c r="D1096" s="304">
        <f>D1097+D1107+D1113</f>
        <v>830</v>
      </c>
      <c r="E1096" s="331">
        <f>(D1096-C1096)/C1096</f>
        <v>0.485</v>
      </c>
      <c r="F1096" s="273" t="str">
        <f t="shared" si="95"/>
        <v>是</v>
      </c>
      <c r="G1096" s="151" t="str">
        <f t="shared" si="96"/>
        <v>类</v>
      </c>
    </row>
    <row r="1097" ht="36" customHeight="1" spans="1:7">
      <c r="A1097" s="431" t="s">
        <v>1999</v>
      </c>
      <c r="B1097" s="296" t="s">
        <v>2000</v>
      </c>
      <c r="C1097" s="304">
        <f>SUM(C1098:C1106)</f>
        <v>559</v>
      </c>
      <c r="D1097" s="304">
        <f>SUM(D1098:D1106)</f>
        <v>230</v>
      </c>
      <c r="E1097" s="331">
        <f>(D1097-C1097)/C1097</f>
        <v>-0.589</v>
      </c>
      <c r="F1097" s="273" t="str">
        <f t="shared" si="95"/>
        <v>是</v>
      </c>
      <c r="G1097" s="151" t="str">
        <f t="shared" si="96"/>
        <v>款</v>
      </c>
    </row>
    <row r="1098" ht="36" customHeight="1" spans="1:7">
      <c r="A1098" s="432" t="s">
        <v>2001</v>
      </c>
      <c r="B1098" s="300" t="s">
        <v>140</v>
      </c>
      <c r="C1098" s="302"/>
      <c r="D1098" s="302"/>
      <c r="E1098" s="331"/>
      <c r="F1098" s="273" t="str">
        <f t="shared" si="95"/>
        <v>否</v>
      </c>
      <c r="G1098" s="151" t="str">
        <f t="shared" si="96"/>
        <v>项</v>
      </c>
    </row>
    <row r="1099" ht="36" customHeight="1" spans="1:7">
      <c r="A1099" s="432" t="s">
        <v>2002</v>
      </c>
      <c r="B1099" s="300" t="s">
        <v>142</v>
      </c>
      <c r="C1099" s="302">
        <v>0</v>
      </c>
      <c r="D1099" s="302">
        <v>0</v>
      </c>
      <c r="E1099" s="331"/>
      <c r="F1099" s="273" t="str">
        <f t="shared" si="95"/>
        <v>否</v>
      </c>
      <c r="G1099" s="151" t="str">
        <f t="shared" si="96"/>
        <v>项</v>
      </c>
    </row>
    <row r="1100" ht="36" customHeight="1" spans="1:7">
      <c r="A1100" s="432" t="s">
        <v>2003</v>
      </c>
      <c r="B1100" s="300" t="s">
        <v>144</v>
      </c>
      <c r="C1100" s="302">
        <v>0</v>
      </c>
      <c r="D1100" s="302">
        <v>0</v>
      </c>
      <c r="E1100" s="331"/>
      <c r="F1100" s="273" t="str">
        <f t="shared" si="95"/>
        <v>否</v>
      </c>
      <c r="G1100" s="151" t="str">
        <f t="shared" si="96"/>
        <v>项</v>
      </c>
    </row>
    <row r="1101" ht="36" customHeight="1" spans="1:7">
      <c r="A1101" s="432" t="s">
        <v>2004</v>
      </c>
      <c r="B1101" s="300" t="s">
        <v>2005</v>
      </c>
      <c r="C1101" s="302">
        <v>0</v>
      </c>
      <c r="D1101" s="302">
        <v>0</v>
      </c>
      <c r="E1101" s="331"/>
      <c r="F1101" s="273" t="str">
        <f t="shared" si="95"/>
        <v>否</v>
      </c>
      <c r="G1101" s="151" t="str">
        <f t="shared" si="96"/>
        <v>项</v>
      </c>
    </row>
    <row r="1102" ht="36" customHeight="1" spans="1:7">
      <c r="A1102" s="432" t="s">
        <v>2006</v>
      </c>
      <c r="B1102" s="300" t="s">
        <v>2007</v>
      </c>
      <c r="C1102" s="302">
        <v>0</v>
      </c>
      <c r="D1102" s="302">
        <v>0</v>
      </c>
      <c r="E1102" s="331"/>
      <c r="F1102" s="273" t="str">
        <f t="shared" si="95"/>
        <v>否</v>
      </c>
      <c r="G1102" s="151" t="str">
        <f t="shared" si="96"/>
        <v>项</v>
      </c>
    </row>
    <row r="1103" ht="36" customHeight="1" spans="1:7">
      <c r="A1103" s="432" t="s">
        <v>2008</v>
      </c>
      <c r="B1103" s="300" t="s">
        <v>2009</v>
      </c>
      <c r="C1103" s="302">
        <v>0</v>
      </c>
      <c r="D1103" s="302">
        <v>0</v>
      </c>
      <c r="E1103" s="331"/>
      <c r="F1103" s="273" t="str">
        <f t="shared" si="95"/>
        <v>否</v>
      </c>
      <c r="G1103" s="151" t="str">
        <f t="shared" si="96"/>
        <v>项</v>
      </c>
    </row>
    <row r="1104" ht="36" customHeight="1" spans="1:7">
      <c r="A1104" s="432" t="s">
        <v>2010</v>
      </c>
      <c r="B1104" s="300" t="s">
        <v>2011</v>
      </c>
      <c r="C1104" s="302">
        <v>0</v>
      </c>
      <c r="D1104" s="302">
        <v>0</v>
      </c>
      <c r="E1104" s="331"/>
      <c r="F1104" s="273" t="str">
        <f t="shared" si="95"/>
        <v>否</v>
      </c>
      <c r="G1104" s="151" t="str">
        <f t="shared" si="96"/>
        <v>项</v>
      </c>
    </row>
    <row r="1105" ht="36" customHeight="1" spans="1:7">
      <c r="A1105" s="432" t="s">
        <v>2012</v>
      </c>
      <c r="B1105" s="300" t="s">
        <v>158</v>
      </c>
      <c r="C1105" s="302">
        <v>0</v>
      </c>
      <c r="D1105" s="302">
        <v>0</v>
      </c>
      <c r="E1105" s="331"/>
      <c r="F1105" s="273" t="str">
        <f t="shared" si="95"/>
        <v>否</v>
      </c>
      <c r="G1105" s="151" t="str">
        <f t="shared" si="96"/>
        <v>项</v>
      </c>
    </row>
    <row r="1106" ht="36" customHeight="1" spans="1:7">
      <c r="A1106" s="432" t="s">
        <v>2013</v>
      </c>
      <c r="B1106" s="300" t="s">
        <v>2014</v>
      </c>
      <c r="C1106" s="302">
        <v>559</v>
      </c>
      <c r="D1106" s="302">
        <v>230</v>
      </c>
      <c r="E1106" s="331">
        <f>(D1106-C1106)/C1106</f>
        <v>-0.589</v>
      </c>
      <c r="F1106" s="273" t="str">
        <f t="shared" si="95"/>
        <v>是</v>
      </c>
      <c r="G1106" s="151" t="str">
        <f t="shared" si="96"/>
        <v>项</v>
      </c>
    </row>
    <row r="1107" ht="36" customHeight="1" spans="1:7">
      <c r="A1107" s="431" t="s">
        <v>2015</v>
      </c>
      <c r="B1107" s="296" t="s">
        <v>2016</v>
      </c>
      <c r="C1107" s="304"/>
      <c r="D1107" s="304"/>
      <c r="E1107" s="331"/>
      <c r="F1107" s="273" t="str">
        <f t="shared" si="95"/>
        <v>否</v>
      </c>
      <c r="G1107" s="151" t="str">
        <f t="shared" si="96"/>
        <v>款</v>
      </c>
    </row>
    <row r="1108" ht="36" customHeight="1" spans="1:7">
      <c r="A1108" s="432" t="s">
        <v>2017</v>
      </c>
      <c r="B1108" s="300" t="s">
        <v>140</v>
      </c>
      <c r="C1108" s="302">
        <v>0</v>
      </c>
      <c r="D1108" s="302">
        <v>0</v>
      </c>
      <c r="E1108" s="331"/>
      <c r="F1108" s="273" t="str">
        <f t="shared" si="95"/>
        <v>否</v>
      </c>
      <c r="G1108" s="151" t="str">
        <f t="shared" si="96"/>
        <v>项</v>
      </c>
    </row>
    <row r="1109" ht="36" customHeight="1" spans="1:7">
      <c r="A1109" s="432" t="s">
        <v>2018</v>
      </c>
      <c r="B1109" s="300" t="s">
        <v>142</v>
      </c>
      <c r="C1109" s="302">
        <v>0</v>
      </c>
      <c r="D1109" s="302">
        <v>0</v>
      </c>
      <c r="E1109" s="331"/>
      <c r="F1109" s="273" t="str">
        <f t="shared" si="95"/>
        <v>否</v>
      </c>
      <c r="G1109" s="151" t="str">
        <f t="shared" si="96"/>
        <v>项</v>
      </c>
    </row>
    <row r="1110" ht="36" customHeight="1" spans="1:7">
      <c r="A1110" s="432" t="s">
        <v>2019</v>
      </c>
      <c r="B1110" s="300" t="s">
        <v>144</v>
      </c>
      <c r="C1110" s="302">
        <v>0</v>
      </c>
      <c r="D1110" s="302">
        <v>0</v>
      </c>
      <c r="E1110" s="331"/>
      <c r="F1110" s="273" t="str">
        <f t="shared" si="95"/>
        <v>否</v>
      </c>
      <c r="G1110" s="151" t="str">
        <f t="shared" si="96"/>
        <v>项</v>
      </c>
    </row>
    <row r="1111" ht="36" customHeight="1" spans="1:7">
      <c r="A1111" s="432" t="s">
        <v>2020</v>
      </c>
      <c r="B1111" s="300" t="s">
        <v>2021</v>
      </c>
      <c r="C1111" s="302">
        <v>0</v>
      </c>
      <c r="D1111" s="302">
        <v>0</v>
      </c>
      <c r="E1111" s="331"/>
      <c r="F1111" s="273" t="str">
        <f t="shared" si="95"/>
        <v>否</v>
      </c>
      <c r="G1111" s="151" t="str">
        <f t="shared" si="96"/>
        <v>项</v>
      </c>
    </row>
    <row r="1112" ht="36" customHeight="1" spans="1:7">
      <c r="A1112" s="432" t="s">
        <v>2022</v>
      </c>
      <c r="B1112" s="300" t="s">
        <v>2023</v>
      </c>
      <c r="C1112" s="302"/>
      <c r="D1112" s="302"/>
      <c r="E1112" s="331"/>
      <c r="F1112" s="273" t="str">
        <f t="shared" si="95"/>
        <v>否</v>
      </c>
      <c r="G1112" s="151" t="str">
        <f t="shared" si="96"/>
        <v>项</v>
      </c>
    </row>
    <row r="1113" ht="36" customHeight="1" spans="1:7">
      <c r="A1113" s="431" t="s">
        <v>2024</v>
      </c>
      <c r="B1113" s="296" t="s">
        <v>2025</v>
      </c>
      <c r="C1113" s="304"/>
      <c r="D1113" s="304">
        <f>D1114+D1115</f>
        <v>600</v>
      </c>
      <c r="E1113" s="331"/>
      <c r="F1113" s="273" t="str">
        <f t="shared" si="95"/>
        <v>是</v>
      </c>
      <c r="G1113" s="151" t="str">
        <f t="shared" si="96"/>
        <v>款</v>
      </c>
    </row>
    <row r="1114" ht="36" customHeight="1" spans="1:7">
      <c r="A1114" s="432" t="s">
        <v>2026</v>
      </c>
      <c r="B1114" s="300" t="s">
        <v>2027</v>
      </c>
      <c r="C1114" s="302">
        <v>0</v>
      </c>
      <c r="D1114" s="302">
        <v>0</v>
      </c>
      <c r="E1114" s="331"/>
      <c r="F1114" s="273" t="str">
        <f t="shared" si="95"/>
        <v>否</v>
      </c>
      <c r="G1114" s="151" t="str">
        <f t="shared" si="96"/>
        <v>项</v>
      </c>
    </row>
    <row r="1115" ht="36" customHeight="1" spans="1:7">
      <c r="A1115" s="432" t="s">
        <v>2028</v>
      </c>
      <c r="B1115" s="300" t="s">
        <v>2029</v>
      </c>
      <c r="C1115" s="302"/>
      <c r="D1115" s="302">
        <v>600</v>
      </c>
      <c r="E1115" s="331"/>
      <c r="F1115" s="273" t="str">
        <f t="shared" si="95"/>
        <v>是</v>
      </c>
      <c r="G1115" s="151" t="str">
        <f t="shared" si="96"/>
        <v>项</v>
      </c>
    </row>
    <row r="1116" ht="36" customHeight="1" spans="1:7">
      <c r="A1116" s="438" t="s">
        <v>2030</v>
      </c>
      <c r="B1116" s="439" t="s">
        <v>520</v>
      </c>
      <c r="C1116" s="440"/>
      <c r="D1116" s="440"/>
      <c r="E1116" s="331"/>
      <c r="F1116" s="273" t="str">
        <f t="shared" si="95"/>
        <v>否</v>
      </c>
      <c r="G1116" s="151" t="str">
        <f t="shared" si="96"/>
        <v>项</v>
      </c>
    </row>
    <row r="1117" ht="36" customHeight="1" spans="1:7">
      <c r="A1117" s="431" t="s">
        <v>100</v>
      </c>
      <c r="B1117" s="296" t="s">
        <v>101</v>
      </c>
      <c r="C1117" s="304"/>
      <c r="D1117" s="304"/>
      <c r="E1117" s="331"/>
      <c r="F1117" s="273" t="str">
        <f t="shared" si="95"/>
        <v>是</v>
      </c>
      <c r="G1117" s="151" t="str">
        <f t="shared" si="96"/>
        <v>类</v>
      </c>
    </row>
    <row r="1118" ht="36" customHeight="1" spans="1:7">
      <c r="A1118" s="431" t="s">
        <v>2031</v>
      </c>
      <c r="B1118" s="296" t="s">
        <v>2032</v>
      </c>
      <c r="C1118" s="304">
        <f>SUM(C1119:C1124)</f>
        <v>0</v>
      </c>
      <c r="D1118" s="304">
        <f>SUM(D1119:D1124)</f>
        <v>0</v>
      </c>
      <c r="E1118" s="331"/>
      <c r="F1118" s="273" t="str">
        <f t="shared" si="95"/>
        <v>否</v>
      </c>
      <c r="G1118" s="151" t="str">
        <f t="shared" si="96"/>
        <v>款</v>
      </c>
    </row>
    <row r="1119" ht="36" customHeight="1" spans="1:7">
      <c r="A1119" s="432" t="s">
        <v>2033</v>
      </c>
      <c r="B1119" s="300" t="s">
        <v>140</v>
      </c>
      <c r="C1119" s="302">
        <v>0</v>
      </c>
      <c r="D1119" s="302">
        <v>0</v>
      </c>
      <c r="E1119" s="331"/>
      <c r="F1119" s="273" t="str">
        <f t="shared" si="95"/>
        <v>否</v>
      </c>
      <c r="G1119" s="151" t="str">
        <f t="shared" si="96"/>
        <v>项</v>
      </c>
    </row>
    <row r="1120" ht="36" customHeight="1" spans="1:7">
      <c r="A1120" s="432" t="s">
        <v>2034</v>
      </c>
      <c r="B1120" s="300" t="s">
        <v>142</v>
      </c>
      <c r="C1120" s="302">
        <v>0</v>
      </c>
      <c r="D1120" s="302">
        <v>0</v>
      </c>
      <c r="E1120" s="331"/>
      <c r="F1120" s="273" t="str">
        <f t="shared" si="95"/>
        <v>否</v>
      </c>
      <c r="G1120" s="151" t="str">
        <f t="shared" si="96"/>
        <v>项</v>
      </c>
    </row>
    <row r="1121" ht="36" customHeight="1" spans="1:7">
      <c r="A1121" s="432" t="s">
        <v>2035</v>
      </c>
      <c r="B1121" s="300" t="s">
        <v>144</v>
      </c>
      <c r="C1121" s="302">
        <v>0</v>
      </c>
      <c r="D1121" s="302">
        <v>0</v>
      </c>
      <c r="E1121" s="331"/>
      <c r="F1121" s="273" t="str">
        <f t="shared" si="95"/>
        <v>否</v>
      </c>
      <c r="G1121" s="151" t="str">
        <f t="shared" si="96"/>
        <v>项</v>
      </c>
    </row>
    <row r="1122" ht="36" customHeight="1" spans="1:7">
      <c r="A1122" s="432" t="s">
        <v>2036</v>
      </c>
      <c r="B1122" s="300" t="s">
        <v>2037</v>
      </c>
      <c r="C1122" s="302">
        <v>0</v>
      </c>
      <c r="D1122" s="302">
        <v>0</v>
      </c>
      <c r="E1122" s="331"/>
      <c r="F1122" s="273" t="str">
        <f t="shared" si="95"/>
        <v>否</v>
      </c>
      <c r="G1122" s="151" t="str">
        <f t="shared" si="96"/>
        <v>项</v>
      </c>
    </row>
    <row r="1123" ht="36" customHeight="1" spans="1:7">
      <c r="A1123" s="432" t="s">
        <v>2038</v>
      </c>
      <c r="B1123" s="300" t="s">
        <v>158</v>
      </c>
      <c r="C1123" s="302">
        <v>0</v>
      </c>
      <c r="D1123" s="302">
        <v>0</v>
      </c>
      <c r="E1123" s="331"/>
      <c r="F1123" s="273" t="str">
        <f t="shared" si="95"/>
        <v>否</v>
      </c>
      <c r="G1123" s="151" t="str">
        <f t="shared" si="96"/>
        <v>项</v>
      </c>
    </row>
    <row r="1124" ht="36" customHeight="1" spans="1:7">
      <c r="A1124" s="432" t="s">
        <v>2039</v>
      </c>
      <c r="B1124" s="300" t="s">
        <v>2040</v>
      </c>
      <c r="C1124" s="302">
        <v>0</v>
      </c>
      <c r="D1124" s="302">
        <v>0</v>
      </c>
      <c r="E1124" s="331"/>
      <c r="F1124" s="273" t="str">
        <f t="shared" si="95"/>
        <v>否</v>
      </c>
      <c r="G1124" s="151" t="str">
        <f t="shared" si="96"/>
        <v>项</v>
      </c>
    </row>
    <row r="1125" ht="36" customHeight="1" spans="1:7">
      <c r="A1125" s="296">
        <v>21702</v>
      </c>
      <c r="B1125" s="450" t="s">
        <v>2041</v>
      </c>
      <c r="C1125" s="304"/>
      <c r="D1125" s="304"/>
      <c r="E1125" s="331"/>
      <c r="F1125" s="273" t="str">
        <f t="shared" si="95"/>
        <v>否</v>
      </c>
      <c r="G1125" s="151" t="str">
        <f t="shared" si="96"/>
        <v>款</v>
      </c>
    </row>
    <row r="1126" ht="36" customHeight="1" spans="1:7">
      <c r="A1126" s="451">
        <v>2170201</v>
      </c>
      <c r="B1126" s="446" t="s">
        <v>2042</v>
      </c>
      <c r="C1126" s="302">
        <v>0</v>
      </c>
      <c r="D1126" s="302">
        <v>0</v>
      </c>
      <c r="E1126" s="331"/>
      <c r="F1126" s="273" t="str">
        <f t="shared" si="95"/>
        <v>否</v>
      </c>
      <c r="G1126" s="151" t="str">
        <f t="shared" si="96"/>
        <v>项</v>
      </c>
    </row>
    <row r="1127" ht="36" customHeight="1" spans="1:7">
      <c r="A1127" s="451">
        <v>2170202</v>
      </c>
      <c r="B1127" s="446" t="s">
        <v>2043</v>
      </c>
      <c r="C1127" s="302">
        <v>0</v>
      </c>
      <c r="D1127" s="302">
        <v>0</v>
      </c>
      <c r="E1127" s="331"/>
      <c r="F1127" s="273" t="str">
        <f t="shared" si="95"/>
        <v>否</v>
      </c>
      <c r="G1127" s="151" t="str">
        <f t="shared" si="96"/>
        <v>项</v>
      </c>
    </row>
    <row r="1128" ht="36" customHeight="1" spans="1:7">
      <c r="A1128" s="451">
        <v>2170203</v>
      </c>
      <c r="B1128" s="446" t="s">
        <v>2044</v>
      </c>
      <c r="C1128" s="302">
        <v>0</v>
      </c>
      <c r="D1128" s="302">
        <v>0</v>
      </c>
      <c r="E1128" s="331"/>
      <c r="F1128" s="273" t="str">
        <f t="shared" si="95"/>
        <v>否</v>
      </c>
      <c r="G1128" s="151" t="str">
        <f t="shared" si="96"/>
        <v>项</v>
      </c>
    </row>
    <row r="1129" ht="36" customHeight="1" spans="1:7">
      <c r="A1129" s="451">
        <v>2170204</v>
      </c>
      <c r="B1129" s="446" t="s">
        <v>2045</v>
      </c>
      <c r="C1129" s="302">
        <v>0</v>
      </c>
      <c r="D1129" s="302">
        <v>0</v>
      </c>
      <c r="E1129" s="331"/>
      <c r="F1129" s="273" t="str">
        <f t="shared" si="95"/>
        <v>否</v>
      </c>
      <c r="G1129" s="151" t="str">
        <f t="shared" si="96"/>
        <v>项</v>
      </c>
    </row>
    <row r="1130" ht="36" customHeight="1" spans="1:7">
      <c r="A1130" s="451">
        <v>2170205</v>
      </c>
      <c r="B1130" s="446" t="s">
        <v>2046</v>
      </c>
      <c r="C1130" s="302">
        <v>0</v>
      </c>
      <c r="D1130" s="302">
        <v>0</v>
      </c>
      <c r="E1130" s="331"/>
      <c r="F1130" s="273" t="str">
        <f t="shared" si="95"/>
        <v>否</v>
      </c>
      <c r="G1130" s="151" t="str">
        <f t="shared" si="96"/>
        <v>项</v>
      </c>
    </row>
    <row r="1131" ht="36" customHeight="1" spans="1:7">
      <c r="A1131" s="451">
        <v>2170206</v>
      </c>
      <c r="B1131" s="446" t="s">
        <v>2047</v>
      </c>
      <c r="C1131" s="302">
        <v>0</v>
      </c>
      <c r="D1131" s="302">
        <v>0</v>
      </c>
      <c r="E1131" s="331"/>
      <c r="F1131" s="273" t="str">
        <f t="shared" si="95"/>
        <v>否</v>
      </c>
      <c r="G1131" s="151" t="str">
        <f t="shared" si="96"/>
        <v>项</v>
      </c>
    </row>
    <row r="1132" ht="36" customHeight="1" spans="1:7">
      <c r="A1132" s="451">
        <v>2170207</v>
      </c>
      <c r="B1132" s="446" t="s">
        <v>2048</v>
      </c>
      <c r="C1132" s="302">
        <v>0</v>
      </c>
      <c r="D1132" s="302">
        <v>0</v>
      </c>
      <c r="E1132" s="331"/>
      <c r="F1132" s="273" t="str">
        <f t="shared" si="95"/>
        <v>否</v>
      </c>
      <c r="G1132" s="151" t="str">
        <f t="shared" si="96"/>
        <v>项</v>
      </c>
    </row>
    <row r="1133" ht="36" customHeight="1" spans="1:7">
      <c r="A1133" s="451">
        <v>2170208</v>
      </c>
      <c r="B1133" s="446" t="s">
        <v>2049</v>
      </c>
      <c r="C1133" s="302">
        <v>0</v>
      </c>
      <c r="D1133" s="302">
        <v>0</v>
      </c>
      <c r="E1133" s="331"/>
      <c r="F1133" s="273" t="str">
        <f t="shared" si="95"/>
        <v>否</v>
      </c>
      <c r="G1133" s="151" t="str">
        <f t="shared" si="96"/>
        <v>项</v>
      </c>
    </row>
    <row r="1134" ht="36" customHeight="1" spans="1:7">
      <c r="A1134" s="451">
        <v>2170299</v>
      </c>
      <c r="B1134" s="446" t="s">
        <v>2050</v>
      </c>
      <c r="C1134" s="302"/>
      <c r="D1134" s="302"/>
      <c r="E1134" s="331"/>
      <c r="F1134" s="273" t="str">
        <f t="shared" si="95"/>
        <v>否</v>
      </c>
      <c r="G1134" s="151" t="str">
        <f t="shared" si="96"/>
        <v>项</v>
      </c>
    </row>
    <row r="1135" ht="36" customHeight="1" spans="1:7">
      <c r="A1135" s="431" t="s">
        <v>2051</v>
      </c>
      <c r="B1135" s="296" t="s">
        <v>2052</v>
      </c>
      <c r="C1135" s="304"/>
      <c r="D1135" s="304"/>
      <c r="E1135" s="331"/>
      <c r="F1135" s="273" t="str">
        <f t="shared" si="95"/>
        <v>否</v>
      </c>
      <c r="G1135" s="151" t="str">
        <f t="shared" si="96"/>
        <v>款</v>
      </c>
    </row>
    <row r="1136" ht="36" customHeight="1" spans="1:7">
      <c r="A1136" s="432" t="s">
        <v>2053</v>
      </c>
      <c r="B1136" s="300" t="s">
        <v>2054</v>
      </c>
      <c r="C1136" s="302">
        <v>0</v>
      </c>
      <c r="D1136" s="302">
        <v>0</v>
      </c>
      <c r="E1136" s="331"/>
      <c r="F1136" s="273" t="str">
        <f t="shared" si="95"/>
        <v>否</v>
      </c>
      <c r="G1136" s="151" t="str">
        <f t="shared" si="96"/>
        <v>项</v>
      </c>
    </row>
    <row r="1137" ht="36" customHeight="1" spans="1:7">
      <c r="A1137" s="432" t="s">
        <v>2055</v>
      </c>
      <c r="B1137" s="300" t="s">
        <v>2056</v>
      </c>
      <c r="C1137" s="302">
        <v>0</v>
      </c>
      <c r="D1137" s="302">
        <v>0</v>
      </c>
      <c r="E1137" s="331"/>
      <c r="F1137" s="273" t="str">
        <f t="shared" si="95"/>
        <v>否</v>
      </c>
      <c r="G1137" s="151" t="str">
        <f t="shared" si="96"/>
        <v>项</v>
      </c>
    </row>
    <row r="1138" ht="36" customHeight="1" spans="1:7">
      <c r="A1138" s="432" t="s">
        <v>2057</v>
      </c>
      <c r="B1138" s="300" t="s">
        <v>2058</v>
      </c>
      <c r="C1138" s="302"/>
      <c r="D1138" s="302"/>
      <c r="E1138" s="331"/>
      <c r="F1138" s="273" t="str">
        <f t="shared" si="95"/>
        <v>否</v>
      </c>
      <c r="G1138" s="151" t="str">
        <f t="shared" si="96"/>
        <v>项</v>
      </c>
    </row>
    <row r="1139" ht="36" customHeight="1" spans="1:7">
      <c r="A1139" s="432" t="s">
        <v>2059</v>
      </c>
      <c r="B1139" s="300" t="s">
        <v>2060</v>
      </c>
      <c r="C1139" s="302">
        <v>0</v>
      </c>
      <c r="D1139" s="302">
        <v>0</v>
      </c>
      <c r="E1139" s="331"/>
      <c r="F1139" s="273" t="str">
        <f t="shared" si="95"/>
        <v>否</v>
      </c>
      <c r="G1139" s="151" t="str">
        <f t="shared" si="96"/>
        <v>项</v>
      </c>
    </row>
    <row r="1140" ht="36" customHeight="1" spans="1:7">
      <c r="A1140" s="432" t="s">
        <v>2061</v>
      </c>
      <c r="B1140" s="300" t="s">
        <v>2062</v>
      </c>
      <c r="C1140" s="302"/>
      <c r="D1140" s="302"/>
      <c r="E1140" s="331"/>
      <c r="F1140" s="273" t="str">
        <f t="shared" si="95"/>
        <v>否</v>
      </c>
      <c r="G1140" s="151" t="str">
        <f t="shared" si="96"/>
        <v>项</v>
      </c>
    </row>
    <row r="1141" ht="36" customHeight="1" spans="1:7">
      <c r="A1141" s="431" t="s">
        <v>2063</v>
      </c>
      <c r="B1141" s="296" t="s">
        <v>2064</v>
      </c>
      <c r="C1141" s="304"/>
      <c r="D1141" s="304"/>
      <c r="E1141" s="331"/>
      <c r="F1141" s="273" t="str">
        <f t="shared" si="95"/>
        <v>否</v>
      </c>
      <c r="G1141" s="151" t="str">
        <f t="shared" si="96"/>
        <v>款</v>
      </c>
    </row>
    <row r="1142" ht="36" customHeight="1" spans="1:7">
      <c r="A1142" s="300">
        <v>2179902</v>
      </c>
      <c r="B1142" s="300" t="s">
        <v>2065</v>
      </c>
      <c r="C1142" s="302">
        <v>0</v>
      </c>
      <c r="D1142" s="302">
        <v>0</v>
      </c>
      <c r="E1142" s="331"/>
      <c r="F1142" s="273" t="str">
        <f t="shared" si="95"/>
        <v>否</v>
      </c>
      <c r="G1142" s="151" t="str">
        <f t="shared" si="96"/>
        <v>项</v>
      </c>
    </row>
    <row r="1143" ht="36" customHeight="1" spans="1:7">
      <c r="A1143" s="300">
        <v>2179999</v>
      </c>
      <c r="B1143" s="300" t="s">
        <v>2062</v>
      </c>
      <c r="C1143" s="302"/>
      <c r="D1143" s="302"/>
      <c r="E1143" s="331"/>
      <c r="F1143" s="273" t="str">
        <f t="shared" si="95"/>
        <v>否</v>
      </c>
      <c r="G1143" s="151" t="str">
        <f t="shared" si="96"/>
        <v>项</v>
      </c>
    </row>
    <row r="1144" ht="36" customHeight="1" spans="1:7">
      <c r="A1144" s="296" t="s">
        <v>2066</v>
      </c>
      <c r="B1144" s="439" t="s">
        <v>520</v>
      </c>
      <c r="C1144" s="304"/>
      <c r="D1144" s="304"/>
      <c r="E1144" s="331"/>
      <c r="F1144" s="273" t="str">
        <f t="shared" si="95"/>
        <v>否</v>
      </c>
      <c r="G1144" s="151" t="str">
        <f t="shared" si="96"/>
        <v>项</v>
      </c>
    </row>
    <row r="1145" ht="36" customHeight="1" spans="1:7">
      <c r="A1145" s="431" t="s">
        <v>102</v>
      </c>
      <c r="B1145" s="296" t="s">
        <v>103</v>
      </c>
      <c r="C1145" s="304"/>
      <c r="D1145" s="304"/>
      <c r="E1145" s="331"/>
      <c r="F1145" s="273" t="str">
        <f t="shared" si="95"/>
        <v>是</v>
      </c>
      <c r="G1145" s="151" t="str">
        <f t="shared" si="96"/>
        <v>类</v>
      </c>
    </row>
    <row r="1146" ht="36" customHeight="1" spans="1:7">
      <c r="A1146" s="431" t="s">
        <v>2067</v>
      </c>
      <c r="B1146" s="296" t="s">
        <v>2068</v>
      </c>
      <c r="C1146" s="304">
        <v>0</v>
      </c>
      <c r="D1146" s="304">
        <v>0</v>
      </c>
      <c r="E1146" s="331"/>
      <c r="F1146" s="273" t="str">
        <f t="shared" si="95"/>
        <v>否</v>
      </c>
      <c r="G1146" s="151" t="str">
        <f t="shared" si="96"/>
        <v>款</v>
      </c>
    </row>
    <row r="1147" ht="36" customHeight="1" spans="1:7">
      <c r="A1147" s="431" t="s">
        <v>2069</v>
      </c>
      <c r="B1147" s="296" t="s">
        <v>2070</v>
      </c>
      <c r="C1147" s="304">
        <v>0</v>
      </c>
      <c r="D1147" s="304">
        <v>0</v>
      </c>
      <c r="E1147" s="331"/>
      <c r="F1147" s="273" t="str">
        <f t="shared" si="95"/>
        <v>否</v>
      </c>
      <c r="G1147" s="151" t="str">
        <f t="shared" si="96"/>
        <v>款</v>
      </c>
    </row>
    <row r="1148" ht="36" customHeight="1" spans="1:7">
      <c r="A1148" s="431" t="s">
        <v>2071</v>
      </c>
      <c r="B1148" s="296" t="s">
        <v>2072</v>
      </c>
      <c r="C1148" s="304">
        <v>0</v>
      </c>
      <c r="D1148" s="304">
        <v>0</v>
      </c>
      <c r="E1148" s="331"/>
      <c r="F1148" s="273" t="str">
        <f t="shared" si="95"/>
        <v>否</v>
      </c>
      <c r="G1148" s="151" t="str">
        <f t="shared" si="96"/>
        <v>款</v>
      </c>
    </row>
    <row r="1149" ht="36" customHeight="1" spans="1:7">
      <c r="A1149" s="431" t="s">
        <v>2073</v>
      </c>
      <c r="B1149" s="296" t="s">
        <v>2074</v>
      </c>
      <c r="C1149" s="304">
        <v>0</v>
      </c>
      <c r="D1149" s="304">
        <v>0</v>
      </c>
      <c r="E1149" s="331"/>
      <c r="F1149" s="273" t="str">
        <f t="shared" si="95"/>
        <v>否</v>
      </c>
      <c r="G1149" s="151" t="str">
        <f t="shared" si="96"/>
        <v>款</v>
      </c>
    </row>
    <row r="1150" ht="36" customHeight="1" spans="1:7">
      <c r="A1150" s="431" t="s">
        <v>2075</v>
      </c>
      <c r="B1150" s="296" t="s">
        <v>2076</v>
      </c>
      <c r="C1150" s="304">
        <v>0</v>
      </c>
      <c r="D1150" s="304">
        <v>0</v>
      </c>
      <c r="E1150" s="331"/>
      <c r="F1150" s="273" t="str">
        <f t="shared" si="95"/>
        <v>否</v>
      </c>
      <c r="G1150" s="151" t="str">
        <f t="shared" si="96"/>
        <v>款</v>
      </c>
    </row>
    <row r="1151" ht="36" customHeight="1" spans="1:7">
      <c r="A1151" s="431" t="s">
        <v>2077</v>
      </c>
      <c r="B1151" s="296" t="s">
        <v>2078</v>
      </c>
      <c r="C1151" s="304">
        <v>0</v>
      </c>
      <c r="D1151" s="304">
        <v>0</v>
      </c>
      <c r="E1151" s="331"/>
      <c r="F1151" s="273" t="str">
        <f t="shared" si="95"/>
        <v>否</v>
      </c>
      <c r="G1151" s="151" t="str">
        <f t="shared" si="96"/>
        <v>款</v>
      </c>
    </row>
    <row r="1152" ht="36" customHeight="1" spans="1:7">
      <c r="A1152" s="431" t="s">
        <v>2079</v>
      </c>
      <c r="B1152" s="296" t="s">
        <v>2080</v>
      </c>
      <c r="C1152" s="304">
        <v>0</v>
      </c>
      <c r="D1152" s="304">
        <v>0</v>
      </c>
      <c r="E1152" s="331"/>
      <c r="F1152" s="273" t="str">
        <f t="shared" si="95"/>
        <v>否</v>
      </c>
      <c r="G1152" s="151" t="str">
        <f t="shared" si="96"/>
        <v>款</v>
      </c>
    </row>
    <row r="1153" ht="36" customHeight="1" spans="1:7">
      <c r="A1153" s="431" t="s">
        <v>2081</v>
      </c>
      <c r="B1153" s="296" t="s">
        <v>2082</v>
      </c>
      <c r="C1153" s="304">
        <v>0</v>
      </c>
      <c r="D1153" s="304">
        <v>0</v>
      </c>
      <c r="E1153" s="331"/>
      <c r="F1153" s="273" t="str">
        <f t="shared" si="95"/>
        <v>否</v>
      </c>
      <c r="G1153" s="151" t="str">
        <f t="shared" si="96"/>
        <v>款</v>
      </c>
    </row>
    <row r="1154" ht="36" customHeight="1" spans="1:7">
      <c r="A1154" s="431" t="s">
        <v>2083</v>
      </c>
      <c r="B1154" s="296" t="s">
        <v>2084</v>
      </c>
      <c r="C1154" s="304">
        <v>0</v>
      </c>
      <c r="D1154" s="304">
        <v>0</v>
      </c>
      <c r="E1154" s="331"/>
      <c r="F1154" s="273" t="str">
        <f t="shared" si="95"/>
        <v>否</v>
      </c>
      <c r="G1154" s="151" t="str">
        <f t="shared" si="96"/>
        <v>款</v>
      </c>
    </row>
    <row r="1155" ht="36" customHeight="1" spans="1:7">
      <c r="A1155" s="431" t="s">
        <v>104</v>
      </c>
      <c r="B1155" s="296" t="s">
        <v>105</v>
      </c>
      <c r="C1155" s="304">
        <f>C1156+C1183+C1198</f>
        <v>1746</v>
      </c>
      <c r="D1155" s="304">
        <f>D1156+D1183+D1198</f>
        <v>4845</v>
      </c>
      <c r="E1155" s="331">
        <f t="shared" ref="E1155:E1157" si="97">(D1155-C1155)/C1155</f>
        <v>1.775</v>
      </c>
      <c r="F1155" s="273" t="str">
        <f t="shared" si="95"/>
        <v>是</v>
      </c>
      <c r="G1155" s="151" t="str">
        <f t="shared" si="96"/>
        <v>类</v>
      </c>
    </row>
    <row r="1156" ht="36" customHeight="1" spans="1:7">
      <c r="A1156" s="431" t="s">
        <v>2085</v>
      </c>
      <c r="B1156" s="296" t="s">
        <v>2086</v>
      </c>
      <c r="C1156" s="304">
        <f>SUM(C1157:C1182)</f>
        <v>1613</v>
      </c>
      <c r="D1156" s="304">
        <f>SUM(D1157:D1182)</f>
        <v>4750</v>
      </c>
      <c r="E1156" s="331">
        <f t="shared" si="97"/>
        <v>1.945</v>
      </c>
      <c r="F1156" s="273" t="str">
        <f t="shared" ref="F1156:F1219" si="98">IF(LEN(A1156)=3,"是",IF(B1156&lt;&gt;"",IF(SUM(C1156:D1156)&lt;&gt;0,"是","否"),"是"))</f>
        <v>是</v>
      </c>
      <c r="G1156" s="151" t="str">
        <f t="shared" ref="G1156:G1219" si="99">IF(LEN(A1156)=3,"类",IF(LEN(A1156)=5,"款","项"))</f>
        <v>款</v>
      </c>
    </row>
    <row r="1157" ht="36" customHeight="1" spans="1:7">
      <c r="A1157" s="432" t="s">
        <v>2087</v>
      </c>
      <c r="B1157" s="300" t="s">
        <v>140</v>
      </c>
      <c r="C1157" s="302">
        <v>844</v>
      </c>
      <c r="D1157" s="302"/>
      <c r="E1157" s="331">
        <f t="shared" si="97"/>
        <v>-1</v>
      </c>
      <c r="F1157" s="273" t="str">
        <f t="shared" si="98"/>
        <v>是</v>
      </c>
      <c r="G1157" s="151" t="str">
        <f t="shared" si="99"/>
        <v>项</v>
      </c>
    </row>
    <row r="1158" ht="36" customHeight="1" spans="1:7">
      <c r="A1158" s="432" t="s">
        <v>2088</v>
      </c>
      <c r="B1158" s="300" t="s">
        <v>142</v>
      </c>
      <c r="C1158" s="302">
        <v>0</v>
      </c>
      <c r="D1158" s="302">
        <v>0</v>
      </c>
      <c r="E1158" s="331"/>
      <c r="F1158" s="273" t="str">
        <f t="shared" si="98"/>
        <v>否</v>
      </c>
      <c r="G1158" s="151" t="str">
        <f t="shared" si="99"/>
        <v>项</v>
      </c>
    </row>
    <row r="1159" ht="36" customHeight="1" spans="1:7">
      <c r="A1159" s="432" t="s">
        <v>2089</v>
      </c>
      <c r="B1159" s="300" t="s">
        <v>144</v>
      </c>
      <c r="C1159" s="302"/>
      <c r="D1159" s="302"/>
      <c r="E1159" s="331"/>
      <c r="F1159" s="273" t="str">
        <f t="shared" si="98"/>
        <v>否</v>
      </c>
      <c r="G1159" s="151" t="str">
        <f t="shared" si="99"/>
        <v>项</v>
      </c>
    </row>
    <row r="1160" ht="36" customHeight="1" spans="1:7">
      <c r="A1160" s="432" t="s">
        <v>2090</v>
      </c>
      <c r="B1160" s="300" t="s">
        <v>2091</v>
      </c>
      <c r="C1160" s="302"/>
      <c r="D1160" s="302"/>
      <c r="E1160" s="331"/>
      <c r="F1160" s="273" t="str">
        <f t="shared" si="98"/>
        <v>否</v>
      </c>
      <c r="G1160" s="151" t="str">
        <f t="shared" si="99"/>
        <v>项</v>
      </c>
    </row>
    <row r="1161" ht="36" customHeight="1" spans="1:7">
      <c r="A1161" s="432" t="s">
        <v>2092</v>
      </c>
      <c r="B1161" s="300" t="s">
        <v>2093</v>
      </c>
      <c r="C1161" s="302">
        <v>515</v>
      </c>
      <c r="D1161" s="302">
        <v>4500</v>
      </c>
      <c r="E1161" s="331">
        <f>(D1161-C1161)/C1161</f>
        <v>7.738</v>
      </c>
      <c r="F1161" s="273" t="str">
        <f t="shared" si="98"/>
        <v>是</v>
      </c>
      <c r="G1161" s="151" t="str">
        <f t="shared" si="99"/>
        <v>项</v>
      </c>
    </row>
    <row r="1162" ht="36" customHeight="1" spans="1:7">
      <c r="A1162" s="432" t="s">
        <v>2094</v>
      </c>
      <c r="B1162" s="300" t="s">
        <v>2095</v>
      </c>
      <c r="C1162" s="302"/>
      <c r="D1162" s="302"/>
      <c r="E1162" s="331"/>
      <c r="F1162" s="273" t="str">
        <f t="shared" si="98"/>
        <v>否</v>
      </c>
      <c r="G1162" s="151" t="str">
        <f t="shared" si="99"/>
        <v>项</v>
      </c>
    </row>
    <row r="1163" ht="36" customHeight="1" spans="1:7">
      <c r="A1163" s="432" t="s">
        <v>2096</v>
      </c>
      <c r="B1163" s="300" t="s">
        <v>2097</v>
      </c>
      <c r="C1163" s="302"/>
      <c r="D1163" s="302"/>
      <c r="E1163" s="331"/>
      <c r="F1163" s="273" t="str">
        <f t="shared" si="98"/>
        <v>否</v>
      </c>
      <c r="G1163" s="151" t="str">
        <f t="shared" si="99"/>
        <v>项</v>
      </c>
    </row>
    <row r="1164" ht="36" customHeight="1" spans="1:7">
      <c r="A1164" s="432" t="s">
        <v>2098</v>
      </c>
      <c r="B1164" s="300" t="s">
        <v>2099</v>
      </c>
      <c r="C1164" s="302"/>
      <c r="D1164" s="302"/>
      <c r="E1164" s="331"/>
      <c r="F1164" s="273" t="str">
        <f t="shared" si="98"/>
        <v>否</v>
      </c>
      <c r="G1164" s="151" t="str">
        <f t="shared" si="99"/>
        <v>项</v>
      </c>
    </row>
    <row r="1165" ht="36" customHeight="1" spans="1:7">
      <c r="A1165" s="432" t="s">
        <v>2100</v>
      </c>
      <c r="B1165" s="300" t="s">
        <v>2101</v>
      </c>
      <c r="C1165" s="302">
        <v>0</v>
      </c>
      <c r="D1165" s="302">
        <v>0</v>
      </c>
      <c r="E1165" s="331"/>
      <c r="F1165" s="273" t="str">
        <f t="shared" si="98"/>
        <v>否</v>
      </c>
      <c r="G1165" s="151" t="str">
        <f t="shared" si="99"/>
        <v>项</v>
      </c>
    </row>
    <row r="1166" ht="36" customHeight="1" spans="1:7">
      <c r="A1166" s="432" t="s">
        <v>2102</v>
      </c>
      <c r="B1166" s="300" t="s">
        <v>2103</v>
      </c>
      <c r="C1166" s="302"/>
      <c r="D1166" s="302"/>
      <c r="E1166" s="331"/>
      <c r="F1166" s="273" t="str">
        <f t="shared" si="98"/>
        <v>否</v>
      </c>
      <c r="G1166" s="151" t="str">
        <f t="shared" si="99"/>
        <v>项</v>
      </c>
    </row>
    <row r="1167" ht="36" customHeight="1" spans="1:7">
      <c r="A1167" s="432" t="s">
        <v>2104</v>
      </c>
      <c r="B1167" s="300" t="s">
        <v>2105</v>
      </c>
      <c r="C1167" s="302">
        <v>12</v>
      </c>
      <c r="D1167" s="302"/>
      <c r="E1167" s="331">
        <f>(D1167-C1167)/C1167</f>
        <v>-1</v>
      </c>
      <c r="F1167" s="273" t="str">
        <f t="shared" si="98"/>
        <v>是</v>
      </c>
      <c r="G1167" s="151" t="str">
        <f t="shared" si="99"/>
        <v>项</v>
      </c>
    </row>
    <row r="1168" ht="36" customHeight="1" spans="1:7">
      <c r="A1168" s="432" t="s">
        <v>2106</v>
      </c>
      <c r="B1168" s="300" t="s">
        <v>2107</v>
      </c>
      <c r="C1168" s="302">
        <v>0</v>
      </c>
      <c r="D1168" s="302">
        <v>0</v>
      </c>
      <c r="E1168" s="331"/>
      <c r="F1168" s="273" t="str">
        <f t="shared" si="98"/>
        <v>否</v>
      </c>
      <c r="G1168" s="151" t="str">
        <f t="shared" si="99"/>
        <v>项</v>
      </c>
    </row>
    <row r="1169" ht="36" customHeight="1" spans="1:7">
      <c r="A1169" s="432" t="s">
        <v>2108</v>
      </c>
      <c r="B1169" s="300" t="s">
        <v>2109</v>
      </c>
      <c r="C1169" s="302">
        <v>0</v>
      </c>
      <c r="D1169" s="302">
        <v>0</v>
      </c>
      <c r="E1169" s="331"/>
      <c r="F1169" s="273" t="str">
        <f t="shared" si="98"/>
        <v>否</v>
      </c>
      <c r="G1169" s="151" t="str">
        <f t="shared" si="99"/>
        <v>项</v>
      </c>
    </row>
    <row r="1170" ht="36" customHeight="1" spans="1:7">
      <c r="A1170" s="432" t="s">
        <v>2110</v>
      </c>
      <c r="B1170" s="300" t="s">
        <v>2111</v>
      </c>
      <c r="C1170" s="302"/>
      <c r="D1170" s="302"/>
      <c r="E1170" s="331"/>
      <c r="F1170" s="273" t="str">
        <f t="shared" si="98"/>
        <v>否</v>
      </c>
      <c r="G1170" s="151" t="str">
        <f t="shared" si="99"/>
        <v>项</v>
      </c>
    </row>
    <row r="1171" ht="36" customHeight="1" spans="1:7">
      <c r="A1171" s="432" t="s">
        <v>2112</v>
      </c>
      <c r="B1171" s="300" t="s">
        <v>2113</v>
      </c>
      <c r="C1171" s="302"/>
      <c r="D1171" s="302"/>
      <c r="E1171" s="331"/>
      <c r="F1171" s="273" t="str">
        <f t="shared" si="98"/>
        <v>否</v>
      </c>
      <c r="G1171" s="151" t="str">
        <f t="shared" si="99"/>
        <v>项</v>
      </c>
    </row>
    <row r="1172" ht="36" customHeight="1" spans="1:7">
      <c r="A1172" s="432" t="s">
        <v>2114</v>
      </c>
      <c r="B1172" s="300" t="s">
        <v>2115</v>
      </c>
      <c r="C1172" s="302">
        <v>0</v>
      </c>
      <c r="D1172" s="302">
        <v>0</v>
      </c>
      <c r="E1172" s="331"/>
      <c r="F1172" s="273" t="str">
        <f t="shared" si="98"/>
        <v>否</v>
      </c>
      <c r="G1172" s="151" t="str">
        <f t="shared" si="99"/>
        <v>项</v>
      </c>
    </row>
    <row r="1173" ht="36" customHeight="1" spans="1:7">
      <c r="A1173" s="432" t="s">
        <v>2116</v>
      </c>
      <c r="B1173" s="300" t="s">
        <v>2117</v>
      </c>
      <c r="C1173" s="302">
        <v>0</v>
      </c>
      <c r="D1173" s="302">
        <v>0</v>
      </c>
      <c r="E1173" s="331"/>
      <c r="F1173" s="273" t="str">
        <f t="shared" si="98"/>
        <v>否</v>
      </c>
      <c r="G1173" s="151" t="str">
        <f t="shared" si="99"/>
        <v>项</v>
      </c>
    </row>
    <row r="1174" ht="36" customHeight="1" spans="1:7">
      <c r="A1174" s="432" t="s">
        <v>2118</v>
      </c>
      <c r="B1174" s="300" t="s">
        <v>2119</v>
      </c>
      <c r="C1174" s="302">
        <v>0</v>
      </c>
      <c r="D1174" s="302">
        <v>0</v>
      </c>
      <c r="E1174" s="331"/>
      <c r="F1174" s="273" t="str">
        <f t="shared" si="98"/>
        <v>否</v>
      </c>
      <c r="G1174" s="151" t="str">
        <f t="shared" si="99"/>
        <v>项</v>
      </c>
    </row>
    <row r="1175" ht="36" customHeight="1" spans="1:7">
      <c r="A1175" s="432" t="s">
        <v>2120</v>
      </c>
      <c r="B1175" s="300" t="s">
        <v>2121</v>
      </c>
      <c r="C1175" s="302">
        <v>0</v>
      </c>
      <c r="D1175" s="302">
        <v>0</v>
      </c>
      <c r="E1175" s="331"/>
      <c r="F1175" s="273" t="str">
        <f t="shared" si="98"/>
        <v>否</v>
      </c>
      <c r="G1175" s="151" t="str">
        <f t="shared" si="99"/>
        <v>项</v>
      </c>
    </row>
    <row r="1176" ht="36" customHeight="1" spans="1:7">
      <c r="A1176" s="432" t="s">
        <v>2122</v>
      </c>
      <c r="B1176" s="300" t="s">
        <v>2123</v>
      </c>
      <c r="C1176" s="302">
        <v>0</v>
      </c>
      <c r="D1176" s="302">
        <v>0</v>
      </c>
      <c r="E1176" s="331"/>
      <c r="F1176" s="273" t="str">
        <f t="shared" si="98"/>
        <v>否</v>
      </c>
      <c r="G1176" s="151" t="str">
        <f t="shared" si="99"/>
        <v>项</v>
      </c>
    </row>
    <row r="1177" ht="36" customHeight="1" spans="1:7">
      <c r="A1177" s="432" t="s">
        <v>2124</v>
      </c>
      <c r="B1177" s="300" t="s">
        <v>2125</v>
      </c>
      <c r="C1177" s="302">
        <v>0</v>
      </c>
      <c r="D1177" s="302">
        <v>0</v>
      </c>
      <c r="E1177" s="331"/>
      <c r="F1177" s="273" t="str">
        <f t="shared" si="98"/>
        <v>否</v>
      </c>
      <c r="G1177" s="151" t="str">
        <f t="shared" si="99"/>
        <v>项</v>
      </c>
    </row>
    <row r="1178" ht="36" customHeight="1" spans="1:7">
      <c r="A1178" s="432" t="s">
        <v>2126</v>
      </c>
      <c r="B1178" s="300" t="s">
        <v>2127</v>
      </c>
      <c r="C1178" s="302">
        <v>0</v>
      </c>
      <c r="D1178" s="302">
        <v>0</v>
      </c>
      <c r="E1178" s="331"/>
      <c r="F1178" s="273" t="str">
        <f t="shared" si="98"/>
        <v>否</v>
      </c>
      <c r="G1178" s="151" t="str">
        <f t="shared" si="99"/>
        <v>项</v>
      </c>
    </row>
    <row r="1179" ht="36" customHeight="1" spans="1:7">
      <c r="A1179" s="432" t="s">
        <v>2128</v>
      </c>
      <c r="B1179" s="300" t="s">
        <v>2129</v>
      </c>
      <c r="C1179" s="302">
        <v>0</v>
      </c>
      <c r="D1179" s="302">
        <v>0</v>
      </c>
      <c r="E1179" s="331"/>
      <c r="F1179" s="273" t="str">
        <f t="shared" si="98"/>
        <v>否</v>
      </c>
      <c r="G1179" s="151" t="str">
        <f t="shared" si="99"/>
        <v>项</v>
      </c>
    </row>
    <row r="1180" ht="36" customHeight="1" spans="1:7">
      <c r="A1180" s="432" t="s">
        <v>2130</v>
      </c>
      <c r="B1180" s="300" t="s">
        <v>2131</v>
      </c>
      <c r="C1180" s="302"/>
      <c r="D1180" s="302"/>
      <c r="E1180" s="331"/>
      <c r="F1180" s="273" t="str">
        <f t="shared" si="98"/>
        <v>否</v>
      </c>
      <c r="G1180" s="151" t="str">
        <f t="shared" si="99"/>
        <v>项</v>
      </c>
    </row>
    <row r="1181" ht="36" customHeight="1" spans="1:7">
      <c r="A1181" s="432" t="s">
        <v>2132</v>
      </c>
      <c r="B1181" s="300" t="s">
        <v>158</v>
      </c>
      <c r="C1181" s="302">
        <v>242</v>
      </c>
      <c r="D1181" s="302">
        <v>250</v>
      </c>
      <c r="E1181" s="331">
        <f t="shared" ref="E1181:E1184" si="100">(D1181-C1181)/C1181</f>
        <v>0.033</v>
      </c>
      <c r="F1181" s="273" t="str">
        <f t="shared" si="98"/>
        <v>是</v>
      </c>
      <c r="G1181" s="151" t="str">
        <f t="shared" si="99"/>
        <v>项</v>
      </c>
    </row>
    <row r="1182" ht="36" customHeight="1" spans="1:7">
      <c r="A1182" s="432" t="s">
        <v>2133</v>
      </c>
      <c r="B1182" s="300" t="s">
        <v>2134</v>
      </c>
      <c r="C1182" s="302"/>
      <c r="D1182" s="302"/>
      <c r="E1182" s="331"/>
      <c r="F1182" s="273" t="str">
        <f t="shared" si="98"/>
        <v>否</v>
      </c>
      <c r="G1182" s="151" t="str">
        <f t="shared" si="99"/>
        <v>项</v>
      </c>
    </row>
    <row r="1183" ht="36" customHeight="1" spans="1:7">
      <c r="A1183" s="431" t="s">
        <v>2135</v>
      </c>
      <c r="B1183" s="296" t="s">
        <v>2136</v>
      </c>
      <c r="C1183" s="304">
        <f>SUM(C1184:C1197)</f>
        <v>133</v>
      </c>
      <c r="D1183" s="304">
        <f>SUM(D1184:D1197)</f>
        <v>95</v>
      </c>
      <c r="E1183" s="331">
        <f t="shared" si="100"/>
        <v>-0.286</v>
      </c>
      <c r="F1183" s="273" t="str">
        <f t="shared" si="98"/>
        <v>是</v>
      </c>
      <c r="G1183" s="151" t="str">
        <f t="shared" si="99"/>
        <v>款</v>
      </c>
    </row>
    <row r="1184" ht="36" customHeight="1" spans="1:7">
      <c r="A1184" s="432" t="s">
        <v>2137</v>
      </c>
      <c r="B1184" s="300" t="s">
        <v>140</v>
      </c>
      <c r="C1184" s="302">
        <v>33</v>
      </c>
      <c r="D1184" s="302">
        <v>35</v>
      </c>
      <c r="E1184" s="331">
        <f t="shared" si="100"/>
        <v>0.061</v>
      </c>
      <c r="F1184" s="273" t="str">
        <f t="shared" si="98"/>
        <v>是</v>
      </c>
      <c r="G1184" s="151" t="str">
        <f t="shared" si="99"/>
        <v>项</v>
      </c>
    </row>
    <row r="1185" ht="36" customHeight="1" spans="1:7">
      <c r="A1185" s="432" t="s">
        <v>2138</v>
      </c>
      <c r="B1185" s="300" t="s">
        <v>142</v>
      </c>
      <c r="C1185" s="302">
        <v>0</v>
      </c>
      <c r="D1185" s="302">
        <v>0</v>
      </c>
      <c r="E1185" s="331"/>
      <c r="F1185" s="273" t="str">
        <f t="shared" si="98"/>
        <v>否</v>
      </c>
      <c r="G1185" s="151" t="str">
        <f t="shared" si="99"/>
        <v>项</v>
      </c>
    </row>
    <row r="1186" ht="36" customHeight="1" spans="1:7">
      <c r="A1186" s="432" t="s">
        <v>2139</v>
      </c>
      <c r="B1186" s="300" t="s">
        <v>144</v>
      </c>
      <c r="C1186" s="302">
        <v>0</v>
      </c>
      <c r="D1186" s="302">
        <v>0</v>
      </c>
      <c r="E1186" s="331"/>
      <c r="F1186" s="273" t="str">
        <f t="shared" si="98"/>
        <v>否</v>
      </c>
      <c r="G1186" s="151" t="str">
        <f t="shared" si="99"/>
        <v>项</v>
      </c>
    </row>
    <row r="1187" ht="36" customHeight="1" spans="1:7">
      <c r="A1187" s="432" t="s">
        <v>2140</v>
      </c>
      <c r="B1187" s="300" t="s">
        <v>2141</v>
      </c>
      <c r="C1187" s="302">
        <v>70</v>
      </c>
      <c r="D1187" s="302">
        <v>60</v>
      </c>
      <c r="E1187" s="331">
        <f>(D1187-C1187)/C1187</f>
        <v>-0.143</v>
      </c>
      <c r="F1187" s="273" t="str">
        <f t="shared" si="98"/>
        <v>是</v>
      </c>
      <c r="G1187" s="151" t="str">
        <f t="shared" si="99"/>
        <v>项</v>
      </c>
    </row>
    <row r="1188" ht="36" customHeight="1" spans="1:7">
      <c r="A1188" s="432" t="s">
        <v>2142</v>
      </c>
      <c r="B1188" s="300" t="s">
        <v>2143</v>
      </c>
      <c r="C1188" s="302"/>
      <c r="D1188" s="302"/>
      <c r="E1188" s="331"/>
      <c r="F1188" s="273" t="str">
        <f t="shared" si="98"/>
        <v>否</v>
      </c>
      <c r="G1188" s="151" t="str">
        <f t="shared" si="99"/>
        <v>项</v>
      </c>
    </row>
    <row r="1189" ht="36" customHeight="1" spans="1:7">
      <c r="A1189" s="432" t="s">
        <v>2144</v>
      </c>
      <c r="B1189" s="300" t="s">
        <v>2145</v>
      </c>
      <c r="C1189" s="302"/>
      <c r="D1189" s="302"/>
      <c r="E1189" s="331"/>
      <c r="F1189" s="273" t="str">
        <f t="shared" si="98"/>
        <v>否</v>
      </c>
      <c r="G1189" s="151" t="str">
        <f t="shared" si="99"/>
        <v>项</v>
      </c>
    </row>
    <row r="1190" ht="36" customHeight="1" spans="1:7">
      <c r="A1190" s="432" t="s">
        <v>2146</v>
      </c>
      <c r="B1190" s="300" t="s">
        <v>2147</v>
      </c>
      <c r="C1190" s="302"/>
      <c r="D1190" s="302"/>
      <c r="E1190" s="331"/>
      <c r="F1190" s="273" t="str">
        <f t="shared" si="98"/>
        <v>否</v>
      </c>
      <c r="G1190" s="151" t="str">
        <f t="shared" si="99"/>
        <v>项</v>
      </c>
    </row>
    <row r="1191" ht="36" customHeight="1" spans="1:7">
      <c r="A1191" s="432" t="s">
        <v>2148</v>
      </c>
      <c r="B1191" s="300" t="s">
        <v>2149</v>
      </c>
      <c r="C1191" s="302">
        <v>30</v>
      </c>
      <c r="D1191" s="302"/>
      <c r="E1191" s="331">
        <f>(D1191-C1191)/C1191</f>
        <v>-1</v>
      </c>
      <c r="F1191" s="273" t="str">
        <f t="shared" si="98"/>
        <v>是</v>
      </c>
      <c r="G1191" s="151" t="str">
        <f t="shared" si="99"/>
        <v>项</v>
      </c>
    </row>
    <row r="1192" ht="36" customHeight="1" spans="1:7">
      <c r="A1192" s="432" t="s">
        <v>2150</v>
      </c>
      <c r="B1192" s="300" t="s">
        <v>2151</v>
      </c>
      <c r="C1192" s="302">
        <v>0</v>
      </c>
      <c r="D1192" s="302">
        <v>0</v>
      </c>
      <c r="E1192" s="331"/>
      <c r="F1192" s="273" t="str">
        <f t="shared" si="98"/>
        <v>否</v>
      </c>
      <c r="G1192" s="151" t="str">
        <f t="shared" si="99"/>
        <v>项</v>
      </c>
    </row>
    <row r="1193" ht="36" customHeight="1" spans="1:7">
      <c r="A1193" s="432" t="s">
        <v>2152</v>
      </c>
      <c r="B1193" s="300" t="s">
        <v>2153</v>
      </c>
      <c r="C1193" s="302">
        <v>0</v>
      </c>
      <c r="D1193" s="302">
        <v>0</v>
      </c>
      <c r="E1193" s="331"/>
      <c r="F1193" s="273" t="str">
        <f t="shared" si="98"/>
        <v>否</v>
      </c>
      <c r="G1193" s="151" t="str">
        <f t="shared" si="99"/>
        <v>项</v>
      </c>
    </row>
    <row r="1194" ht="36" customHeight="1" spans="1:7">
      <c r="A1194" s="432" t="s">
        <v>2154</v>
      </c>
      <c r="B1194" s="300" t="s">
        <v>2155</v>
      </c>
      <c r="C1194" s="302">
        <v>0</v>
      </c>
      <c r="D1194" s="302">
        <v>0</v>
      </c>
      <c r="E1194" s="331"/>
      <c r="F1194" s="273" t="str">
        <f t="shared" si="98"/>
        <v>否</v>
      </c>
      <c r="G1194" s="151" t="str">
        <f t="shared" si="99"/>
        <v>项</v>
      </c>
    </row>
    <row r="1195" ht="36" customHeight="1" spans="1:7">
      <c r="A1195" s="432" t="s">
        <v>2156</v>
      </c>
      <c r="B1195" s="300" t="s">
        <v>2157</v>
      </c>
      <c r="C1195" s="302">
        <v>0</v>
      </c>
      <c r="D1195" s="302">
        <v>0</v>
      </c>
      <c r="E1195" s="331"/>
      <c r="F1195" s="273" t="str">
        <f t="shared" si="98"/>
        <v>否</v>
      </c>
      <c r="G1195" s="151" t="str">
        <f t="shared" si="99"/>
        <v>项</v>
      </c>
    </row>
    <row r="1196" ht="36" customHeight="1" spans="1:7">
      <c r="A1196" s="432" t="s">
        <v>2158</v>
      </c>
      <c r="B1196" s="300" t="s">
        <v>2159</v>
      </c>
      <c r="C1196" s="302">
        <v>0</v>
      </c>
      <c r="D1196" s="302">
        <v>0</v>
      </c>
      <c r="E1196" s="331"/>
      <c r="F1196" s="273" t="str">
        <f t="shared" si="98"/>
        <v>否</v>
      </c>
      <c r="G1196" s="151" t="str">
        <f t="shared" si="99"/>
        <v>项</v>
      </c>
    </row>
    <row r="1197" ht="36" customHeight="1" spans="1:7">
      <c r="A1197" s="432" t="s">
        <v>2160</v>
      </c>
      <c r="B1197" s="300" t="s">
        <v>2161</v>
      </c>
      <c r="C1197" s="302">
        <v>0</v>
      </c>
      <c r="D1197" s="302">
        <v>0</v>
      </c>
      <c r="E1197" s="331"/>
      <c r="F1197" s="273" t="str">
        <f t="shared" si="98"/>
        <v>否</v>
      </c>
      <c r="G1197" s="151" t="str">
        <f t="shared" si="99"/>
        <v>项</v>
      </c>
    </row>
    <row r="1198" ht="36" customHeight="1" spans="1:7">
      <c r="A1198" s="431" t="s">
        <v>2162</v>
      </c>
      <c r="B1198" s="296" t="s">
        <v>2163</v>
      </c>
      <c r="C1198" s="304"/>
      <c r="D1198" s="304"/>
      <c r="E1198" s="331"/>
      <c r="F1198" s="273" t="str">
        <f t="shared" si="98"/>
        <v>否</v>
      </c>
      <c r="G1198" s="151" t="str">
        <f t="shared" si="99"/>
        <v>款</v>
      </c>
    </row>
    <row r="1199" ht="36" customHeight="1" spans="1:7">
      <c r="A1199" s="300">
        <v>2209999</v>
      </c>
      <c r="B1199" s="300" t="s">
        <v>2164</v>
      </c>
      <c r="C1199" s="302"/>
      <c r="D1199" s="302"/>
      <c r="E1199" s="331"/>
      <c r="F1199" s="273" t="str">
        <f t="shared" si="98"/>
        <v>否</v>
      </c>
      <c r="G1199" s="151" t="str">
        <f t="shared" si="99"/>
        <v>项</v>
      </c>
    </row>
    <row r="1200" ht="36" customHeight="1" spans="1:7">
      <c r="A1200" s="296" t="s">
        <v>2165</v>
      </c>
      <c r="B1200" s="439" t="s">
        <v>520</v>
      </c>
      <c r="C1200" s="440"/>
      <c r="D1200" s="440"/>
      <c r="E1200" s="331"/>
      <c r="F1200" s="273" t="str">
        <f t="shared" si="98"/>
        <v>否</v>
      </c>
      <c r="G1200" s="151" t="str">
        <f t="shared" si="99"/>
        <v>项</v>
      </c>
    </row>
    <row r="1201" ht="36" customHeight="1" spans="1:7">
      <c r="A1201" s="431" t="s">
        <v>106</v>
      </c>
      <c r="B1201" s="296" t="s">
        <v>107</v>
      </c>
      <c r="C1201" s="304">
        <f>C1202+C1213+C1217</f>
        <v>15179</v>
      </c>
      <c r="D1201" s="304">
        <f>D1202+D1213+D1217</f>
        <v>19000</v>
      </c>
      <c r="E1201" s="331">
        <f t="shared" ref="E1201:E1205" si="101">(D1201-C1201)/C1201</f>
        <v>0.252</v>
      </c>
      <c r="F1201" s="273" t="str">
        <f t="shared" si="98"/>
        <v>是</v>
      </c>
      <c r="G1201" s="151" t="str">
        <f t="shared" si="99"/>
        <v>类</v>
      </c>
    </row>
    <row r="1202" ht="36" customHeight="1" spans="1:7">
      <c r="A1202" s="431" t="s">
        <v>2166</v>
      </c>
      <c r="B1202" s="296" t="s">
        <v>2167</v>
      </c>
      <c r="C1202" s="304">
        <f>SUM(C1203:C1212)</f>
        <v>5694</v>
      </c>
      <c r="D1202" s="304">
        <f>SUM(D1203:D1212)</f>
        <v>7000</v>
      </c>
      <c r="E1202" s="331">
        <f t="shared" si="101"/>
        <v>0.229</v>
      </c>
      <c r="F1202" s="273" t="str">
        <f t="shared" si="98"/>
        <v>是</v>
      </c>
      <c r="G1202" s="151" t="str">
        <f t="shared" si="99"/>
        <v>款</v>
      </c>
    </row>
    <row r="1203" ht="36" customHeight="1" spans="1:7">
      <c r="A1203" s="432" t="s">
        <v>2168</v>
      </c>
      <c r="B1203" s="300" t="s">
        <v>2169</v>
      </c>
      <c r="C1203" s="302">
        <v>0</v>
      </c>
      <c r="D1203" s="302">
        <v>0</v>
      </c>
      <c r="E1203" s="331"/>
      <c r="F1203" s="273" t="str">
        <f t="shared" si="98"/>
        <v>否</v>
      </c>
      <c r="G1203" s="151" t="str">
        <f t="shared" si="99"/>
        <v>项</v>
      </c>
    </row>
    <row r="1204" ht="36" customHeight="1" spans="1:7">
      <c r="A1204" s="432" t="s">
        <v>2170</v>
      </c>
      <c r="B1204" s="300" t="s">
        <v>2171</v>
      </c>
      <c r="C1204" s="302">
        <v>0</v>
      </c>
      <c r="D1204" s="302">
        <v>0</v>
      </c>
      <c r="E1204" s="331"/>
      <c r="F1204" s="273" t="str">
        <f t="shared" si="98"/>
        <v>否</v>
      </c>
      <c r="G1204" s="151" t="str">
        <f t="shared" si="99"/>
        <v>项</v>
      </c>
    </row>
    <row r="1205" ht="36" customHeight="1" spans="1:7">
      <c r="A1205" s="432" t="s">
        <v>2172</v>
      </c>
      <c r="B1205" s="300" t="s">
        <v>2173</v>
      </c>
      <c r="C1205" s="302">
        <v>447</v>
      </c>
      <c r="D1205" s="302">
        <v>2000</v>
      </c>
      <c r="E1205" s="331">
        <f t="shared" si="101"/>
        <v>3.474</v>
      </c>
      <c r="F1205" s="273" t="str">
        <f t="shared" si="98"/>
        <v>是</v>
      </c>
      <c r="G1205" s="151" t="str">
        <f t="shared" si="99"/>
        <v>项</v>
      </c>
    </row>
    <row r="1206" ht="36" customHeight="1" spans="1:7">
      <c r="A1206" s="432" t="s">
        <v>2174</v>
      </c>
      <c r="B1206" s="300" t="s">
        <v>2175</v>
      </c>
      <c r="C1206" s="302">
        <v>0</v>
      </c>
      <c r="D1206" s="302">
        <v>0</v>
      </c>
      <c r="E1206" s="331"/>
      <c r="F1206" s="273" t="str">
        <f t="shared" si="98"/>
        <v>否</v>
      </c>
      <c r="G1206" s="151" t="str">
        <f t="shared" si="99"/>
        <v>项</v>
      </c>
    </row>
    <row r="1207" ht="36" customHeight="1" spans="1:7">
      <c r="A1207" s="432" t="s">
        <v>2176</v>
      </c>
      <c r="B1207" s="300" t="s">
        <v>2177</v>
      </c>
      <c r="C1207" s="302">
        <v>3839</v>
      </c>
      <c r="D1207" s="302">
        <v>3000</v>
      </c>
      <c r="E1207" s="331">
        <f t="shared" ref="E1207:E1210" si="102">(D1207-C1207)/C1207</f>
        <v>-0.219</v>
      </c>
      <c r="F1207" s="273" t="str">
        <f t="shared" si="98"/>
        <v>是</v>
      </c>
      <c r="G1207" s="151" t="str">
        <f t="shared" si="99"/>
        <v>项</v>
      </c>
    </row>
    <row r="1208" ht="36" customHeight="1" spans="1:7">
      <c r="A1208" s="432" t="s">
        <v>2178</v>
      </c>
      <c r="B1208" s="300" t="s">
        <v>2179</v>
      </c>
      <c r="C1208" s="302">
        <v>300</v>
      </c>
      <c r="D1208" s="302">
        <v>0</v>
      </c>
      <c r="E1208" s="331">
        <f t="shared" si="102"/>
        <v>-1</v>
      </c>
      <c r="F1208" s="273" t="str">
        <f t="shared" si="98"/>
        <v>是</v>
      </c>
      <c r="G1208" s="151" t="str">
        <f t="shared" si="99"/>
        <v>项</v>
      </c>
    </row>
    <row r="1209" ht="36" customHeight="1" spans="1:7">
      <c r="A1209" s="432" t="s">
        <v>2180</v>
      </c>
      <c r="B1209" s="300" t="s">
        <v>2181</v>
      </c>
      <c r="C1209" s="302">
        <v>48</v>
      </c>
      <c r="D1209" s="302">
        <v>0</v>
      </c>
      <c r="E1209" s="331">
        <f t="shared" si="102"/>
        <v>-1</v>
      </c>
      <c r="F1209" s="273" t="str">
        <f t="shared" si="98"/>
        <v>是</v>
      </c>
      <c r="G1209" s="151" t="str">
        <f t="shared" si="99"/>
        <v>项</v>
      </c>
    </row>
    <row r="1210" ht="36" customHeight="1" spans="1:7">
      <c r="A1210" s="432" t="s">
        <v>2182</v>
      </c>
      <c r="B1210" s="300" t="s">
        <v>2183</v>
      </c>
      <c r="C1210" s="302">
        <v>1060</v>
      </c>
      <c r="D1210" s="302">
        <v>2000</v>
      </c>
      <c r="E1210" s="331">
        <f t="shared" si="102"/>
        <v>0.887</v>
      </c>
      <c r="F1210" s="273" t="str">
        <f t="shared" si="98"/>
        <v>是</v>
      </c>
      <c r="G1210" s="151" t="str">
        <f t="shared" si="99"/>
        <v>项</v>
      </c>
    </row>
    <row r="1211" ht="36" customHeight="1" spans="1:7">
      <c r="A1211" s="432" t="s">
        <v>2184</v>
      </c>
      <c r="B1211" s="300" t="s">
        <v>2185</v>
      </c>
      <c r="C1211" s="302">
        <v>0</v>
      </c>
      <c r="D1211" s="302">
        <v>0</v>
      </c>
      <c r="E1211" s="331"/>
      <c r="F1211" s="273" t="str">
        <f t="shared" si="98"/>
        <v>否</v>
      </c>
      <c r="G1211" s="151" t="str">
        <f t="shared" si="99"/>
        <v>项</v>
      </c>
    </row>
    <row r="1212" ht="36" customHeight="1" spans="1:7">
      <c r="A1212" s="432" t="s">
        <v>2186</v>
      </c>
      <c r="B1212" s="300" t="s">
        <v>2187</v>
      </c>
      <c r="C1212" s="302"/>
      <c r="D1212" s="302"/>
      <c r="E1212" s="331"/>
      <c r="F1212" s="273" t="str">
        <f t="shared" si="98"/>
        <v>否</v>
      </c>
      <c r="G1212" s="151" t="str">
        <f t="shared" si="99"/>
        <v>项</v>
      </c>
    </row>
    <row r="1213" ht="36" customHeight="1" spans="1:7">
      <c r="A1213" s="431" t="s">
        <v>2188</v>
      </c>
      <c r="B1213" s="296" t="s">
        <v>2189</v>
      </c>
      <c r="C1213" s="304">
        <f>SUM(C1214:C1216)</f>
        <v>9485</v>
      </c>
      <c r="D1213" s="304">
        <f>SUM(D1214:D1216)</f>
        <v>12000</v>
      </c>
      <c r="E1213" s="331">
        <f>(D1213-C1213)/C1213</f>
        <v>0.265</v>
      </c>
      <c r="F1213" s="273" t="str">
        <f t="shared" si="98"/>
        <v>是</v>
      </c>
      <c r="G1213" s="151" t="str">
        <f t="shared" si="99"/>
        <v>款</v>
      </c>
    </row>
    <row r="1214" ht="36" customHeight="1" spans="1:7">
      <c r="A1214" s="432" t="s">
        <v>2190</v>
      </c>
      <c r="B1214" s="300" t="s">
        <v>2191</v>
      </c>
      <c r="C1214" s="302">
        <v>9485</v>
      </c>
      <c r="D1214" s="302">
        <v>12000</v>
      </c>
      <c r="E1214" s="331">
        <f>(D1214-C1214)/C1214</f>
        <v>0.265</v>
      </c>
      <c r="F1214" s="273" t="str">
        <f t="shared" si="98"/>
        <v>是</v>
      </c>
      <c r="G1214" s="151" t="str">
        <f t="shared" si="99"/>
        <v>项</v>
      </c>
    </row>
    <row r="1215" ht="36" customHeight="1" spans="1:7">
      <c r="A1215" s="432" t="s">
        <v>2192</v>
      </c>
      <c r="B1215" s="300" t="s">
        <v>2193</v>
      </c>
      <c r="C1215" s="302">
        <v>0</v>
      </c>
      <c r="D1215" s="302">
        <v>0</v>
      </c>
      <c r="E1215" s="331"/>
      <c r="F1215" s="273" t="str">
        <f t="shared" si="98"/>
        <v>否</v>
      </c>
      <c r="G1215" s="151" t="str">
        <f t="shared" si="99"/>
        <v>项</v>
      </c>
    </row>
    <row r="1216" ht="36" customHeight="1" spans="1:7">
      <c r="A1216" s="432" t="s">
        <v>2194</v>
      </c>
      <c r="B1216" s="300" t="s">
        <v>2195</v>
      </c>
      <c r="C1216" s="302"/>
      <c r="D1216" s="302"/>
      <c r="E1216" s="331"/>
      <c r="F1216" s="273" t="str">
        <f t="shared" si="98"/>
        <v>否</v>
      </c>
      <c r="G1216" s="151" t="str">
        <f t="shared" si="99"/>
        <v>项</v>
      </c>
    </row>
    <row r="1217" ht="36" customHeight="1" spans="1:7">
      <c r="A1217" s="431" t="s">
        <v>2196</v>
      </c>
      <c r="B1217" s="296" t="s">
        <v>2197</v>
      </c>
      <c r="C1217" s="304"/>
      <c r="D1217" s="304"/>
      <c r="E1217" s="331"/>
      <c r="F1217" s="273" t="str">
        <f t="shared" si="98"/>
        <v>否</v>
      </c>
      <c r="G1217" s="151" t="str">
        <f t="shared" si="99"/>
        <v>款</v>
      </c>
    </row>
    <row r="1218" ht="36" customHeight="1" spans="1:7">
      <c r="A1218" s="432" t="s">
        <v>2198</v>
      </c>
      <c r="B1218" s="300" t="s">
        <v>2199</v>
      </c>
      <c r="C1218" s="302">
        <v>0</v>
      </c>
      <c r="D1218" s="302">
        <v>0</v>
      </c>
      <c r="E1218" s="331"/>
      <c r="F1218" s="273" t="str">
        <f t="shared" si="98"/>
        <v>否</v>
      </c>
      <c r="G1218" s="151" t="str">
        <f t="shared" si="99"/>
        <v>项</v>
      </c>
    </row>
    <row r="1219" ht="36" customHeight="1" spans="1:7">
      <c r="A1219" s="432" t="s">
        <v>2200</v>
      </c>
      <c r="B1219" s="300" t="s">
        <v>2201</v>
      </c>
      <c r="C1219" s="302"/>
      <c r="D1219" s="302"/>
      <c r="E1219" s="331"/>
      <c r="F1219" s="273" t="str">
        <f t="shared" si="98"/>
        <v>否</v>
      </c>
      <c r="G1219" s="151" t="str">
        <f t="shared" si="99"/>
        <v>项</v>
      </c>
    </row>
    <row r="1220" ht="36" customHeight="1" spans="1:7">
      <c r="A1220" s="432" t="s">
        <v>2202</v>
      </c>
      <c r="B1220" s="300" t="s">
        <v>2203</v>
      </c>
      <c r="C1220" s="302">
        <v>0</v>
      </c>
      <c r="D1220" s="302">
        <v>0</v>
      </c>
      <c r="E1220" s="331"/>
      <c r="F1220" s="273" t="str">
        <f t="shared" ref="F1220:F1283" si="103">IF(LEN(A1220)=3,"是",IF(B1220&lt;&gt;"",IF(SUM(C1220:D1220)&lt;&gt;0,"是","否"),"是"))</f>
        <v>否</v>
      </c>
      <c r="G1220" s="151" t="str">
        <f t="shared" ref="G1220:G1283" si="104">IF(LEN(A1220)=3,"类",IF(LEN(A1220)=5,"款","项"))</f>
        <v>项</v>
      </c>
    </row>
    <row r="1221" ht="36" customHeight="1" spans="1:7">
      <c r="A1221" s="438" t="s">
        <v>2204</v>
      </c>
      <c r="B1221" s="444" t="s">
        <v>520</v>
      </c>
      <c r="C1221" s="440"/>
      <c r="D1221" s="440"/>
      <c r="E1221" s="331"/>
      <c r="F1221" s="273" t="str">
        <f t="shared" si="103"/>
        <v>否</v>
      </c>
      <c r="G1221" s="151" t="str">
        <f t="shared" si="104"/>
        <v>项</v>
      </c>
    </row>
    <row r="1222" ht="36" customHeight="1" spans="1:7">
      <c r="A1222" s="431" t="s">
        <v>108</v>
      </c>
      <c r="B1222" s="296" t="s">
        <v>109</v>
      </c>
      <c r="C1222" s="304">
        <f>C1223+C1241+C1255+C1261+C1267</f>
        <v>350</v>
      </c>
      <c r="D1222" s="304">
        <f>D1223+D1241+D1255+D1261+D1267</f>
        <v>0</v>
      </c>
      <c r="E1222" s="331">
        <f t="shared" ref="E1222:E1225" si="105">(D1222-C1222)/C1222</f>
        <v>-1</v>
      </c>
      <c r="F1222" s="273" t="str">
        <f t="shared" si="103"/>
        <v>是</v>
      </c>
      <c r="G1222" s="151" t="str">
        <f t="shared" si="104"/>
        <v>类</v>
      </c>
    </row>
    <row r="1223" ht="36" customHeight="1" spans="1:7">
      <c r="A1223" s="431" t="s">
        <v>2205</v>
      </c>
      <c r="B1223" s="296" t="s">
        <v>2206</v>
      </c>
      <c r="C1223" s="304">
        <f>SUM(C1224:C1240)</f>
        <v>348</v>
      </c>
      <c r="D1223" s="304">
        <f>SUM(D1224:D1240)</f>
        <v>0</v>
      </c>
      <c r="E1223" s="331">
        <f t="shared" si="105"/>
        <v>-1</v>
      </c>
      <c r="F1223" s="273" t="str">
        <f t="shared" si="103"/>
        <v>是</v>
      </c>
      <c r="G1223" s="151" t="str">
        <f t="shared" si="104"/>
        <v>款</v>
      </c>
    </row>
    <row r="1224" ht="36" customHeight="1" spans="1:7">
      <c r="A1224" s="432" t="s">
        <v>2207</v>
      </c>
      <c r="B1224" s="300" t="s">
        <v>140</v>
      </c>
      <c r="C1224" s="302">
        <v>213</v>
      </c>
      <c r="D1224" s="302"/>
      <c r="E1224" s="331">
        <f t="shared" si="105"/>
        <v>-1</v>
      </c>
      <c r="F1224" s="273" t="str">
        <f t="shared" si="103"/>
        <v>是</v>
      </c>
      <c r="G1224" s="151" t="str">
        <f t="shared" si="104"/>
        <v>项</v>
      </c>
    </row>
    <row r="1225" ht="36" customHeight="1" spans="1:7">
      <c r="A1225" s="432" t="s">
        <v>2208</v>
      </c>
      <c r="B1225" s="300" t="s">
        <v>142</v>
      </c>
      <c r="C1225" s="302">
        <v>25</v>
      </c>
      <c r="D1225" s="302">
        <v>0</v>
      </c>
      <c r="E1225" s="331">
        <f t="shared" si="105"/>
        <v>-1</v>
      </c>
      <c r="F1225" s="273" t="str">
        <f t="shared" si="103"/>
        <v>是</v>
      </c>
      <c r="G1225" s="151" t="str">
        <f t="shared" si="104"/>
        <v>项</v>
      </c>
    </row>
    <row r="1226" ht="36" customHeight="1" spans="1:7">
      <c r="A1226" s="432" t="s">
        <v>2209</v>
      </c>
      <c r="B1226" s="300" t="s">
        <v>144</v>
      </c>
      <c r="C1226" s="302"/>
      <c r="D1226" s="302"/>
      <c r="E1226" s="331"/>
      <c r="F1226" s="273" t="str">
        <f t="shared" si="103"/>
        <v>否</v>
      </c>
      <c r="G1226" s="151" t="str">
        <f t="shared" si="104"/>
        <v>项</v>
      </c>
    </row>
    <row r="1227" ht="36" customHeight="1" spans="1:7">
      <c r="A1227" s="432" t="s">
        <v>2210</v>
      </c>
      <c r="B1227" s="300" t="s">
        <v>2211</v>
      </c>
      <c r="C1227" s="302">
        <v>0</v>
      </c>
      <c r="D1227" s="302">
        <v>0</v>
      </c>
      <c r="E1227" s="331"/>
      <c r="F1227" s="273" t="str">
        <f t="shared" si="103"/>
        <v>否</v>
      </c>
      <c r="G1227" s="151" t="str">
        <f t="shared" si="104"/>
        <v>项</v>
      </c>
    </row>
    <row r="1228" ht="36" customHeight="1" spans="1:7">
      <c r="A1228" s="432" t="s">
        <v>2212</v>
      </c>
      <c r="B1228" s="300" t="s">
        <v>2213</v>
      </c>
      <c r="C1228" s="302">
        <v>0</v>
      </c>
      <c r="D1228" s="302">
        <v>0</v>
      </c>
      <c r="E1228" s="331"/>
      <c r="F1228" s="273" t="str">
        <f t="shared" si="103"/>
        <v>否</v>
      </c>
      <c r="G1228" s="151" t="str">
        <f t="shared" si="104"/>
        <v>项</v>
      </c>
    </row>
    <row r="1229" ht="36" customHeight="1" spans="1:7">
      <c r="A1229" s="432" t="s">
        <v>2214</v>
      </c>
      <c r="B1229" s="300" t="s">
        <v>2215</v>
      </c>
      <c r="C1229" s="302"/>
      <c r="D1229" s="302"/>
      <c r="E1229" s="331"/>
      <c r="F1229" s="273" t="str">
        <f t="shared" si="103"/>
        <v>否</v>
      </c>
      <c r="G1229" s="151" t="str">
        <f t="shared" si="104"/>
        <v>项</v>
      </c>
    </row>
    <row r="1230" ht="36" customHeight="1" spans="1:7">
      <c r="A1230" s="432" t="s">
        <v>2216</v>
      </c>
      <c r="B1230" s="300" t="s">
        <v>2217</v>
      </c>
      <c r="C1230" s="302">
        <v>0</v>
      </c>
      <c r="D1230" s="302">
        <v>0</v>
      </c>
      <c r="E1230" s="331"/>
      <c r="F1230" s="273" t="str">
        <f t="shared" si="103"/>
        <v>否</v>
      </c>
      <c r="G1230" s="151" t="str">
        <f t="shared" si="104"/>
        <v>项</v>
      </c>
    </row>
    <row r="1231" ht="36" customHeight="1" spans="1:7">
      <c r="A1231" s="432" t="s">
        <v>2218</v>
      </c>
      <c r="B1231" s="300" t="s">
        <v>2219</v>
      </c>
      <c r="C1231" s="302"/>
      <c r="D1231" s="302"/>
      <c r="E1231" s="331"/>
      <c r="F1231" s="273" t="str">
        <f t="shared" si="103"/>
        <v>否</v>
      </c>
      <c r="G1231" s="151" t="str">
        <f t="shared" si="104"/>
        <v>项</v>
      </c>
    </row>
    <row r="1232" ht="36" customHeight="1" spans="1:7">
      <c r="A1232" s="432" t="s">
        <v>2220</v>
      </c>
      <c r="B1232" s="300" t="s">
        <v>2221</v>
      </c>
      <c r="C1232" s="302">
        <v>0</v>
      </c>
      <c r="D1232" s="302">
        <v>0</v>
      </c>
      <c r="E1232" s="331"/>
      <c r="F1232" s="273" t="str">
        <f t="shared" si="103"/>
        <v>否</v>
      </c>
      <c r="G1232" s="151" t="str">
        <f t="shared" si="104"/>
        <v>项</v>
      </c>
    </row>
    <row r="1233" ht="36" customHeight="1" spans="1:7">
      <c r="A1233" s="432" t="s">
        <v>2222</v>
      </c>
      <c r="B1233" s="300" t="s">
        <v>2223</v>
      </c>
      <c r="C1233" s="302">
        <v>0</v>
      </c>
      <c r="D1233" s="302">
        <v>0</v>
      </c>
      <c r="E1233" s="331"/>
      <c r="F1233" s="273" t="str">
        <f t="shared" si="103"/>
        <v>否</v>
      </c>
      <c r="G1233" s="151" t="str">
        <f t="shared" si="104"/>
        <v>项</v>
      </c>
    </row>
    <row r="1234" ht="36" customHeight="1" spans="1:7">
      <c r="A1234" s="432" t="s">
        <v>2224</v>
      </c>
      <c r="B1234" s="300" t="s">
        <v>2225</v>
      </c>
      <c r="C1234" s="302">
        <v>110</v>
      </c>
      <c r="D1234" s="302"/>
      <c r="E1234" s="331">
        <f>(D1234-C1234)/C1234</f>
        <v>-1</v>
      </c>
      <c r="F1234" s="273" t="str">
        <f t="shared" si="103"/>
        <v>是</v>
      </c>
      <c r="G1234" s="151" t="str">
        <f t="shared" si="104"/>
        <v>项</v>
      </c>
    </row>
    <row r="1235" ht="36" customHeight="1" spans="1:7">
      <c r="A1235" s="432" t="s">
        <v>2226</v>
      </c>
      <c r="B1235" s="300" t="s">
        <v>2227</v>
      </c>
      <c r="C1235" s="302">
        <v>0</v>
      </c>
      <c r="D1235" s="302">
        <v>0</v>
      </c>
      <c r="E1235" s="331"/>
      <c r="F1235" s="273" t="str">
        <f t="shared" si="103"/>
        <v>否</v>
      </c>
      <c r="G1235" s="151" t="str">
        <f t="shared" si="104"/>
        <v>项</v>
      </c>
    </row>
    <row r="1236" ht="36" customHeight="1" spans="1:7">
      <c r="A1236" s="437">
        <v>2220119</v>
      </c>
      <c r="B1236" s="448" t="s">
        <v>2228</v>
      </c>
      <c r="C1236" s="302">
        <v>0</v>
      </c>
      <c r="D1236" s="302">
        <v>0</v>
      </c>
      <c r="E1236" s="331"/>
      <c r="F1236" s="273" t="str">
        <f t="shared" si="103"/>
        <v>否</v>
      </c>
      <c r="G1236" s="151" t="str">
        <f t="shared" si="104"/>
        <v>项</v>
      </c>
    </row>
    <row r="1237" ht="36" customHeight="1" spans="1:7">
      <c r="A1237" s="437">
        <v>2220120</v>
      </c>
      <c r="B1237" s="448" t="s">
        <v>2229</v>
      </c>
      <c r="C1237" s="302">
        <v>0</v>
      </c>
      <c r="D1237" s="302">
        <v>0</v>
      </c>
      <c r="E1237" s="331"/>
      <c r="F1237" s="273" t="str">
        <f t="shared" si="103"/>
        <v>否</v>
      </c>
      <c r="G1237" s="151" t="str">
        <f t="shared" si="104"/>
        <v>项</v>
      </c>
    </row>
    <row r="1238" ht="36" customHeight="1" spans="1:7">
      <c r="A1238" s="437">
        <v>2220121</v>
      </c>
      <c r="B1238" s="448" t="s">
        <v>2230</v>
      </c>
      <c r="C1238" s="302"/>
      <c r="D1238" s="302"/>
      <c r="E1238" s="331"/>
      <c r="F1238" s="273" t="str">
        <f t="shared" si="103"/>
        <v>否</v>
      </c>
      <c r="G1238" s="151" t="str">
        <f t="shared" si="104"/>
        <v>项</v>
      </c>
    </row>
    <row r="1239" ht="36" customHeight="1" spans="1:7">
      <c r="A1239" s="432" t="s">
        <v>2231</v>
      </c>
      <c r="B1239" s="300" t="s">
        <v>158</v>
      </c>
      <c r="C1239" s="302"/>
      <c r="D1239" s="302"/>
      <c r="E1239" s="331"/>
      <c r="F1239" s="273" t="str">
        <f t="shared" si="103"/>
        <v>否</v>
      </c>
      <c r="G1239" s="151" t="str">
        <f t="shared" si="104"/>
        <v>项</v>
      </c>
    </row>
    <row r="1240" ht="36" customHeight="1" spans="1:7">
      <c r="A1240" s="432" t="s">
        <v>2232</v>
      </c>
      <c r="B1240" s="300" t="s">
        <v>2233</v>
      </c>
      <c r="C1240" s="302"/>
      <c r="D1240" s="302"/>
      <c r="E1240" s="331"/>
      <c r="F1240" s="273" t="str">
        <f t="shared" si="103"/>
        <v>否</v>
      </c>
      <c r="G1240" s="151" t="str">
        <f t="shared" si="104"/>
        <v>项</v>
      </c>
    </row>
    <row r="1241" ht="36" customHeight="1" spans="1:7">
      <c r="A1241" s="431" t="s">
        <v>2234</v>
      </c>
      <c r="B1241" s="296" t="s">
        <v>2235</v>
      </c>
      <c r="C1241" s="304"/>
      <c r="D1241" s="304"/>
      <c r="E1241" s="331"/>
      <c r="F1241" s="273" t="str">
        <f t="shared" si="103"/>
        <v>否</v>
      </c>
      <c r="G1241" s="151" t="str">
        <f t="shared" si="104"/>
        <v>款</v>
      </c>
    </row>
    <row r="1242" ht="36" customHeight="1" spans="1:7">
      <c r="A1242" s="432" t="s">
        <v>2236</v>
      </c>
      <c r="B1242" s="300" t="s">
        <v>140</v>
      </c>
      <c r="C1242" s="302">
        <v>0</v>
      </c>
      <c r="D1242" s="302">
        <v>0</v>
      </c>
      <c r="E1242" s="331"/>
      <c r="F1242" s="273" t="str">
        <f t="shared" si="103"/>
        <v>否</v>
      </c>
      <c r="G1242" s="151" t="str">
        <f t="shared" si="104"/>
        <v>项</v>
      </c>
    </row>
    <row r="1243" ht="36" customHeight="1" spans="1:7">
      <c r="A1243" s="432" t="s">
        <v>2237</v>
      </c>
      <c r="B1243" s="300" t="s">
        <v>142</v>
      </c>
      <c r="C1243" s="302">
        <v>0</v>
      </c>
      <c r="D1243" s="302">
        <v>0</v>
      </c>
      <c r="E1243" s="331"/>
      <c r="F1243" s="273" t="str">
        <f t="shared" si="103"/>
        <v>否</v>
      </c>
      <c r="G1243" s="151" t="str">
        <f t="shared" si="104"/>
        <v>项</v>
      </c>
    </row>
    <row r="1244" ht="36" customHeight="1" spans="1:7">
      <c r="A1244" s="432" t="s">
        <v>2238</v>
      </c>
      <c r="B1244" s="300" t="s">
        <v>144</v>
      </c>
      <c r="C1244" s="302">
        <v>0</v>
      </c>
      <c r="D1244" s="302">
        <v>0</v>
      </c>
      <c r="E1244" s="331"/>
      <c r="F1244" s="273" t="str">
        <f t="shared" si="103"/>
        <v>否</v>
      </c>
      <c r="G1244" s="151" t="str">
        <f t="shared" si="104"/>
        <v>项</v>
      </c>
    </row>
    <row r="1245" ht="36" customHeight="1" spans="1:7">
      <c r="A1245" s="432" t="s">
        <v>2239</v>
      </c>
      <c r="B1245" s="300" t="s">
        <v>2240</v>
      </c>
      <c r="C1245" s="302">
        <v>0</v>
      </c>
      <c r="D1245" s="302">
        <v>0</v>
      </c>
      <c r="E1245" s="331"/>
      <c r="F1245" s="273" t="str">
        <f t="shared" si="103"/>
        <v>否</v>
      </c>
      <c r="G1245" s="151" t="str">
        <f t="shared" si="104"/>
        <v>项</v>
      </c>
    </row>
    <row r="1246" ht="36" customHeight="1" spans="1:7">
      <c r="A1246" s="432" t="s">
        <v>2241</v>
      </c>
      <c r="B1246" s="300" t="s">
        <v>2242</v>
      </c>
      <c r="C1246" s="302">
        <v>0</v>
      </c>
      <c r="D1246" s="302">
        <v>0</v>
      </c>
      <c r="E1246" s="331"/>
      <c r="F1246" s="273" t="str">
        <f t="shared" si="103"/>
        <v>否</v>
      </c>
      <c r="G1246" s="151" t="str">
        <f t="shared" si="104"/>
        <v>项</v>
      </c>
    </row>
    <row r="1247" ht="36" customHeight="1" spans="1:7">
      <c r="A1247" s="432" t="s">
        <v>2243</v>
      </c>
      <c r="B1247" s="300" t="s">
        <v>2244</v>
      </c>
      <c r="C1247" s="302">
        <v>0</v>
      </c>
      <c r="D1247" s="302">
        <v>0</v>
      </c>
      <c r="E1247" s="331"/>
      <c r="F1247" s="273" t="str">
        <f t="shared" si="103"/>
        <v>否</v>
      </c>
      <c r="G1247" s="151" t="str">
        <f t="shared" si="104"/>
        <v>项</v>
      </c>
    </row>
    <row r="1248" ht="36" customHeight="1" spans="1:7">
      <c r="A1248" s="432" t="s">
        <v>2245</v>
      </c>
      <c r="B1248" s="300" t="s">
        <v>2246</v>
      </c>
      <c r="C1248" s="302">
        <v>0</v>
      </c>
      <c r="D1248" s="302">
        <v>0</v>
      </c>
      <c r="E1248" s="331"/>
      <c r="F1248" s="273" t="str">
        <f t="shared" si="103"/>
        <v>否</v>
      </c>
      <c r="G1248" s="151" t="str">
        <f t="shared" si="104"/>
        <v>项</v>
      </c>
    </row>
    <row r="1249" ht="36" customHeight="1" spans="1:7">
      <c r="A1249" s="432" t="s">
        <v>2247</v>
      </c>
      <c r="B1249" s="300" t="s">
        <v>2248</v>
      </c>
      <c r="C1249" s="302">
        <v>0</v>
      </c>
      <c r="D1249" s="302">
        <v>0</v>
      </c>
      <c r="E1249" s="331"/>
      <c r="F1249" s="273" t="str">
        <f t="shared" si="103"/>
        <v>否</v>
      </c>
      <c r="G1249" s="151" t="str">
        <f t="shared" si="104"/>
        <v>项</v>
      </c>
    </row>
    <row r="1250" ht="36" customHeight="1" spans="1:7">
      <c r="A1250" s="432" t="s">
        <v>2249</v>
      </c>
      <c r="B1250" s="300" t="s">
        <v>2250</v>
      </c>
      <c r="C1250" s="302">
        <v>0</v>
      </c>
      <c r="D1250" s="302">
        <v>0</v>
      </c>
      <c r="E1250" s="331"/>
      <c r="F1250" s="273" t="str">
        <f t="shared" si="103"/>
        <v>否</v>
      </c>
      <c r="G1250" s="151" t="str">
        <f t="shared" si="104"/>
        <v>项</v>
      </c>
    </row>
    <row r="1251" ht="36" customHeight="1" spans="1:7">
      <c r="A1251" s="432" t="s">
        <v>2251</v>
      </c>
      <c r="B1251" s="300" t="s">
        <v>2252</v>
      </c>
      <c r="C1251" s="302">
        <v>0</v>
      </c>
      <c r="D1251" s="302">
        <v>0</v>
      </c>
      <c r="E1251" s="331"/>
      <c r="F1251" s="273" t="str">
        <f t="shared" si="103"/>
        <v>否</v>
      </c>
      <c r="G1251" s="151" t="str">
        <f t="shared" si="104"/>
        <v>项</v>
      </c>
    </row>
    <row r="1252" ht="36" customHeight="1" spans="1:7">
      <c r="A1252" s="432" t="s">
        <v>2253</v>
      </c>
      <c r="B1252" s="300" t="s">
        <v>2254</v>
      </c>
      <c r="C1252" s="302">
        <v>0</v>
      </c>
      <c r="D1252" s="302">
        <v>0</v>
      </c>
      <c r="E1252" s="331"/>
      <c r="F1252" s="273" t="str">
        <f t="shared" si="103"/>
        <v>否</v>
      </c>
      <c r="G1252" s="151" t="str">
        <f t="shared" si="104"/>
        <v>项</v>
      </c>
    </row>
    <row r="1253" ht="36" customHeight="1" spans="1:7">
      <c r="A1253" s="432" t="s">
        <v>2255</v>
      </c>
      <c r="B1253" s="300" t="s">
        <v>158</v>
      </c>
      <c r="C1253" s="302"/>
      <c r="D1253" s="302"/>
      <c r="E1253" s="331"/>
      <c r="F1253" s="273" t="str">
        <f t="shared" si="103"/>
        <v>否</v>
      </c>
      <c r="G1253" s="151" t="str">
        <f t="shared" si="104"/>
        <v>项</v>
      </c>
    </row>
    <row r="1254" ht="36" customHeight="1" spans="1:7">
      <c r="A1254" s="432" t="s">
        <v>2256</v>
      </c>
      <c r="B1254" s="300" t="s">
        <v>2257</v>
      </c>
      <c r="C1254" s="302"/>
      <c r="D1254" s="302"/>
      <c r="E1254" s="331"/>
      <c r="F1254" s="273" t="str">
        <f t="shared" si="103"/>
        <v>否</v>
      </c>
      <c r="G1254" s="151" t="str">
        <f t="shared" si="104"/>
        <v>项</v>
      </c>
    </row>
    <row r="1255" ht="36" customHeight="1" spans="1:7">
      <c r="A1255" s="431" t="s">
        <v>2258</v>
      </c>
      <c r="B1255" s="296" t="s">
        <v>2259</v>
      </c>
      <c r="C1255" s="304">
        <f>SUM(C1256:C1260)</f>
        <v>0</v>
      </c>
      <c r="D1255" s="304">
        <f>SUM(D1256:D1260)</f>
        <v>0</v>
      </c>
      <c r="E1255" s="331"/>
      <c r="F1255" s="273" t="str">
        <f t="shared" si="103"/>
        <v>否</v>
      </c>
      <c r="G1255" s="151" t="str">
        <f t="shared" si="104"/>
        <v>款</v>
      </c>
    </row>
    <row r="1256" ht="36" customHeight="1" spans="1:7">
      <c r="A1256" s="432" t="s">
        <v>2260</v>
      </c>
      <c r="B1256" s="300" t="s">
        <v>2261</v>
      </c>
      <c r="C1256" s="302">
        <v>0</v>
      </c>
      <c r="D1256" s="302">
        <v>0</v>
      </c>
      <c r="E1256" s="331"/>
      <c r="F1256" s="273" t="str">
        <f t="shared" si="103"/>
        <v>否</v>
      </c>
      <c r="G1256" s="151" t="str">
        <f t="shared" si="104"/>
        <v>项</v>
      </c>
    </row>
    <row r="1257" ht="36" customHeight="1" spans="1:7">
      <c r="A1257" s="432" t="s">
        <v>2262</v>
      </c>
      <c r="B1257" s="300" t="s">
        <v>2263</v>
      </c>
      <c r="C1257" s="302">
        <v>0</v>
      </c>
      <c r="D1257" s="302">
        <v>0</v>
      </c>
      <c r="E1257" s="331"/>
      <c r="F1257" s="273" t="str">
        <f t="shared" si="103"/>
        <v>否</v>
      </c>
      <c r="G1257" s="151" t="str">
        <f t="shared" si="104"/>
        <v>项</v>
      </c>
    </row>
    <row r="1258" ht="36" customHeight="1" spans="1:7">
      <c r="A1258" s="432" t="s">
        <v>2264</v>
      </c>
      <c r="B1258" s="300" t="s">
        <v>2265</v>
      </c>
      <c r="C1258" s="302">
        <v>0</v>
      </c>
      <c r="D1258" s="302">
        <v>0</v>
      </c>
      <c r="E1258" s="331"/>
      <c r="F1258" s="273" t="str">
        <f t="shared" si="103"/>
        <v>否</v>
      </c>
      <c r="G1258" s="151" t="str">
        <f t="shared" si="104"/>
        <v>项</v>
      </c>
    </row>
    <row r="1259" ht="36" customHeight="1" spans="1:7">
      <c r="A1259" s="437">
        <v>2220305</v>
      </c>
      <c r="B1259" s="448" t="s">
        <v>2266</v>
      </c>
      <c r="C1259" s="302">
        <v>0</v>
      </c>
      <c r="D1259" s="302">
        <v>0</v>
      </c>
      <c r="E1259" s="331"/>
      <c r="F1259" s="273" t="str">
        <f t="shared" si="103"/>
        <v>否</v>
      </c>
      <c r="G1259" s="151" t="str">
        <f t="shared" si="104"/>
        <v>项</v>
      </c>
    </row>
    <row r="1260" ht="36" customHeight="1" spans="1:7">
      <c r="A1260" s="432" t="s">
        <v>2267</v>
      </c>
      <c r="B1260" s="300" t="s">
        <v>2268</v>
      </c>
      <c r="C1260" s="302">
        <v>0</v>
      </c>
      <c r="D1260" s="302">
        <v>0</v>
      </c>
      <c r="E1260" s="331"/>
      <c r="F1260" s="273" t="str">
        <f t="shared" si="103"/>
        <v>否</v>
      </c>
      <c r="G1260" s="151" t="str">
        <f t="shared" si="104"/>
        <v>项</v>
      </c>
    </row>
    <row r="1261" ht="36" customHeight="1" spans="1:7">
      <c r="A1261" s="431" t="s">
        <v>2269</v>
      </c>
      <c r="B1261" s="296" t="s">
        <v>2270</v>
      </c>
      <c r="C1261" s="304">
        <f>SUM(C1262:C1266)</f>
        <v>2</v>
      </c>
      <c r="D1261" s="304">
        <f>SUM(D1262:D1266)</f>
        <v>0</v>
      </c>
      <c r="E1261" s="331">
        <f>(D1261-C1261)/C1261</f>
        <v>-1</v>
      </c>
      <c r="F1261" s="273" t="str">
        <f t="shared" si="103"/>
        <v>是</v>
      </c>
      <c r="G1261" s="151" t="str">
        <f t="shared" si="104"/>
        <v>款</v>
      </c>
    </row>
    <row r="1262" ht="36" customHeight="1" spans="1:7">
      <c r="A1262" s="432" t="s">
        <v>2271</v>
      </c>
      <c r="B1262" s="300" t="s">
        <v>2272</v>
      </c>
      <c r="C1262" s="302">
        <v>2</v>
      </c>
      <c r="D1262" s="302">
        <v>0</v>
      </c>
      <c r="E1262" s="331">
        <f>(D1262-C1262)/C1262</f>
        <v>-1</v>
      </c>
      <c r="F1262" s="273" t="str">
        <f t="shared" si="103"/>
        <v>是</v>
      </c>
      <c r="G1262" s="151" t="str">
        <f t="shared" si="104"/>
        <v>项</v>
      </c>
    </row>
    <row r="1263" ht="36" customHeight="1" spans="1:7">
      <c r="A1263" s="432" t="s">
        <v>2273</v>
      </c>
      <c r="B1263" s="300" t="s">
        <v>2274</v>
      </c>
      <c r="C1263" s="302">
        <v>0</v>
      </c>
      <c r="D1263" s="302">
        <v>0</v>
      </c>
      <c r="E1263" s="331"/>
      <c r="F1263" s="273" t="str">
        <f t="shared" si="103"/>
        <v>否</v>
      </c>
      <c r="G1263" s="151" t="str">
        <f t="shared" si="104"/>
        <v>项</v>
      </c>
    </row>
    <row r="1264" ht="36" customHeight="1" spans="1:7">
      <c r="A1264" s="432" t="s">
        <v>2275</v>
      </c>
      <c r="B1264" s="300" t="s">
        <v>2276</v>
      </c>
      <c r="C1264" s="302">
        <v>0</v>
      </c>
      <c r="D1264" s="302">
        <v>0</v>
      </c>
      <c r="E1264" s="331"/>
      <c r="F1264" s="273" t="str">
        <f t="shared" si="103"/>
        <v>否</v>
      </c>
      <c r="G1264" s="151" t="str">
        <f t="shared" si="104"/>
        <v>项</v>
      </c>
    </row>
    <row r="1265" ht="36" customHeight="1" spans="1:7">
      <c r="A1265" s="432" t="s">
        <v>2277</v>
      </c>
      <c r="B1265" s="300" t="s">
        <v>2278</v>
      </c>
      <c r="C1265" s="302">
        <v>0</v>
      </c>
      <c r="D1265" s="302">
        <v>0</v>
      </c>
      <c r="E1265" s="331"/>
      <c r="F1265" s="273" t="str">
        <f t="shared" si="103"/>
        <v>否</v>
      </c>
      <c r="G1265" s="151" t="str">
        <f t="shared" si="104"/>
        <v>项</v>
      </c>
    </row>
    <row r="1266" ht="36" customHeight="1" spans="1:7">
      <c r="A1266" s="432" t="s">
        <v>2279</v>
      </c>
      <c r="B1266" s="300" t="s">
        <v>2280</v>
      </c>
      <c r="C1266" s="302">
        <v>0</v>
      </c>
      <c r="D1266" s="302">
        <v>0</v>
      </c>
      <c r="E1266" s="331"/>
      <c r="F1266" s="273" t="str">
        <f t="shared" si="103"/>
        <v>否</v>
      </c>
      <c r="G1266" s="151" t="str">
        <f t="shared" si="104"/>
        <v>项</v>
      </c>
    </row>
    <row r="1267" ht="36" customHeight="1" spans="1:7">
      <c r="A1267" s="431" t="s">
        <v>2281</v>
      </c>
      <c r="B1267" s="296" t="s">
        <v>2282</v>
      </c>
      <c r="C1267" s="304"/>
      <c r="D1267" s="304"/>
      <c r="E1267" s="331"/>
      <c r="F1267" s="273" t="str">
        <f t="shared" si="103"/>
        <v>否</v>
      </c>
      <c r="G1267" s="151" t="str">
        <f t="shared" si="104"/>
        <v>款</v>
      </c>
    </row>
    <row r="1268" ht="36" customHeight="1" spans="1:7">
      <c r="A1268" s="432" t="s">
        <v>2283</v>
      </c>
      <c r="B1268" s="300" t="s">
        <v>2284</v>
      </c>
      <c r="C1268" s="302">
        <v>0</v>
      </c>
      <c r="D1268" s="302">
        <v>0</v>
      </c>
      <c r="E1268" s="331"/>
      <c r="F1268" s="273" t="str">
        <f t="shared" si="103"/>
        <v>否</v>
      </c>
      <c r="G1268" s="151" t="str">
        <f t="shared" si="104"/>
        <v>项</v>
      </c>
    </row>
    <row r="1269" ht="36" customHeight="1" spans="1:7">
      <c r="A1269" s="432" t="s">
        <v>2285</v>
      </c>
      <c r="B1269" s="300" t="s">
        <v>2286</v>
      </c>
      <c r="C1269" s="302">
        <v>0</v>
      </c>
      <c r="D1269" s="302">
        <v>0</v>
      </c>
      <c r="E1269" s="331"/>
      <c r="F1269" s="273" t="str">
        <f t="shared" si="103"/>
        <v>否</v>
      </c>
      <c r="G1269" s="151" t="str">
        <f t="shared" si="104"/>
        <v>项</v>
      </c>
    </row>
    <row r="1270" ht="36" customHeight="1" spans="1:7">
      <c r="A1270" s="432" t="s">
        <v>2287</v>
      </c>
      <c r="B1270" s="300" t="s">
        <v>2288</v>
      </c>
      <c r="C1270" s="302">
        <v>0</v>
      </c>
      <c r="D1270" s="302">
        <v>0</v>
      </c>
      <c r="E1270" s="331"/>
      <c r="F1270" s="273" t="str">
        <f t="shared" si="103"/>
        <v>否</v>
      </c>
      <c r="G1270" s="151" t="str">
        <f t="shared" si="104"/>
        <v>项</v>
      </c>
    </row>
    <row r="1271" ht="36" customHeight="1" spans="1:7">
      <c r="A1271" s="432" t="s">
        <v>2289</v>
      </c>
      <c r="B1271" s="300" t="s">
        <v>2290</v>
      </c>
      <c r="C1271" s="302">
        <v>0</v>
      </c>
      <c r="D1271" s="302">
        <v>0</v>
      </c>
      <c r="E1271" s="331"/>
      <c r="F1271" s="273" t="str">
        <f t="shared" si="103"/>
        <v>否</v>
      </c>
      <c r="G1271" s="151" t="str">
        <f t="shared" si="104"/>
        <v>项</v>
      </c>
    </row>
    <row r="1272" ht="36" customHeight="1" spans="1:7">
      <c r="A1272" s="432" t="s">
        <v>2291</v>
      </c>
      <c r="B1272" s="300" t="s">
        <v>2292</v>
      </c>
      <c r="C1272" s="302">
        <v>0</v>
      </c>
      <c r="D1272" s="302">
        <v>0</v>
      </c>
      <c r="E1272" s="331"/>
      <c r="F1272" s="273" t="str">
        <f t="shared" si="103"/>
        <v>否</v>
      </c>
      <c r="G1272" s="151" t="str">
        <f t="shared" si="104"/>
        <v>项</v>
      </c>
    </row>
    <row r="1273" ht="36" customHeight="1" spans="1:7">
      <c r="A1273" s="432" t="s">
        <v>2293</v>
      </c>
      <c r="B1273" s="300" t="s">
        <v>2294</v>
      </c>
      <c r="C1273" s="302">
        <v>0</v>
      </c>
      <c r="D1273" s="302">
        <v>0</v>
      </c>
      <c r="E1273" s="331"/>
      <c r="F1273" s="273" t="str">
        <f t="shared" si="103"/>
        <v>否</v>
      </c>
      <c r="G1273" s="151" t="str">
        <f t="shared" si="104"/>
        <v>项</v>
      </c>
    </row>
    <row r="1274" ht="36" customHeight="1" spans="1:7">
      <c r="A1274" s="432" t="s">
        <v>2295</v>
      </c>
      <c r="B1274" s="300" t="s">
        <v>2296</v>
      </c>
      <c r="C1274" s="302">
        <v>0</v>
      </c>
      <c r="D1274" s="302">
        <v>0</v>
      </c>
      <c r="E1274" s="331"/>
      <c r="F1274" s="273" t="str">
        <f t="shared" si="103"/>
        <v>否</v>
      </c>
      <c r="G1274" s="151" t="str">
        <f t="shared" si="104"/>
        <v>项</v>
      </c>
    </row>
    <row r="1275" ht="36" customHeight="1" spans="1:7">
      <c r="A1275" s="432" t="s">
        <v>2297</v>
      </c>
      <c r="B1275" s="300" t="s">
        <v>2298</v>
      </c>
      <c r="C1275" s="302"/>
      <c r="D1275" s="302"/>
      <c r="E1275" s="331"/>
      <c r="F1275" s="273" t="str">
        <f t="shared" si="103"/>
        <v>否</v>
      </c>
      <c r="G1275" s="151" t="str">
        <f t="shared" si="104"/>
        <v>项</v>
      </c>
    </row>
    <row r="1276" ht="36" customHeight="1" spans="1:7">
      <c r="A1276" s="432" t="s">
        <v>2299</v>
      </c>
      <c r="B1276" s="300" t="s">
        <v>2300</v>
      </c>
      <c r="C1276" s="302"/>
      <c r="D1276" s="302"/>
      <c r="E1276" s="331"/>
      <c r="F1276" s="273" t="str">
        <f t="shared" si="103"/>
        <v>否</v>
      </c>
      <c r="G1276" s="151" t="str">
        <f t="shared" si="104"/>
        <v>项</v>
      </c>
    </row>
    <row r="1277" ht="36" customHeight="1" spans="1:7">
      <c r="A1277" s="432" t="s">
        <v>2301</v>
      </c>
      <c r="B1277" s="300" t="s">
        <v>2302</v>
      </c>
      <c r="C1277" s="302">
        <v>0</v>
      </c>
      <c r="D1277" s="302">
        <v>0</v>
      </c>
      <c r="E1277" s="331"/>
      <c r="F1277" s="273" t="str">
        <f t="shared" si="103"/>
        <v>否</v>
      </c>
      <c r="G1277" s="151" t="str">
        <f t="shared" si="104"/>
        <v>项</v>
      </c>
    </row>
    <row r="1278" ht="36" customHeight="1" spans="1:7">
      <c r="A1278" s="300">
        <v>2220511</v>
      </c>
      <c r="B1278" s="300" t="s">
        <v>2303</v>
      </c>
      <c r="C1278" s="302">
        <v>0</v>
      </c>
      <c r="D1278" s="302">
        <v>0</v>
      </c>
      <c r="E1278" s="331"/>
      <c r="F1278" s="273" t="str">
        <f t="shared" si="103"/>
        <v>否</v>
      </c>
      <c r="G1278" s="151" t="str">
        <f t="shared" si="104"/>
        <v>项</v>
      </c>
    </row>
    <row r="1279" ht="36" customHeight="1" spans="1:7">
      <c r="A1279" s="432" t="s">
        <v>2304</v>
      </c>
      <c r="B1279" s="300" t="s">
        <v>2305</v>
      </c>
      <c r="C1279" s="302">
        <v>0</v>
      </c>
      <c r="D1279" s="302">
        <v>0</v>
      </c>
      <c r="E1279" s="331"/>
      <c r="F1279" s="273" t="str">
        <f t="shared" si="103"/>
        <v>否</v>
      </c>
      <c r="G1279" s="151" t="str">
        <f t="shared" si="104"/>
        <v>项</v>
      </c>
    </row>
    <row r="1280" ht="36" customHeight="1" spans="1:7">
      <c r="A1280" s="431" t="s">
        <v>2306</v>
      </c>
      <c r="B1280" s="439" t="s">
        <v>520</v>
      </c>
      <c r="C1280" s="449"/>
      <c r="D1280" s="449"/>
      <c r="E1280" s="331"/>
      <c r="F1280" s="273" t="str">
        <f t="shared" si="103"/>
        <v>否</v>
      </c>
      <c r="G1280" s="151" t="str">
        <f t="shared" si="104"/>
        <v>项</v>
      </c>
    </row>
    <row r="1281" ht="36" customHeight="1" spans="1:7">
      <c r="A1281" s="431" t="s">
        <v>110</v>
      </c>
      <c r="B1281" s="296" t="s">
        <v>111</v>
      </c>
      <c r="C1281" s="304">
        <f>C1282+C1294+C1300+C1306+C1314+C1327+C1331+C1337</f>
        <v>1303</v>
      </c>
      <c r="D1281" s="304">
        <f>D1282+D1294+D1300+D1306+D1314+D1327+D1331+D1337</f>
        <v>1156</v>
      </c>
      <c r="E1281" s="331">
        <f t="shared" ref="E1281:E1284" si="106">(D1281-C1281)/C1281</f>
        <v>-0.113</v>
      </c>
      <c r="F1281" s="273" t="str">
        <f t="shared" si="103"/>
        <v>是</v>
      </c>
      <c r="G1281" s="151" t="str">
        <f t="shared" si="104"/>
        <v>类</v>
      </c>
    </row>
    <row r="1282" ht="36" customHeight="1" spans="1:7">
      <c r="A1282" s="431" t="s">
        <v>2307</v>
      </c>
      <c r="B1282" s="296" t="s">
        <v>2308</v>
      </c>
      <c r="C1282" s="304">
        <f>SUM(C1283:C1293)</f>
        <v>656</v>
      </c>
      <c r="D1282" s="304">
        <f>SUM(D1283:D1293)</f>
        <v>200</v>
      </c>
      <c r="E1282" s="331">
        <f t="shared" si="106"/>
        <v>-0.695</v>
      </c>
      <c r="F1282" s="273" t="str">
        <f t="shared" si="103"/>
        <v>是</v>
      </c>
      <c r="G1282" s="151" t="str">
        <f t="shared" si="104"/>
        <v>款</v>
      </c>
    </row>
    <row r="1283" ht="36" customHeight="1" spans="1:7">
      <c r="A1283" s="432" t="s">
        <v>2309</v>
      </c>
      <c r="B1283" s="300" t="s">
        <v>140</v>
      </c>
      <c r="C1283" s="302">
        <v>251</v>
      </c>
      <c r="D1283" s="302">
        <v>200</v>
      </c>
      <c r="E1283" s="331">
        <f t="shared" si="106"/>
        <v>-0.203</v>
      </c>
      <c r="F1283" s="273" t="str">
        <f t="shared" si="103"/>
        <v>是</v>
      </c>
      <c r="G1283" s="151" t="str">
        <f t="shared" si="104"/>
        <v>项</v>
      </c>
    </row>
    <row r="1284" ht="36" customHeight="1" spans="1:7">
      <c r="A1284" s="432" t="s">
        <v>2310</v>
      </c>
      <c r="B1284" s="300" t="s">
        <v>142</v>
      </c>
      <c r="C1284" s="302">
        <v>19</v>
      </c>
      <c r="D1284" s="302">
        <v>0</v>
      </c>
      <c r="E1284" s="331">
        <f t="shared" si="106"/>
        <v>-1</v>
      </c>
      <c r="F1284" s="273" t="str">
        <f t="shared" ref="F1284:F1347" si="107">IF(LEN(A1284)=3,"是",IF(B1284&lt;&gt;"",IF(SUM(C1284:D1284)&lt;&gt;0,"是","否"),"是"))</f>
        <v>是</v>
      </c>
      <c r="G1284" s="151" t="str">
        <f t="shared" ref="G1284:G1347" si="108">IF(LEN(A1284)=3,"类",IF(LEN(A1284)=5,"款","项"))</f>
        <v>项</v>
      </c>
    </row>
    <row r="1285" ht="36" customHeight="1" spans="1:7">
      <c r="A1285" s="432" t="s">
        <v>2311</v>
      </c>
      <c r="B1285" s="300" t="s">
        <v>144</v>
      </c>
      <c r="C1285" s="302">
        <v>0</v>
      </c>
      <c r="D1285" s="302">
        <v>0</v>
      </c>
      <c r="E1285" s="331"/>
      <c r="F1285" s="273" t="str">
        <f t="shared" si="107"/>
        <v>否</v>
      </c>
      <c r="G1285" s="151" t="str">
        <f t="shared" si="108"/>
        <v>项</v>
      </c>
    </row>
    <row r="1286" ht="36" customHeight="1" spans="1:7">
      <c r="A1286" s="432" t="s">
        <v>2312</v>
      </c>
      <c r="B1286" s="300" t="s">
        <v>2313</v>
      </c>
      <c r="C1286" s="302">
        <v>0</v>
      </c>
      <c r="D1286" s="302">
        <v>0</v>
      </c>
      <c r="E1286" s="331"/>
      <c r="F1286" s="273" t="str">
        <f t="shared" si="107"/>
        <v>否</v>
      </c>
      <c r="G1286" s="151" t="str">
        <f t="shared" si="108"/>
        <v>项</v>
      </c>
    </row>
    <row r="1287" ht="36" customHeight="1" spans="1:7">
      <c r="A1287" s="432" t="s">
        <v>2314</v>
      </c>
      <c r="B1287" s="300" t="s">
        <v>2315</v>
      </c>
      <c r="C1287" s="302">
        <v>0</v>
      </c>
      <c r="D1287" s="302">
        <v>0</v>
      </c>
      <c r="E1287" s="331"/>
      <c r="F1287" s="273" t="str">
        <f t="shared" si="107"/>
        <v>否</v>
      </c>
      <c r="G1287" s="151" t="str">
        <f t="shared" si="108"/>
        <v>项</v>
      </c>
    </row>
    <row r="1288" ht="36" customHeight="1" spans="1:7">
      <c r="A1288" s="432" t="s">
        <v>2316</v>
      </c>
      <c r="B1288" s="300" t="s">
        <v>2317</v>
      </c>
      <c r="C1288" s="302">
        <v>0</v>
      </c>
      <c r="D1288" s="302">
        <v>0</v>
      </c>
      <c r="E1288" s="331"/>
      <c r="F1288" s="273" t="str">
        <f t="shared" si="107"/>
        <v>否</v>
      </c>
      <c r="G1288" s="151" t="str">
        <f t="shared" si="108"/>
        <v>项</v>
      </c>
    </row>
    <row r="1289" ht="36" customHeight="1" spans="1:7">
      <c r="A1289" s="432" t="s">
        <v>2318</v>
      </c>
      <c r="B1289" s="300" t="s">
        <v>2319</v>
      </c>
      <c r="C1289" s="302">
        <v>0</v>
      </c>
      <c r="D1289" s="302">
        <v>0</v>
      </c>
      <c r="E1289" s="331"/>
      <c r="F1289" s="273" t="str">
        <f t="shared" si="107"/>
        <v>否</v>
      </c>
      <c r="G1289" s="151" t="str">
        <f t="shared" si="108"/>
        <v>项</v>
      </c>
    </row>
    <row r="1290" ht="36" customHeight="1" spans="1:7">
      <c r="A1290" s="432" t="s">
        <v>2320</v>
      </c>
      <c r="B1290" s="300" t="s">
        <v>2321</v>
      </c>
      <c r="C1290" s="302">
        <v>0</v>
      </c>
      <c r="D1290" s="302">
        <v>0</v>
      </c>
      <c r="E1290" s="331"/>
      <c r="F1290" s="273" t="str">
        <f t="shared" si="107"/>
        <v>否</v>
      </c>
      <c r="G1290" s="151" t="str">
        <f t="shared" si="108"/>
        <v>项</v>
      </c>
    </row>
    <row r="1291" ht="36" customHeight="1" spans="1:7">
      <c r="A1291" s="432" t="s">
        <v>2322</v>
      </c>
      <c r="B1291" s="300" t="s">
        <v>2323</v>
      </c>
      <c r="C1291" s="302">
        <v>2</v>
      </c>
      <c r="D1291" s="302"/>
      <c r="E1291" s="331">
        <f t="shared" ref="E1291:E1294" si="109">(D1291-C1291)/C1291</f>
        <v>-1</v>
      </c>
      <c r="F1291" s="273" t="str">
        <f t="shared" si="107"/>
        <v>是</v>
      </c>
      <c r="G1291" s="151" t="str">
        <f t="shared" si="108"/>
        <v>项</v>
      </c>
    </row>
    <row r="1292" ht="36" customHeight="1" spans="1:7">
      <c r="A1292" s="432" t="s">
        <v>2324</v>
      </c>
      <c r="B1292" s="300" t="s">
        <v>158</v>
      </c>
      <c r="C1292" s="302">
        <v>68</v>
      </c>
      <c r="D1292" s="302"/>
      <c r="E1292" s="331">
        <f t="shared" si="109"/>
        <v>-1</v>
      </c>
      <c r="F1292" s="273" t="str">
        <f t="shared" si="107"/>
        <v>是</v>
      </c>
      <c r="G1292" s="151" t="str">
        <f t="shared" si="108"/>
        <v>项</v>
      </c>
    </row>
    <row r="1293" ht="36" customHeight="1" spans="1:7">
      <c r="A1293" s="432" t="s">
        <v>2325</v>
      </c>
      <c r="B1293" s="300" t="s">
        <v>2326</v>
      </c>
      <c r="C1293" s="302">
        <v>316</v>
      </c>
      <c r="D1293" s="302">
        <v>0</v>
      </c>
      <c r="E1293" s="331">
        <f t="shared" si="109"/>
        <v>-1</v>
      </c>
      <c r="F1293" s="273" t="str">
        <f t="shared" si="107"/>
        <v>是</v>
      </c>
      <c r="G1293" s="151" t="str">
        <f t="shared" si="108"/>
        <v>项</v>
      </c>
    </row>
    <row r="1294" ht="36" customHeight="1" spans="1:7">
      <c r="A1294" s="431" t="s">
        <v>2327</v>
      </c>
      <c r="B1294" s="296" t="s">
        <v>2328</v>
      </c>
      <c r="C1294" s="304">
        <f>SUM(C1295:C1299)</f>
        <v>418</v>
      </c>
      <c r="D1294" s="304">
        <f>SUM(D1295:D1299)</f>
        <v>0</v>
      </c>
      <c r="E1294" s="331">
        <f t="shared" si="109"/>
        <v>-1</v>
      </c>
      <c r="F1294" s="273" t="str">
        <f t="shared" si="107"/>
        <v>是</v>
      </c>
      <c r="G1294" s="151" t="str">
        <f t="shared" si="108"/>
        <v>款</v>
      </c>
    </row>
    <row r="1295" ht="36" customHeight="1" spans="1:7">
      <c r="A1295" s="432" t="s">
        <v>2329</v>
      </c>
      <c r="B1295" s="300" t="s">
        <v>140</v>
      </c>
      <c r="C1295" s="302">
        <v>0</v>
      </c>
      <c r="D1295" s="302">
        <v>0</v>
      </c>
      <c r="E1295" s="331"/>
      <c r="F1295" s="273" t="str">
        <f t="shared" si="107"/>
        <v>否</v>
      </c>
      <c r="G1295" s="151" t="str">
        <f t="shared" si="108"/>
        <v>项</v>
      </c>
    </row>
    <row r="1296" ht="36" customHeight="1" spans="1:7">
      <c r="A1296" s="432" t="s">
        <v>2330</v>
      </c>
      <c r="B1296" s="300" t="s">
        <v>142</v>
      </c>
      <c r="C1296" s="302">
        <v>139</v>
      </c>
      <c r="D1296" s="302">
        <v>0</v>
      </c>
      <c r="E1296" s="331">
        <f t="shared" ref="E1296:E1299" si="110">(D1296-C1296)/C1296</f>
        <v>-1</v>
      </c>
      <c r="F1296" s="273" t="str">
        <f t="shared" si="107"/>
        <v>是</v>
      </c>
      <c r="G1296" s="151" t="str">
        <f t="shared" si="108"/>
        <v>项</v>
      </c>
    </row>
    <row r="1297" ht="36" customHeight="1" spans="1:7">
      <c r="A1297" s="432" t="s">
        <v>2331</v>
      </c>
      <c r="B1297" s="300" t="s">
        <v>144</v>
      </c>
      <c r="C1297" s="302">
        <v>0</v>
      </c>
      <c r="D1297" s="302">
        <v>0</v>
      </c>
      <c r="E1297" s="331"/>
      <c r="F1297" s="273" t="str">
        <f t="shared" si="107"/>
        <v>否</v>
      </c>
      <c r="G1297" s="151" t="str">
        <f t="shared" si="108"/>
        <v>项</v>
      </c>
    </row>
    <row r="1298" ht="36" customHeight="1" spans="1:7">
      <c r="A1298" s="432" t="s">
        <v>2332</v>
      </c>
      <c r="B1298" s="300" t="s">
        <v>2333</v>
      </c>
      <c r="C1298" s="302">
        <v>122</v>
      </c>
      <c r="D1298" s="302"/>
      <c r="E1298" s="331">
        <f t="shared" si="110"/>
        <v>-1</v>
      </c>
      <c r="F1298" s="273" t="str">
        <f t="shared" si="107"/>
        <v>是</v>
      </c>
      <c r="G1298" s="151" t="str">
        <f t="shared" si="108"/>
        <v>项</v>
      </c>
    </row>
    <row r="1299" ht="36" customHeight="1" spans="1:7">
      <c r="A1299" s="432" t="s">
        <v>2334</v>
      </c>
      <c r="B1299" s="300" t="s">
        <v>2335</v>
      </c>
      <c r="C1299" s="302">
        <v>157</v>
      </c>
      <c r="D1299" s="302">
        <v>0</v>
      </c>
      <c r="E1299" s="331">
        <f t="shared" si="110"/>
        <v>-1</v>
      </c>
      <c r="F1299" s="273" t="str">
        <f t="shared" si="107"/>
        <v>是</v>
      </c>
      <c r="G1299" s="151" t="str">
        <f t="shared" si="108"/>
        <v>项</v>
      </c>
    </row>
    <row r="1300" ht="36" customHeight="1" spans="1:7">
      <c r="A1300" s="431" t="s">
        <v>2336</v>
      </c>
      <c r="B1300" s="296" t="s">
        <v>2337</v>
      </c>
      <c r="C1300" s="304"/>
      <c r="D1300" s="304"/>
      <c r="E1300" s="331"/>
      <c r="F1300" s="273" t="str">
        <f t="shared" si="107"/>
        <v>否</v>
      </c>
      <c r="G1300" s="151" t="str">
        <f t="shared" si="108"/>
        <v>款</v>
      </c>
    </row>
    <row r="1301" ht="36" customHeight="1" spans="1:7">
      <c r="A1301" s="432" t="s">
        <v>2338</v>
      </c>
      <c r="B1301" s="300" t="s">
        <v>140</v>
      </c>
      <c r="C1301" s="302"/>
      <c r="D1301" s="302"/>
      <c r="E1301" s="331"/>
      <c r="F1301" s="273" t="str">
        <f t="shared" si="107"/>
        <v>否</v>
      </c>
      <c r="G1301" s="151" t="str">
        <f t="shared" si="108"/>
        <v>项</v>
      </c>
    </row>
    <row r="1302" ht="36" customHeight="1" spans="1:7">
      <c r="A1302" s="432" t="s">
        <v>2339</v>
      </c>
      <c r="B1302" s="300" t="s">
        <v>142</v>
      </c>
      <c r="C1302" s="302">
        <v>0</v>
      </c>
      <c r="D1302" s="302">
        <v>0</v>
      </c>
      <c r="E1302" s="331"/>
      <c r="F1302" s="273" t="str">
        <f t="shared" si="107"/>
        <v>否</v>
      </c>
      <c r="G1302" s="151" t="str">
        <f t="shared" si="108"/>
        <v>项</v>
      </c>
    </row>
    <row r="1303" ht="36" customHeight="1" spans="1:7">
      <c r="A1303" s="432" t="s">
        <v>2340</v>
      </c>
      <c r="B1303" s="300" t="s">
        <v>144</v>
      </c>
      <c r="C1303" s="302">
        <v>0</v>
      </c>
      <c r="D1303" s="302">
        <v>0</v>
      </c>
      <c r="E1303" s="331"/>
      <c r="F1303" s="273" t="str">
        <f t="shared" si="107"/>
        <v>否</v>
      </c>
      <c r="G1303" s="151" t="str">
        <f t="shared" si="108"/>
        <v>项</v>
      </c>
    </row>
    <row r="1304" ht="36" customHeight="1" spans="1:7">
      <c r="A1304" s="432" t="s">
        <v>2341</v>
      </c>
      <c r="B1304" s="300" t="s">
        <v>2342</v>
      </c>
      <c r="C1304" s="302"/>
      <c r="D1304" s="302"/>
      <c r="E1304" s="331"/>
      <c r="F1304" s="273" t="str">
        <f t="shared" si="107"/>
        <v>否</v>
      </c>
      <c r="G1304" s="151" t="str">
        <f t="shared" si="108"/>
        <v>项</v>
      </c>
    </row>
    <row r="1305" ht="36" customHeight="1" spans="1:7">
      <c r="A1305" s="432" t="s">
        <v>2343</v>
      </c>
      <c r="B1305" s="300" t="s">
        <v>2344</v>
      </c>
      <c r="C1305" s="302"/>
      <c r="D1305" s="302"/>
      <c r="E1305" s="331"/>
      <c r="F1305" s="273" t="str">
        <f t="shared" si="107"/>
        <v>否</v>
      </c>
      <c r="G1305" s="151" t="str">
        <f t="shared" si="108"/>
        <v>项</v>
      </c>
    </row>
    <row r="1306" ht="36" customHeight="1" spans="1:7">
      <c r="A1306" s="431" t="s">
        <v>2345</v>
      </c>
      <c r="B1306" s="296" t="s">
        <v>2346</v>
      </c>
      <c r="C1306" s="304"/>
      <c r="D1306" s="304"/>
      <c r="E1306" s="331"/>
      <c r="F1306" s="273" t="str">
        <f t="shared" si="107"/>
        <v>否</v>
      </c>
      <c r="G1306" s="151" t="str">
        <f t="shared" si="108"/>
        <v>款</v>
      </c>
    </row>
    <row r="1307" ht="36" customHeight="1" spans="1:7">
      <c r="A1307" s="432" t="s">
        <v>2347</v>
      </c>
      <c r="B1307" s="300" t="s">
        <v>140</v>
      </c>
      <c r="C1307" s="302">
        <v>0</v>
      </c>
      <c r="D1307" s="302">
        <v>0</v>
      </c>
      <c r="E1307" s="331"/>
      <c r="F1307" s="273" t="str">
        <f t="shared" si="107"/>
        <v>否</v>
      </c>
      <c r="G1307" s="151" t="str">
        <f t="shared" si="108"/>
        <v>项</v>
      </c>
    </row>
    <row r="1308" ht="36" customHeight="1" spans="1:7">
      <c r="A1308" s="432" t="s">
        <v>2348</v>
      </c>
      <c r="B1308" s="300" t="s">
        <v>142</v>
      </c>
      <c r="C1308" s="302">
        <v>0</v>
      </c>
      <c r="D1308" s="302">
        <v>0</v>
      </c>
      <c r="E1308" s="331"/>
      <c r="F1308" s="273" t="str">
        <f t="shared" si="107"/>
        <v>否</v>
      </c>
      <c r="G1308" s="151" t="str">
        <f t="shared" si="108"/>
        <v>项</v>
      </c>
    </row>
    <row r="1309" ht="36" customHeight="1" spans="1:7">
      <c r="A1309" s="432" t="s">
        <v>2349</v>
      </c>
      <c r="B1309" s="300" t="s">
        <v>144</v>
      </c>
      <c r="C1309" s="302">
        <v>0</v>
      </c>
      <c r="D1309" s="302">
        <v>0</v>
      </c>
      <c r="E1309" s="331"/>
      <c r="F1309" s="273" t="str">
        <f t="shared" si="107"/>
        <v>否</v>
      </c>
      <c r="G1309" s="151" t="str">
        <f t="shared" si="108"/>
        <v>项</v>
      </c>
    </row>
    <row r="1310" ht="36" customHeight="1" spans="1:7">
      <c r="A1310" s="432" t="s">
        <v>2350</v>
      </c>
      <c r="B1310" s="300" t="s">
        <v>2351</v>
      </c>
      <c r="C1310" s="302"/>
      <c r="D1310" s="302"/>
      <c r="E1310" s="331"/>
      <c r="F1310" s="273" t="str">
        <f t="shared" si="107"/>
        <v>否</v>
      </c>
      <c r="G1310" s="151" t="str">
        <f t="shared" si="108"/>
        <v>项</v>
      </c>
    </row>
    <row r="1311" ht="36" customHeight="1" spans="1:7">
      <c r="A1311" s="432" t="s">
        <v>2352</v>
      </c>
      <c r="B1311" s="300" t="s">
        <v>2353</v>
      </c>
      <c r="C1311" s="302"/>
      <c r="D1311" s="302"/>
      <c r="E1311" s="331"/>
      <c r="F1311" s="273" t="str">
        <f t="shared" si="107"/>
        <v>否</v>
      </c>
      <c r="G1311" s="151" t="str">
        <f t="shared" si="108"/>
        <v>项</v>
      </c>
    </row>
    <row r="1312" ht="36" customHeight="1" spans="1:7">
      <c r="A1312" s="432" t="s">
        <v>2354</v>
      </c>
      <c r="B1312" s="300" t="s">
        <v>158</v>
      </c>
      <c r="C1312" s="302"/>
      <c r="D1312" s="302"/>
      <c r="E1312" s="331"/>
      <c r="F1312" s="273" t="str">
        <f t="shared" si="107"/>
        <v>否</v>
      </c>
      <c r="G1312" s="151" t="str">
        <f t="shared" si="108"/>
        <v>项</v>
      </c>
    </row>
    <row r="1313" ht="36" customHeight="1" spans="1:7">
      <c r="A1313" s="432" t="s">
        <v>2355</v>
      </c>
      <c r="B1313" s="300" t="s">
        <v>2356</v>
      </c>
      <c r="C1313" s="302">
        <v>0</v>
      </c>
      <c r="D1313" s="302">
        <v>0</v>
      </c>
      <c r="E1313" s="331"/>
      <c r="F1313" s="273" t="str">
        <f t="shared" si="107"/>
        <v>否</v>
      </c>
      <c r="G1313" s="151" t="str">
        <f t="shared" si="108"/>
        <v>项</v>
      </c>
    </row>
    <row r="1314" ht="36" customHeight="1" spans="1:7">
      <c r="A1314" s="431" t="s">
        <v>2357</v>
      </c>
      <c r="B1314" s="296" t="s">
        <v>2358</v>
      </c>
      <c r="C1314" s="304">
        <f>SUM(C1315:C1326)</f>
        <v>101</v>
      </c>
      <c r="D1314" s="304">
        <f>SUM(D1315:D1326)</f>
        <v>50</v>
      </c>
      <c r="E1314" s="331">
        <f>(D1314-C1314)/C1314</f>
        <v>-0.505</v>
      </c>
      <c r="F1314" s="273" t="str">
        <f t="shared" si="107"/>
        <v>是</v>
      </c>
      <c r="G1314" s="151" t="str">
        <f t="shared" si="108"/>
        <v>款</v>
      </c>
    </row>
    <row r="1315" ht="36" customHeight="1" spans="1:7">
      <c r="A1315" s="432" t="s">
        <v>2359</v>
      </c>
      <c r="B1315" s="300" t="s">
        <v>140</v>
      </c>
      <c r="C1315" s="302">
        <v>0</v>
      </c>
      <c r="D1315" s="302">
        <v>0</v>
      </c>
      <c r="E1315" s="331"/>
      <c r="F1315" s="273" t="str">
        <f t="shared" si="107"/>
        <v>否</v>
      </c>
      <c r="G1315" s="151" t="str">
        <f t="shared" si="108"/>
        <v>项</v>
      </c>
    </row>
    <row r="1316" ht="36" customHeight="1" spans="1:7">
      <c r="A1316" s="432" t="s">
        <v>2360</v>
      </c>
      <c r="B1316" s="300" t="s">
        <v>142</v>
      </c>
      <c r="C1316" s="302">
        <v>0</v>
      </c>
      <c r="D1316" s="302">
        <v>0</v>
      </c>
      <c r="E1316" s="331"/>
      <c r="F1316" s="273" t="str">
        <f t="shared" si="107"/>
        <v>否</v>
      </c>
      <c r="G1316" s="151" t="str">
        <f t="shared" si="108"/>
        <v>项</v>
      </c>
    </row>
    <row r="1317" ht="36" customHeight="1" spans="1:7">
      <c r="A1317" s="432" t="s">
        <v>2361</v>
      </c>
      <c r="B1317" s="300" t="s">
        <v>144</v>
      </c>
      <c r="C1317" s="302">
        <v>0</v>
      </c>
      <c r="D1317" s="302">
        <v>0</v>
      </c>
      <c r="E1317" s="331"/>
      <c r="F1317" s="273" t="str">
        <f t="shared" si="107"/>
        <v>否</v>
      </c>
      <c r="G1317" s="151" t="str">
        <f t="shared" si="108"/>
        <v>项</v>
      </c>
    </row>
    <row r="1318" ht="36" customHeight="1" spans="1:7">
      <c r="A1318" s="432" t="s">
        <v>2362</v>
      </c>
      <c r="B1318" s="300" t="s">
        <v>2363</v>
      </c>
      <c r="C1318" s="302">
        <v>5</v>
      </c>
      <c r="D1318" s="302"/>
      <c r="E1318" s="331">
        <f>(D1318-C1318)/C1318</f>
        <v>-1</v>
      </c>
      <c r="F1318" s="273" t="str">
        <f t="shared" si="107"/>
        <v>是</v>
      </c>
      <c r="G1318" s="151" t="str">
        <f t="shared" si="108"/>
        <v>项</v>
      </c>
    </row>
    <row r="1319" ht="36" customHeight="1" spans="1:7">
      <c r="A1319" s="432" t="s">
        <v>2364</v>
      </c>
      <c r="B1319" s="300" t="s">
        <v>2365</v>
      </c>
      <c r="C1319" s="302"/>
      <c r="D1319" s="302"/>
      <c r="E1319" s="331"/>
      <c r="F1319" s="273" t="str">
        <f t="shared" si="107"/>
        <v>否</v>
      </c>
      <c r="G1319" s="151" t="str">
        <f t="shared" si="108"/>
        <v>项</v>
      </c>
    </row>
    <row r="1320" ht="36" customHeight="1" spans="1:7">
      <c r="A1320" s="432" t="s">
        <v>2366</v>
      </c>
      <c r="B1320" s="300" t="s">
        <v>2367</v>
      </c>
      <c r="C1320" s="302"/>
      <c r="D1320" s="302"/>
      <c r="E1320" s="331"/>
      <c r="F1320" s="273" t="str">
        <f t="shared" si="107"/>
        <v>否</v>
      </c>
      <c r="G1320" s="151" t="str">
        <f t="shared" si="108"/>
        <v>项</v>
      </c>
    </row>
    <row r="1321" ht="36" customHeight="1" spans="1:7">
      <c r="A1321" s="432" t="s">
        <v>2368</v>
      </c>
      <c r="B1321" s="300" t="s">
        <v>2369</v>
      </c>
      <c r="C1321" s="302">
        <v>0</v>
      </c>
      <c r="D1321" s="302">
        <v>0</v>
      </c>
      <c r="E1321" s="331"/>
      <c r="F1321" s="273" t="str">
        <f t="shared" si="107"/>
        <v>否</v>
      </c>
      <c r="G1321" s="151" t="str">
        <f t="shared" si="108"/>
        <v>项</v>
      </c>
    </row>
    <row r="1322" ht="36" customHeight="1" spans="1:7">
      <c r="A1322" s="432" t="s">
        <v>2370</v>
      </c>
      <c r="B1322" s="300" t="s">
        <v>2371</v>
      </c>
      <c r="C1322" s="302">
        <v>0</v>
      </c>
      <c r="D1322" s="302">
        <v>0</v>
      </c>
      <c r="E1322" s="331"/>
      <c r="F1322" s="273" t="str">
        <f t="shared" si="107"/>
        <v>否</v>
      </c>
      <c r="G1322" s="151" t="str">
        <f t="shared" si="108"/>
        <v>项</v>
      </c>
    </row>
    <row r="1323" ht="36" customHeight="1" spans="1:7">
      <c r="A1323" s="432" t="s">
        <v>2372</v>
      </c>
      <c r="B1323" s="300" t="s">
        <v>2373</v>
      </c>
      <c r="C1323" s="302">
        <v>0</v>
      </c>
      <c r="D1323" s="302">
        <v>0</v>
      </c>
      <c r="E1323" s="331"/>
      <c r="F1323" s="273" t="str">
        <f t="shared" si="107"/>
        <v>否</v>
      </c>
      <c r="G1323" s="151" t="str">
        <f t="shared" si="108"/>
        <v>项</v>
      </c>
    </row>
    <row r="1324" ht="36" customHeight="1" spans="1:7">
      <c r="A1324" s="432" t="s">
        <v>2374</v>
      </c>
      <c r="B1324" s="300" t="s">
        <v>2375</v>
      </c>
      <c r="C1324" s="302">
        <v>0</v>
      </c>
      <c r="D1324" s="302">
        <v>0</v>
      </c>
      <c r="E1324" s="331"/>
      <c r="F1324" s="273" t="str">
        <f t="shared" si="107"/>
        <v>否</v>
      </c>
      <c r="G1324" s="151" t="str">
        <f t="shared" si="108"/>
        <v>项</v>
      </c>
    </row>
    <row r="1325" ht="36" customHeight="1" spans="1:7">
      <c r="A1325" s="432" t="s">
        <v>2376</v>
      </c>
      <c r="B1325" s="300" t="s">
        <v>2377</v>
      </c>
      <c r="C1325" s="302">
        <v>96</v>
      </c>
      <c r="D1325" s="302">
        <v>50</v>
      </c>
      <c r="E1325" s="331">
        <f t="shared" ref="E1325:E1328" si="111">(D1325-C1325)/C1325</f>
        <v>-0.479</v>
      </c>
      <c r="F1325" s="273" t="str">
        <f t="shared" si="107"/>
        <v>是</v>
      </c>
      <c r="G1325" s="151" t="str">
        <f t="shared" si="108"/>
        <v>项</v>
      </c>
    </row>
    <row r="1326" ht="36" customHeight="1" spans="1:7">
      <c r="A1326" s="432" t="s">
        <v>2378</v>
      </c>
      <c r="B1326" s="300" t="s">
        <v>2379</v>
      </c>
      <c r="C1326" s="302"/>
      <c r="D1326" s="302"/>
      <c r="E1326" s="331"/>
      <c r="F1326" s="273" t="str">
        <f t="shared" si="107"/>
        <v>否</v>
      </c>
      <c r="G1326" s="151" t="str">
        <f t="shared" si="108"/>
        <v>项</v>
      </c>
    </row>
    <row r="1327" ht="36" customHeight="1" spans="1:7">
      <c r="A1327" s="431" t="s">
        <v>2380</v>
      </c>
      <c r="B1327" s="296" t="s">
        <v>2381</v>
      </c>
      <c r="C1327" s="304">
        <f>SUM(C1328:C1330)</f>
        <v>81</v>
      </c>
      <c r="D1327" s="304">
        <f>SUM(D1328:D1330)</f>
        <v>906</v>
      </c>
      <c r="E1327" s="331">
        <f t="shared" si="111"/>
        <v>10.185</v>
      </c>
      <c r="F1327" s="273" t="str">
        <f t="shared" si="107"/>
        <v>是</v>
      </c>
      <c r="G1327" s="151" t="str">
        <f t="shared" si="108"/>
        <v>款</v>
      </c>
    </row>
    <row r="1328" ht="36" customHeight="1" spans="1:7">
      <c r="A1328" s="432" t="s">
        <v>2382</v>
      </c>
      <c r="B1328" s="300" t="s">
        <v>2383</v>
      </c>
      <c r="C1328" s="302">
        <v>67</v>
      </c>
      <c r="D1328" s="302">
        <v>906</v>
      </c>
      <c r="E1328" s="331">
        <f t="shared" si="111"/>
        <v>12.522</v>
      </c>
      <c r="F1328" s="273" t="str">
        <f t="shared" si="107"/>
        <v>是</v>
      </c>
      <c r="G1328" s="151" t="str">
        <f t="shared" si="108"/>
        <v>项</v>
      </c>
    </row>
    <row r="1329" ht="36" customHeight="1" spans="1:7">
      <c r="A1329" s="432" t="s">
        <v>2384</v>
      </c>
      <c r="B1329" s="300" t="s">
        <v>2385</v>
      </c>
      <c r="C1329" s="302">
        <v>0</v>
      </c>
      <c r="D1329" s="302">
        <v>0</v>
      </c>
      <c r="E1329" s="331"/>
      <c r="F1329" s="273" t="str">
        <f t="shared" si="107"/>
        <v>否</v>
      </c>
      <c r="G1329" s="151" t="str">
        <f t="shared" si="108"/>
        <v>项</v>
      </c>
    </row>
    <row r="1330" ht="36" customHeight="1" spans="1:7">
      <c r="A1330" s="432" t="s">
        <v>2386</v>
      </c>
      <c r="B1330" s="300" t="s">
        <v>2387</v>
      </c>
      <c r="C1330" s="302">
        <v>14</v>
      </c>
      <c r="D1330" s="302"/>
      <c r="E1330" s="331">
        <f>(D1330-C1330)/C1330</f>
        <v>-1</v>
      </c>
      <c r="F1330" s="273" t="str">
        <f t="shared" si="107"/>
        <v>是</v>
      </c>
      <c r="G1330" s="151" t="str">
        <f t="shared" si="108"/>
        <v>项</v>
      </c>
    </row>
    <row r="1331" ht="36" customHeight="1" spans="1:7">
      <c r="A1331" s="431" t="s">
        <v>2388</v>
      </c>
      <c r="B1331" s="296" t="s">
        <v>2389</v>
      </c>
      <c r="C1331" s="304">
        <f>SUM(C1332:C1336)</f>
        <v>0</v>
      </c>
      <c r="D1331" s="304">
        <f>SUM(D1332:D1336)</f>
        <v>0</v>
      </c>
      <c r="E1331" s="331"/>
      <c r="F1331" s="273" t="str">
        <f t="shared" si="107"/>
        <v>否</v>
      </c>
      <c r="G1331" s="151" t="str">
        <f t="shared" si="108"/>
        <v>款</v>
      </c>
    </row>
    <row r="1332" ht="36" customHeight="1" spans="1:7">
      <c r="A1332" s="432" t="s">
        <v>2390</v>
      </c>
      <c r="B1332" s="300" t="s">
        <v>2391</v>
      </c>
      <c r="C1332" s="302">
        <v>0</v>
      </c>
      <c r="D1332" s="302">
        <v>0</v>
      </c>
      <c r="E1332" s="331"/>
      <c r="F1332" s="273" t="str">
        <f t="shared" si="107"/>
        <v>否</v>
      </c>
      <c r="G1332" s="151" t="str">
        <f t="shared" si="108"/>
        <v>项</v>
      </c>
    </row>
    <row r="1333" ht="36" customHeight="1" spans="1:7">
      <c r="A1333" s="432" t="s">
        <v>2392</v>
      </c>
      <c r="B1333" s="300" t="s">
        <v>2393</v>
      </c>
      <c r="C1333" s="302">
        <v>0</v>
      </c>
      <c r="D1333" s="302">
        <v>0</v>
      </c>
      <c r="E1333" s="331"/>
      <c r="F1333" s="273" t="str">
        <f t="shared" si="107"/>
        <v>否</v>
      </c>
      <c r="G1333" s="151" t="str">
        <f t="shared" si="108"/>
        <v>项</v>
      </c>
    </row>
    <row r="1334" ht="36" customHeight="1" spans="1:7">
      <c r="A1334" s="432" t="s">
        <v>2394</v>
      </c>
      <c r="B1334" s="300" t="s">
        <v>2395</v>
      </c>
      <c r="C1334" s="302">
        <v>0</v>
      </c>
      <c r="D1334" s="302">
        <v>0</v>
      </c>
      <c r="E1334" s="331"/>
      <c r="F1334" s="273" t="str">
        <f t="shared" si="107"/>
        <v>否</v>
      </c>
      <c r="G1334" s="151" t="str">
        <f t="shared" si="108"/>
        <v>项</v>
      </c>
    </row>
    <row r="1335" ht="36" customHeight="1" spans="1:7">
      <c r="A1335" s="432" t="s">
        <v>2396</v>
      </c>
      <c r="B1335" s="300" t="s">
        <v>2397</v>
      </c>
      <c r="C1335" s="302">
        <v>0</v>
      </c>
      <c r="D1335" s="302">
        <v>0</v>
      </c>
      <c r="E1335" s="331"/>
      <c r="F1335" s="273" t="str">
        <f t="shared" si="107"/>
        <v>否</v>
      </c>
      <c r="G1335" s="151" t="str">
        <f t="shared" si="108"/>
        <v>项</v>
      </c>
    </row>
    <row r="1336" ht="36" customHeight="1" spans="1:7">
      <c r="A1336" s="432" t="s">
        <v>2398</v>
      </c>
      <c r="B1336" s="300" t="s">
        <v>2399</v>
      </c>
      <c r="C1336" s="302">
        <v>0</v>
      </c>
      <c r="D1336" s="302">
        <v>0</v>
      </c>
      <c r="E1336" s="331"/>
      <c r="F1336" s="273" t="str">
        <f t="shared" si="107"/>
        <v>否</v>
      </c>
      <c r="G1336" s="151" t="str">
        <f t="shared" si="108"/>
        <v>项</v>
      </c>
    </row>
    <row r="1337" ht="36" customHeight="1" spans="1:7">
      <c r="A1337" s="431" t="s">
        <v>2400</v>
      </c>
      <c r="B1337" s="296" t="s">
        <v>2401</v>
      </c>
      <c r="C1337" s="304">
        <f>C1338</f>
        <v>47</v>
      </c>
      <c r="D1337" s="304">
        <f>D1338</f>
        <v>0</v>
      </c>
      <c r="E1337" s="331">
        <f t="shared" ref="E1337:E1343" si="112">(D1337-C1337)/C1337</f>
        <v>-1</v>
      </c>
      <c r="F1337" s="273" t="str">
        <f t="shared" si="107"/>
        <v>是</v>
      </c>
      <c r="G1337" s="151" t="str">
        <f t="shared" si="108"/>
        <v>款</v>
      </c>
    </row>
    <row r="1338" ht="36" customHeight="1" spans="1:7">
      <c r="A1338" s="300" t="s">
        <v>2402</v>
      </c>
      <c r="B1338" s="300" t="s">
        <v>2403</v>
      </c>
      <c r="C1338" s="302">
        <v>47</v>
      </c>
      <c r="D1338" s="302">
        <v>0</v>
      </c>
      <c r="E1338" s="331">
        <f t="shared" si="112"/>
        <v>-1</v>
      </c>
      <c r="F1338" s="273" t="str">
        <f t="shared" si="107"/>
        <v>是</v>
      </c>
      <c r="G1338" s="151" t="str">
        <f t="shared" si="108"/>
        <v>项</v>
      </c>
    </row>
    <row r="1339" ht="36" customHeight="1" spans="1:7">
      <c r="A1339" s="296" t="s">
        <v>2404</v>
      </c>
      <c r="B1339" s="439" t="s">
        <v>520</v>
      </c>
      <c r="C1339" s="440"/>
      <c r="D1339" s="440"/>
      <c r="E1339" s="331"/>
      <c r="F1339" s="273" t="str">
        <f t="shared" si="107"/>
        <v>否</v>
      </c>
      <c r="G1339" s="151" t="str">
        <f t="shared" si="108"/>
        <v>项</v>
      </c>
    </row>
    <row r="1340" ht="36" customHeight="1" spans="1:7">
      <c r="A1340" s="431" t="s">
        <v>112</v>
      </c>
      <c r="B1340" s="296" t="s">
        <v>113</v>
      </c>
      <c r="C1340" s="304"/>
      <c r="D1340" s="304">
        <v>3100</v>
      </c>
      <c r="E1340" s="331"/>
      <c r="F1340" s="273" t="str">
        <f t="shared" si="107"/>
        <v>是</v>
      </c>
      <c r="G1340" s="151" t="str">
        <f t="shared" si="108"/>
        <v>类</v>
      </c>
    </row>
    <row r="1341" ht="36" customHeight="1" spans="1:7">
      <c r="A1341" s="431" t="s">
        <v>114</v>
      </c>
      <c r="B1341" s="296" t="s">
        <v>115</v>
      </c>
      <c r="C1341" s="304">
        <f>C1342</f>
        <v>5921</v>
      </c>
      <c r="D1341" s="304">
        <f>D1342</f>
        <v>0</v>
      </c>
      <c r="E1341" s="331">
        <f t="shared" si="112"/>
        <v>-1</v>
      </c>
      <c r="F1341" s="273" t="str">
        <f t="shared" si="107"/>
        <v>是</v>
      </c>
      <c r="G1341" s="151" t="str">
        <f t="shared" si="108"/>
        <v>类</v>
      </c>
    </row>
    <row r="1342" ht="36" customHeight="1" spans="1:7">
      <c r="A1342" s="431" t="s">
        <v>2405</v>
      </c>
      <c r="B1342" s="296" t="s">
        <v>2406</v>
      </c>
      <c r="C1342" s="304">
        <f>SUM(C1343:C1346)</f>
        <v>5921</v>
      </c>
      <c r="D1342" s="304"/>
      <c r="E1342" s="331">
        <f t="shared" si="112"/>
        <v>-1</v>
      </c>
      <c r="F1342" s="273" t="str">
        <f t="shared" si="107"/>
        <v>是</v>
      </c>
      <c r="G1342" s="151" t="str">
        <f t="shared" si="108"/>
        <v>款</v>
      </c>
    </row>
    <row r="1343" ht="36" customHeight="1" spans="1:7">
      <c r="A1343" s="432" t="s">
        <v>2407</v>
      </c>
      <c r="B1343" s="300" t="s">
        <v>2408</v>
      </c>
      <c r="C1343" s="302">
        <v>5883</v>
      </c>
      <c r="D1343" s="302"/>
      <c r="E1343" s="331">
        <f t="shared" si="112"/>
        <v>-1</v>
      </c>
      <c r="F1343" s="273" t="str">
        <f t="shared" si="107"/>
        <v>是</v>
      </c>
      <c r="G1343" s="151" t="str">
        <f t="shared" si="108"/>
        <v>项</v>
      </c>
    </row>
    <row r="1344" ht="36" customHeight="1" spans="1:7">
      <c r="A1344" s="432" t="s">
        <v>2409</v>
      </c>
      <c r="B1344" s="300" t="s">
        <v>2410</v>
      </c>
      <c r="C1344" s="302"/>
      <c r="D1344" s="302"/>
      <c r="E1344" s="331"/>
      <c r="F1344" s="273" t="str">
        <f t="shared" si="107"/>
        <v>否</v>
      </c>
      <c r="G1344" s="151" t="str">
        <f t="shared" si="108"/>
        <v>项</v>
      </c>
    </row>
    <row r="1345" ht="36" customHeight="1" spans="1:7">
      <c r="A1345" s="432" t="s">
        <v>2411</v>
      </c>
      <c r="B1345" s="300" t="s">
        <v>2412</v>
      </c>
      <c r="C1345" s="302"/>
      <c r="D1345" s="302"/>
      <c r="E1345" s="331"/>
      <c r="F1345" s="273" t="str">
        <f t="shared" si="107"/>
        <v>否</v>
      </c>
      <c r="G1345" s="151" t="str">
        <f t="shared" si="108"/>
        <v>项</v>
      </c>
    </row>
    <row r="1346" ht="36" customHeight="1" spans="1:7">
      <c r="A1346" s="432">
        <v>2320399</v>
      </c>
      <c r="B1346" s="300" t="s">
        <v>2413</v>
      </c>
      <c r="C1346" s="302">
        <v>38</v>
      </c>
      <c r="D1346" s="302">
        <v>0</v>
      </c>
      <c r="E1346" s="331">
        <f t="shared" ref="E1346:E1349" si="113">(D1346-C1346)/C1346</f>
        <v>-1</v>
      </c>
      <c r="F1346" s="273" t="str">
        <f t="shared" si="107"/>
        <v>是</v>
      </c>
      <c r="G1346" s="151" t="str">
        <f t="shared" si="108"/>
        <v>项</v>
      </c>
    </row>
    <row r="1347" ht="36" customHeight="1" spans="1:7">
      <c r="A1347" s="431" t="s">
        <v>2414</v>
      </c>
      <c r="B1347" s="439" t="s">
        <v>520</v>
      </c>
      <c r="C1347" s="304"/>
      <c r="D1347" s="304"/>
      <c r="E1347" s="331"/>
      <c r="F1347" s="273" t="str">
        <f t="shared" si="107"/>
        <v>否</v>
      </c>
      <c r="G1347" s="151" t="str">
        <f t="shared" si="108"/>
        <v>项</v>
      </c>
    </row>
    <row r="1348" ht="36" customHeight="1" spans="1:7">
      <c r="A1348" s="431" t="s">
        <v>116</v>
      </c>
      <c r="B1348" s="296" t="s">
        <v>117</v>
      </c>
      <c r="C1348" s="304">
        <f>C1349</f>
        <v>24</v>
      </c>
      <c r="D1348" s="304">
        <f>D1349</f>
        <v>0</v>
      </c>
      <c r="E1348" s="331">
        <f t="shared" si="113"/>
        <v>-1</v>
      </c>
      <c r="F1348" s="273" t="str">
        <f t="shared" ref="F1348:F1355" si="114">IF(LEN(A1348)=3,"是",IF(B1348&lt;&gt;"",IF(SUM(C1348:D1348)&lt;&gt;0,"是","否"),"是"))</f>
        <v>是</v>
      </c>
      <c r="G1348" s="151" t="str">
        <f t="shared" ref="G1348:G1355" si="115">IF(LEN(A1348)=3,"类",IF(LEN(A1348)=5,"款","项"))</f>
        <v>类</v>
      </c>
    </row>
    <row r="1349" ht="36" customHeight="1" spans="1:7">
      <c r="A1349" s="431" t="s">
        <v>2415</v>
      </c>
      <c r="B1349" s="296" t="s">
        <v>2416</v>
      </c>
      <c r="C1349" s="304">
        <v>24</v>
      </c>
      <c r="D1349" s="304"/>
      <c r="E1349" s="331">
        <f t="shared" si="113"/>
        <v>-1</v>
      </c>
      <c r="F1349" s="273" t="str">
        <f t="shared" si="114"/>
        <v>是</v>
      </c>
      <c r="G1349" s="151" t="str">
        <f t="shared" si="115"/>
        <v>款</v>
      </c>
    </row>
    <row r="1350" ht="36" customHeight="1" spans="1:7">
      <c r="A1350" s="431" t="s">
        <v>118</v>
      </c>
      <c r="B1350" s="296" t="s">
        <v>119</v>
      </c>
      <c r="C1350" s="304">
        <f>C1351+C1352</f>
        <v>0</v>
      </c>
      <c r="D1350" s="304">
        <f>D1351+D1352</f>
        <v>300</v>
      </c>
      <c r="E1350" s="331"/>
      <c r="F1350" s="273" t="str">
        <f t="shared" si="114"/>
        <v>是</v>
      </c>
      <c r="G1350" s="151" t="str">
        <f t="shared" si="115"/>
        <v>类</v>
      </c>
    </row>
    <row r="1351" ht="36" customHeight="1" spans="1:7">
      <c r="A1351" s="431" t="s">
        <v>2417</v>
      </c>
      <c r="B1351" s="296" t="s">
        <v>2418</v>
      </c>
      <c r="C1351" s="304"/>
      <c r="D1351" s="304"/>
      <c r="E1351" s="331"/>
      <c r="F1351" s="273" t="str">
        <f t="shared" si="114"/>
        <v>否</v>
      </c>
      <c r="G1351" s="151" t="str">
        <f t="shared" si="115"/>
        <v>款</v>
      </c>
    </row>
    <row r="1352" ht="36" customHeight="1" spans="1:7">
      <c r="A1352" s="431" t="s">
        <v>2419</v>
      </c>
      <c r="B1352" s="296" t="s">
        <v>2084</v>
      </c>
      <c r="C1352" s="304"/>
      <c r="D1352" s="304">
        <v>300</v>
      </c>
      <c r="E1352" s="331"/>
      <c r="F1352" s="273" t="str">
        <f t="shared" si="114"/>
        <v>是</v>
      </c>
      <c r="G1352" s="151" t="str">
        <f t="shared" si="115"/>
        <v>款</v>
      </c>
    </row>
    <row r="1353" ht="36" customHeight="1" spans="1:7">
      <c r="A1353" s="438" t="s">
        <v>2420</v>
      </c>
      <c r="B1353" s="439" t="s">
        <v>520</v>
      </c>
      <c r="C1353" s="452">
        <v>0</v>
      </c>
      <c r="D1353" s="452">
        <v>0</v>
      </c>
      <c r="E1353" s="331"/>
      <c r="F1353" s="273" t="str">
        <f t="shared" si="114"/>
        <v>否</v>
      </c>
      <c r="G1353" s="151" t="str">
        <f t="shared" si="115"/>
        <v>项</v>
      </c>
    </row>
    <row r="1354" ht="36" customHeight="1" spans="1:6">
      <c r="A1354" s="453"/>
      <c r="B1354" s="439"/>
      <c r="C1354" s="452"/>
      <c r="D1354" s="452"/>
      <c r="E1354" s="331"/>
      <c r="F1354" s="273" t="str">
        <f t="shared" si="114"/>
        <v>是</v>
      </c>
    </row>
    <row r="1355" ht="36" customHeight="1" spans="1:6">
      <c r="A1355" s="454"/>
      <c r="B1355" s="455" t="s">
        <v>2421</v>
      </c>
      <c r="C1355" s="297">
        <f>C1350+C1348+C1341+C1340+C1281+C1222+C1201+C1155+C1145+C1117+C1096+C1025+C960+C847+C823+C743+C669+C540+C480+C423+C367+C273+C253+C250+C4</f>
        <v>273077</v>
      </c>
      <c r="D1355" s="297">
        <f>D1350+D1348+D1341+D1340+D1281+D1222+D1201+D1155+D1145+D1117+D1096+D1025+D960+D847+D823+D743+D669+D540+D480+D423+D367+D273+D253+D250+D4</f>
        <v>303000</v>
      </c>
      <c r="E1355" s="331">
        <f>(D1355-C1355)/C1355</f>
        <v>0.11</v>
      </c>
      <c r="F1355" s="273" t="str">
        <f t="shared" si="114"/>
        <v>是</v>
      </c>
    </row>
    <row r="1356" spans="3:3">
      <c r="C1356" s="349"/>
    </row>
    <row r="1357" spans="3:3">
      <c r="C1357" s="402"/>
    </row>
    <row r="1358" spans="3:3">
      <c r="C1358" s="349"/>
    </row>
    <row r="1359" spans="3:3">
      <c r="C1359" s="402"/>
    </row>
    <row r="1360" spans="3:3">
      <c r="C1360" s="349"/>
    </row>
    <row r="1361" spans="3:3">
      <c r="C1361" s="349"/>
    </row>
    <row r="1362" spans="3:3">
      <c r="C1362" s="402"/>
    </row>
    <row r="1363" spans="3:3">
      <c r="C1363" s="349"/>
    </row>
    <row r="1364" spans="3:3">
      <c r="C1364" s="349"/>
    </row>
    <row r="1365" spans="3:3">
      <c r="C1365" s="349"/>
    </row>
    <row r="1366" spans="3:3">
      <c r="C1366" s="349"/>
    </row>
    <row r="1367" spans="3:5">
      <c r="C1367" s="402"/>
      <c r="E1367" s="322">
        <f>IF(C1355&lt;&gt;0,IF((D1355/C1355-1)&lt;-30%,"",IF((D1355/C1355-1)&gt;150%,"",D1355/C1355-1)),"")</f>
        <v>0</v>
      </c>
    </row>
    <row r="1368" spans="3:3">
      <c r="C1368" s="349"/>
    </row>
  </sheetData>
  <autoFilter ref="A3:G1355">
    <extLst/>
  </autoFilter>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6">
    <cfRule type="cellIs" dxfId="2" priority="1340"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7" stopIfTrue="1" operator="lessThan">
      <formula>0</formula>
    </cfRule>
  </conditionalFormatting>
  <conditionalFormatting sqref="F250">
    <cfRule type="cellIs" dxfId="2" priority="1106" stopIfTrue="1" operator="lessThan">
      <formula>0</formula>
    </cfRule>
  </conditionalFormatting>
  <conditionalFormatting sqref="F251">
    <cfRule type="cellIs" dxfId="2" priority="1105" stopIfTrue="1" operator="lessThan">
      <formula>0</formula>
    </cfRule>
  </conditionalFormatting>
  <conditionalFormatting sqref="F252">
    <cfRule type="cellIs" dxfId="2" priority="1104" stopIfTrue="1" operator="lessThan">
      <formula>0</formula>
    </cfRule>
  </conditionalFormatting>
  <conditionalFormatting sqref="F253">
    <cfRule type="cellIs" dxfId="2" priority="1103" stopIfTrue="1" operator="lessThan">
      <formula>0</formula>
    </cfRule>
  </conditionalFormatting>
  <conditionalFormatting sqref="F254">
    <cfRule type="cellIs" dxfId="2" priority="1102" stopIfTrue="1" operator="lessThan">
      <formula>0</formula>
    </cfRule>
  </conditionalFormatting>
  <conditionalFormatting sqref="F255">
    <cfRule type="cellIs" dxfId="2" priority="1101" stopIfTrue="1" operator="lessThan">
      <formula>0</formula>
    </cfRule>
  </conditionalFormatting>
  <conditionalFormatting sqref="F256">
    <cfRule type="cellIs" dxfId="2" priority="1100" stopIfTrue="1" operator="lessThan">
      <formula>0</formula>
    </cfRule>
  </conditionalFormatting>
  <conditionalFormatting sqref="F257">
    <cfRule type="cellIs" dxfId="2" priority="1099" stopIfTrue="1" operator="lessThan">
      <formula>0</formula>
    </cfRule>
  </conditionalFormatting>
  <conditionalFormatting sqref="F258">
    <cfRule type="cellIs" dxfId="2" priority="1098" stopIfTrue="1" operator="lessThan">
      <formula>0</formula>
    </cfRule>
  </conditionalFormatting>
  <conditionalFormatting sqref="F259">
    <cfRule type="cellIs" dxfId="2" priority="1097" stopIfTrue="1" operator="lessThan">
      <formula>0</formula>
    </cfRule>
  </conditionalFormatting>
  <conditionalFormatting sqref="F260">
    <cfRule type="cellIs" dxfId="2" priority="1096" stopIfTrue="1" operator="lessThan">
      <formula>0</formula>
    </cfRule>
  </conditionalFormatting>
  <conditionalFormatting sqref="F261">
    <cfRule type="cellIs" dxfId="2" priority="1095" stopIfTrue="1" operator="lessThan">
      <formula>0</formula>
    </cfRule>
  </conditionalFormatting>
  <conditionalFormatting sqref="F262">
    <cfRule type="cellIs" dxfId="2" priority="1094" stopIfTrue="1" operator="lessThan">
      <formula>0</formula>
    </cfRule>
  </conditionalFormatting>
  <conditionalFormatting sqref="F263">
    <cfRule type="cellIs" dxfId="2" priority="1093" stopIfTrue="1" operator="lessThan">
      <formula>0</formula>
    </cfRule>
  </conditionalFormatting>
  <conditionalFormatting sqref="F264">
    <cfRule type="cellIs" dxfId="2" priority="1092" stopIfTrue="1" operator="lessThan">
      <formula>0</formula>
    </cfRule>
  </conditionalFormatting>
  <conditionalFormatting sqref="F265">
    <cfRule type="cellIs" dxfId="2" priority="1091" stopIfTrue="1" operator="lessThan">
      <formula>0</formula>
    </cfRule>
  </conditionalFormatting>
  <conditionalFormatting sqref="F266">
    <cfRule type="cellIs" dxfId="2" priority="1090" stopIfTrue="1" operator="lessThan">
      <formula>0</formula>
    </cfRule>
  </conditionalFormatting>
  <conditionalFormatting sqref="F267">
    <cfRule type="cellIs" dxfId="2" priority="1089" stopIfTrue="1" operator="lessThan">
      <formula>0</formula>
    </cfRule>
  </conditionalFormatting>
  <conditionalFormatting sqref="F268">
    <cfRule type="cellIs" dxfId="2" priority="1088" stopIfTrue="1" operator="lessThan">
      <formula>0</formula>
    </cfRule>
  </conditionalFormatting>
  <conditionalFormatting sqref="F269">
    <cfRule type="cellIs" dxfId="2" priority="1087" stopIfTrue="1" operator="lessThan">
      <formula>0</formula>
    </cfRule>
  </conditionalFormatting>
  <conditionalFormatting sqref="F270">
    <cfRule type="cellIs" dxfId="2" priority="1086" stopIfTrue="1" operator="lessThan">
      <formula>0</formula>
    </cfRule>
  </conditionalFormatting>
  <conditionalFormatting sqref="F271">
    <cfRule type="cellIs" dxfId="2" priority="1085" stopIfTrue="1" operator="lessThan">
      <formula>0</formula>
    </cfRule>
  </conditionalFormatting>
  <conditionalFormatting sqref="F272">
    <cfRule type="cellIs" dxfId="2" priority="1084" stopIfTrue="1" operator="lessThan">
      <formula>0</formula>
    </cfRule>
  </conditionalFormatting>
  <conditionalFormatting sqref="F273">
    <cfRule type="cellIs" dxfId="2" priority="1083" stopIfTrue="1" operator="lessThan">
      <formula>0</formula>
    </cfRule>
  </conditionalFormatting>
  <conditionalFormatting sqref="F274">
    <cfRule type="cellIs" dxfId="2" priority="1082" stopIfTrue="1" operator="lessThan">
      <formula>0</formula>
    </cfRule>
  </conditionalFormatting>
  <conditionalFormatting sqref="F275">
    <cfRule type="cellIs" dxfId="2" priority="1081" stopIfTrue="1" operator="lessThan">
      <formula>0</formula>
    </cfRule>
  </conditionalFormatting>
  <conditionalFormatting sqref="F276">
    <cfRule type="cellIs" dxfId="2" priority="1080" stopIfTrue="1" operator="lessThan">
      <formula>0</formula>
    </cfRule>
  </conditionalFormatting>
  <conditionalFormatting sqref="F277">
    <cfRule type="cellIs" dxfId="2" priority="1079" stopIfTrue="1" operator="lessThan">
      <formula>0</formula>
    </cfRule>
  </conditionalFormatting>
  <conditionalFormatting sqref="F278">
    <cfRule type="cellIs" dxfId="2" priority="1078" stopIfTrue="1" operator="lessThan">
      <formula>0</formula>
    </cfRule>
  </conditionalFormatting>
  <conditionalFormatting sqref="F279">
    <cfRule type="cellIs" dxfId="2" priority="1077" stopIfTrue="1" operator="lessThan">
      <formula>0</formula>
    </cfRule>
  </conditionalFormatting>
  <conditionalFormatting sqref="F280">
    <cfRule type="cellIs" dxfId="2" priority="1076" stopIfTrue="1" operator="lessThan">
      <formula>0</formula>
    </cfRule>
  </conditionalFormatting>
  <conditionalFormatting sqref="F281">
    <cfRule type="cellIs" dxfId="2" priority="1075" stopIfTrue="1" operator="lessThan">
      <formula>0</formula>
    </cfRule>
  </conditionalFormatting>
  <conditionalFormatting sqref="F282">
    <cfRule type="cellIs" dxfId="2" priority="1074" stopIfTrue="1" operator="lessThan">
      <formula>0</formula>
    </cfRule>
  </conditionalFormatting>
  <conditionalFormatting sqref="F283">
    <cfRule type="cellIs" dxfId="2" priority="1073" stopIfTrue="1" operator="lessThan">
      <formula>0</formula>
    </cfRule>
  </conditionalFormatting>
  <conditionalFormatting sqref="F284">
    <cfRule type="cellIs" dxfId="2" priority="1072" stopIfTrue="1" operator="lessThan">
      <formula>0</formula>
    </cfRule>
  </conditionalFormatting>
  <conditionalFormatting sqref="F285">
    <cfRule type="cellIs" dxfId="2" priority="1071" stopIfTrue="1" operator="lessThan">
      <formula>0</formula>
    </cfRule>
  </conditionalFormatting>
  <conditionalFormatting sqref="F286">
    <cfRule type="cellIs" dxfId="2" priority="1070" stopIfTrue="1" operator="lessThan">
      <formula>0</formula>
    </cfRule>
  </conditionalFormatting>
  <conditionalFormatting sqref="F287">
    <cfRule type="cellIs" dxfId="2" priority="1069" stopIfTrue="1" operator="lessThan">
      <formula>0</formula>
    </cfRule>
  </conditionalFormatting>
  <conditionalFormatting sqref="F288">
    <cfRule type="cellIs" dxfId="2" priority="1068" stopIfTrue="1" operator="lessThan">
      <formula>0</formula>
    </cfRule>
  </conditionalFormatting>
  <conditionalFormatting sqref="F289">
    <cfRule type="cellIs" dxfId="2" priority="1067" stopIfTrue="1" operator="lessThan">
      <formula>0</formula>
    </cfRule>
  </conditionalFormatting>
  <conditionalFormatting sqref="F290">
    <cfRule type="cellIs" dxfId="2" priority="1066" stopIfTrue="1" operator="lessThan">
      <formula>0</formula>
    </cfRule>
  </conditionalFormatting>
  <conditionalFormatting sqref="F291">
    <cfRule type="cellIs" dxfId="2" priority="1065" stopIfTrue="1" operator="lessThan">
      <formula>0</formula>
    </cfRule>
  </conditionalFormatting>
  <conditionalFormatting sqref="F292">
    <cfRule type="cellIs" dxfId="2" priority="1064" stopIfTrue="1" operator="lessThan">
      <formula>0</formula>
    </cfRule>
  </conditionalFormatting>
  <conditionalFormatting sqref="F293">
    <cfRule type="cellIs" dxfId="2" priority="1063" stopIfTrue="1" operator="lessThan">
      <formula>0</formula>
    </cfRule>
  </conditionalFormatting>
  <conditionalFormatting sqref="F294">
    <cfRule type="cellIs" dxfId="2" priority="1062" stopIfTrue="1" operator="lessThan">
      <formula>0</formula>
    </cfRule>
  </conditionalFormatting>
  <conditionalFormatting sqref="F295">
    <cfRule type="cellIs" dxfId="2" priority="1061" stopIfTrue="1" operator="lessThan">
      <formula>0</formula>
    </cfRule>
  </conditionalFormatting>
  <conditionalFormatting sqref="F296">
    <cfRule type="cellIs" dxfId="2" priority="1060" stopIfTrue="1" operator="lessThan">
      <formula>0</formula>
    </cfRule>
  </conditionalFormatting>
  <conditionalFormatting sqref="F297">
    <cfRule type="cellIs" dxfId="2" priority="1059" stopIfTrue="1" operator="lessThan">
      <formula>0</formula>
    </cfRule>
  </conditionalFormatting>
  <conditionalFormatting sqref="F298">
    <cfRule type="cellIs" dxfId="2" priority="1058" stopIfTrue="1" operator="lessThan">
      <formula>0</formula>
    </cfRule>
  </conditionalFormatting>
  <conditionalFormatting sqref="F299">
    <cfRule type="cellIs" dxfId="2" priority="1057" stopIfTrue="1" operator="lessThan">
      <formula>0</formula>
    </cfRule>
  </conditionalFormatting>
  <conditionalFormatting sqref="F300">
    <cfRule type="cellIs" dxfId="2" priority="1056" stopIfTrue="1" operator="lessThan">
      <formula>0</formula>
    </cfRule>
  </conditionalFormatting>
  <conditionalFormatting sqref="F301">
    <cfRule type="cellIs" dxfId="2" priority="1055" stopIfTrue="1" operator="lessThan">
      <formula>0</formula>
    </cfRule>
  </conditionalFormatting>
  <conditionalFormatting sqref="F302">
    <cfRule type="cellIs" dxfId="2" priority="1054" stopIfTrue="1" operator="lessThan">
      <formula>0</formula>
    </cfRule>
  </conditionalFormatting>
  <conditionalFormatting sqref="F303">
    <cfRule type="cellIs" dxfId="2" priority="1053" stopIfTrue="1" operator="lessThan">
      <formula>0</formula>
    </cfRule>
  </conditionalFormatting>
  <conditionalFormatting sqref="F304">
    <cfRule type="cellIs" dxfId="2" priority="1052" stopIfTrue="1" operator="lessThan">
      <formula>0</formula>
    </cfRule>
  </conditionalFormatting>
  <conditionalFormatting sqref="F305">
    <cfRule type="cellIs" dxfId="2" priority="1051" stopIfTrue="1" operator="lessThan">
      <formula>0</formula>
    </cfRule>
  </conditionalFormatting>
  <conditionalFormatting sqref="F306">
    <cfRule type="cellIs" dxfId="2" priority="1050" stopIfTrue="1" operator="lessThan">
      <formula>0</formula>
    </cfRule>
  </conditionalFormatting>
  <conditionalFormatting sqref="F307">
    <cfRule type="cellIs" dxfId="2" priority="1049" stopIfTrue="1" operator="lessThan">
      <formula>0</formula>
    </cfRule>
  </conditionalFormatting>
  <conditionalFormatting sqref="F308">
    <cfRule type="cellIs" dxfId="2" priority="1048" stopIfTrue="1" operator="lessThan">
      <formula>0</formula>
    </cfRule>
  </conditionalFormatting>
  <conditionalFormatting sqref="F309">
    <cfRule type="cellIs" dxfId="2" priority="1047" stopIfTrue="1" operator="lessThan">
      <formula>0</formula>
    </cfRule>
  </conditionalFormatting>
  <conditionalFormatting sqref="F310">
    <cfRule type="cellIs" dxfId="2" priority="1046" stopIfTrue="1" operator="lessThan">
      <formula>0</formula>
    </cfRule>
  </conditionalFormatting>
  <conditionalFormatting sqref="F311">
    <cfRule type="cellIs" dxfId="2" priority="1045" stopIfTrue="1" operator="lessThan">
      <formula>0</formula>
    </cfRule>
  </conditionalFormatting>
  <conditionalFormatting sqref="F312">
    <cfRule type="cellIs" dxfId="2" priority="1044" stopIfTrue="1" operator="lessThan">
      <formula>0</formula>
    </cfRule>
  </conditionalFormatting>
  <conditionalFormatting sqref="F313">
    <cfRule type="cellIs" dxfId="2" priority="1043" stopIfTrue="1" operator="lessThan">
      <formula>0</formula>
    </cfRule>
  </conditionalFormatting>
  <conditionalFormatting sqref="F314">
    <cfRule type="cellIs" dxfId="2" priority="1042" stopIfTrue="1" operator="lessThan">
      <formula>0</formula>
    </cfRule>
  </conditionalFormatting>
  <conditionalFormatting sqref="F315">
    <cfRule type="cellIs" dxfId="2" priority="1041" stopIfTrue="1" operator="lessThan">
      <formula>0</formula>
    </cfRule>
  </conditionalFormatting>
  <conditionalFormatting sqref="F316">
    <cfRule type="cellIs" dxfId="2" priority="1040" stopIfTrue="1" operator="lessThan">
      <formula>0</formula>
    </cfRule>
  </conditionalFormatting>
  <conditionalFormatting sqref="F317">
    <cfRule type="cellIs" dxfId="2" priority="1039" stopIfTrue="1" operator="lessThan">
      <formula>0</formula>
    </cfRule>
  </conditionalFormatting>
  <conditionalFormatting sqref="F318">
    <cfRule type="cellIs" dxfId="2" priority="1038" stopIfTrue="1" operator="lessThan">
      <formula>0</formula>
    </cfRule>
  </conditionalFormatting>
  <conditionalFormatting sqref="F319">
    <cfRule type="cellIs" dxfId="2" priority="1037" stopIfTrue="1" operator="lessThan">
      <formula>0</formula>
    </cfRule>
  </conditionalFormatting>
  <conditionalFormatting sqref="F320">
    <cfRule type="cellIs" dxfId="2" priority="1036" stopIfTrue="1" operator="lessThan">
      <formula>0</formula>
    </cfRule>
  </conditionalFormatting>
  <conditionalFormatting sqref="F321">
    <cfRule type="cellIs" dxfId="2" priority="1035" stopIfTrue="1" operator="lessThan">
      <formula>0</formula>
    </cfRule>
  </conditionalFormatting>
  <conditionalFormatting sqref="F322">
    <cfRule type="cellIs" dxfId="2" priority="1034" stopIfTrue="1" operator="lessThan">
      <formula>0</formula>
    </cfRule>
  </conditionalFormatting>
  <conditionalFormatting sqref="F323">
    <cfRule type="cellIs" dxfId="2" priority="1033" stopIfTrue="1" operator="lessThan">
      <formula>0</formula>
    </cfRule>
  </conditionalFormatting>
  <conditionalFormatting sqref="F324">
    <cfRule type="cellIs" dxfId="2" priority="1032" stopIfTrue="1" operator="lessThan">
      <formula>0</formula>
    </cfRule>
  </conditionalFormatting>
  <conditionalFormatting sqref="F325">
    <cfRule type="cellIs" dxfId="2" priority="1031" stopIfTrue="1" operator="lessThan">
      <formula>0</formula>
    </cfRule>
  </conditionalFormatting>
  <conditionalFormatting sqref="F326">
    <cfRule type="cellIs" dxfId="2" priority="1030" stopIfTrue="1" operator="lessThan">
      <formula>0</formula>
    </cfRule>
  </conditionalFormatting>
  <conditionalFormatting sqref="F327">
    <cfRule type="cellIs" dxfId="2" priority="1029" stopIfTrue="1" operator="lessThan">
      <formula>0</formula>
    </cfRule>
  </conditionalFormatting>
  <conditionalFormatting sqref="F328">
    <cfRule type="cellIs" dxfId="2" priority="1028" stopIfTrue="1" operator="lessThan">
      <formula>0</formula>
    </cfRule>
  </conditionalFormatting>
  <conditionalFormatting sqref="F329">
    <cfRule type="cellIs" dxfId="2" priority="1027" stopIfTrue="1" operator="lessThan">
      <formula>0</formula>
    </cfRule>
  </conditionalFormatting>
  <conditionalFormatting sqref="F330">
    <cfRule type="cellIs" dxfId="2" priority="1026" stopIfTrue="1" operator="lessThan">
      <formula>0</formula>
    </cfRule>
  </conditionalFormatting>
  <conditionalFormatting sqref="F331">
    <cfRule type="cellIs" dxfId="2" priority="1025" stopIfTrue="1" operator="lessThan">
      <formula>0</formula>
    </cfRule>
  </conditionalFormatting>
  <conditionalFormatting sqref="F332">
    <cfRule type="cellIs" dxfId="2" priority="1024" stopIfTrue="1" operator="lessThan">
      <formula>0</formula>
    </cfRule>
  </conditionalFormatting>
  <conditionalFormatting sqref="F333">
    <cfRule type="cellIs" dxfId="2" priority="1023" stopIfTrue="1" operator="lessThan">
      <formula>0</formula>
    </cfRule>
  </conditionalFormatting>
  <conditionalFormatting sqref="F334">
    <cfRule type="cellIs" dxfId="2" priority="1022" stopIfTrue="1" operator="lessThan">
      <formula>0</formula>
    </cfRule>
  </conditionalFormatting>
  <conditionalFormatting sqref="F335">
    <cfRule type="cellIs" dxfId="2" priority="1021" stopIfTrue="1" operator="lessThan">
      <formula>0</formula>
    </cfRule>
  </conditionalFormatting>
  <conditionalFormatting sqref="F336">
    <cfRule type="cellIs" dxfId="2" priority="1020" stopIfTrue="1" operator="lessThan">
      <formula>0</formula>
    </cfRule>
  </conditionalFormatting>
  <conditionalFormatting sqref="F337">
    <cfRule type="cellIs" dxfId="2" priority="1019" stopIfTrue="1" operator="lessThan">
      <formula>0</formula>
    </cfRule>
  </conditionalFormatting>
  <conditionalFormatting sqref="F338">
    <cfRule type="cellIs" dxfId="2" priority="1018" stopIfTrue="1" operator="lessThan">
      <formula>0</formula>
    </cfRule>
  </conditionalFormatting>
  <conditionalFormatting sqref="F339">
    <cfRule type="cellIs" dxfId="2" priority="1017" stopIfTrue="1" operator="lessThan">
      <formula>0</formula>
    </cfRule>
  </conditionalFormatting>
  <conditionalFormatting sqref="F340">
    <cfRule type="cellIs" dxfId="2" priority="1016" stopIfTrue="1" operator="lessThan">
      <formula>0</formula>
    </cfRule>
  </conditionalFormatting>
  <conditionalFormatting sqref="F341">
    <cfRule type="cellIs" dxfId="2" priority="1015" stopIfTrue="1" operator="lessThan">
      <formula>0</formula>
    </cfRule>
  </conditionalFormatting>
  <conditionalFormatting sqref="F342">
    <cfRule type="cellIs" dxfId="2" priority="1014" stopIfTrue="1" operator="lessThan">
      <formula>0</formula>
    </cfRule>
  </conditionalFormatting>
  <conditionalFormatting sqref="F343">
    <cfRule type="cellIs" dxfId="2" priority="1013" stopIfTrue="1" operator="lessThan">
      <formula>0</formula>
    </cfRule>
  </conditionalFormatting>
  <conditionalFormatting sqref="F344">
    <cfRule type="cellIs" dxfId="2" priority="1012" stopIfTrue="1" operator="lessThan">
      <formula>0</formula>
    </cfRule>
  </conditionalFormatting>
  <conditionalFormatting sqref="F345">
    <cfRule type="cellIs" dxfId="2" priority="1011" stopIfTrue="1" operator="lessThan">
      <formula>0</formula>
    </cfRule>
  </conditionalFormatting>
  <conditionalFormatting sqref="F346">
    <cfRule type="cellIs" dxfId="2" priority="1010" stopIfTrue="1" operator="lessThan">
      <formula>0</formula>
    </cfRule>
  </conditionalFormatting>
  <conditionalFormatting sqref="F347">
    <cfRule type="cellIs" dxfId="2" priority="1009" stopIfTrue="1" operator="lessThan">
      <formula>0</formula>
    </cfRule>
  </conditionalFormatting>
  <conditionalFormatting sqref="F348">
    <cfRule type="cellIs" dxfId="2" priority="1008" stopIfTrue="1" operator="lessThan">
      <formula>0</formula>
    </cfRule>
  </conditionalFormatting>
  <conditionalFormatting sqref="F349">
    <cfRule type="cellIs" dxfId="2" priority="1007" stopIfTrue="1" operator="lessThan">
      <formula>0</formula>
    </cfRule>
  </conditionalFormatting>
  <conditionalFormatting sqref="F350">
    <cfRule type="cellIs" dxfId="2" priority="1006" stopIfTrue="1" operator="lessThan">
      <formula>0</formula>
    </cfRule>
  </conditionalFormatting>
  <conditionalFormatting sqref="F351">
    <cfRule type="cellIs" dxfId="2" priority="1005" stopIfTrue="1" operator="lessThan">
      <formula>0</formula>
    </cfRule>
  </conditionalFormatting>
  <conditionalFormatting sqref="F352">
    <cfRule type="cellIs" dxfId="2" priority="1004" stopIfTrue="1" operator="lessThan">
      <formula>0</formula>
    </cfRule>
  </conditionalFormatting>
  <conditionalFormatting sqref="F353">
    <cfRule type="cellIs" dxfId="2" priority="1003" stopIfTrue="1" operator="lessThan">
      <formula>0</formula>
    </cfRule>
  </conditionalFormatting>
  <conditionalFormatting sqref="F354">
    <cfRule type="cellIs" dxfId="2" priority="1002" stopIfTrue="1" operator="lessThan">
      <formula>0</formula>
    </cfRule>
  </conditionalFormatting>
  <conditionalFormatting sqref="F355">
    <cfRule type="cellIs" dxfId="2" priority="1001" stopIfTrue="1" operator="lessThan">
      <formula>0</formula>
    </cfRule>
  </conditionalFormatting>
  <conditionalFormatting sqref="F356">
    <cfRule type="cellIs" dxfId="2" priority="1000" stopIfTrue="1" operator="lessThan">
      <formula>0</formula>
    </cfRule>
  </conditionalFormatting>
  <conditionalFormatting sqref="F357">
    <cfRule type="cellIs" dxfId="2" priority="999" stopIfTrue="1" operator="lessThan">
      <formula>0</formula>
    </cfRule>
  </conditionalFormatting>
  <conditionalFormatting sqref="F358">
    <cfRule type="cellIs" dxfId="2" priority="998" stopIfTrue="1" operator="lessThan">
      <formula>0</formula>
    </cfRule>
  </conditionalFormatting>
  <conditionalFormatting sqref="F359">
    <cfRule type="cellIs" dxfId="2" priority="997" stopIfTrue="1" operator="lessThan">
      <formula>0</formula>
    </cfRule>
  </conditionalFormatting>
  <conditionalFormatting sqref="F360">
    <cfRule type="cellIs" dxfId="2" priority="996" stopIfTrue="1" operator="lessThan">
      <formula>0</formula>
    </cfRule>
  </conditionalFormatting>
  <conditionalFormatting sqref="F361">
    <cfRule type="cellIs" dxfId="2" priority="995" stopIfTrue="1" operator="lessThan">
      <formula>0</formula>
    </cfRule>
  </conditionalFormatting>
  <conditionalFormatting sqref="F362">
    <cfRule type="cellIs" dxfId="2" priority="994" stopIfTrue="1" operator="lessThan">
      <formula>0</formula>
    </cfRule>
  </conditionalFormatting>
  <conditionalFormatting sqref="F363">
    <cfRule type="cellIs" dxfId="2" priority="993" stopIfTrue="1" operator="lessThan">
      <formula>0</formula>
    </cfRule>
  </conditionalFormatting>
  <conditionalFormatting sqref="F364">
    <cfRule type="cellIs" dxfId="2" priority="992" stopIfTrue="1" operator="lessThan">
      <formula>0</formula>
    </cfRule>
  </conditionalFormatting>
  <conditionalFormatting sqref="F365">
    <cfRule type="cellIs" dxfId="2" priority="991" stopIfTrue="1" operator="lessThan">
      <formula>0</formula>
    </cfRule>
  </conditionalFormatting>
  <conditionalFormatting sqref="F366">
    <cfRule type="cellIs" dxfId="2" priority="990" stopIfTrue="1" operator="lessThan">
      <formula>0</formula>
    </cfRule>
  </conditionalFormatting>
  <conditionalFormatting sqref="F367">
    <cfRule type="cellIs" dxfId="2" priority="989" stopIfTrue="1" operator="lessThan">
      <formula>0</formula>
    </cfRule>
  </conditionalFormatting>
  <conditionalFormatting sqref="F368">
    <cfRule type="cellIs" dxfId="2" priority="988" stopIfTrue="1" operator="lessThan">
      <formula>0</formula>
    </cfRule>
  </conditionalFormatting>
  <conditionalFormatting sqref="F369">
    <cfRule type="cellIs" dxfId="2" priority="987" stopIfTrue="1" operator="lessThan">
      <formula>0</formula>
    </cfRule>
  </conditionalFormatting>
  <conditionalFormatting sqref="F370">
    <cfRule type="cellIs" dxfId="2" priority="986" stopIfTrue="1" operator="lessThan">
      <formula>0</formula>
    </cfRule>
  </conditionalFormatting>
  <conditionalFormatting sqref="F371">
    <cfRule type="cellIs" dxfId="2" priority="985" stopIfTrue="1" operator="lessThan">
      <formula>0</formula>
    </cfRule>
  </conditionalFormatting>
  <conditionalFormatting sqref="F372">
    <cfRule type="cellIs" dxfId="2" priority="984" stopIfTrue="1" operator="lessThan">
      <formula>0</formula>
    </cfRule>
  </conditionalFormatting>
  <conditionalFormatting sqref="F373">
    <cfRule type="cellIs" dxfId="2" priority="983" stopIfTrue="1" operator="lessThan">
      <formula>0</formula>
    </cfRule>
  </conditionalFormatting>
  <conditionalFormatting sqref="F374">
    <cfRule type="cellIs" dxfId="2" priority="982" stopIfTrue="1" operator="lessThan">
      <formula>0</formula>
    </cfRule>
  </conditionalFormatting>
  <conditionalFormatting sqref="F375">
    <cfRule type="cellIs" dxfId="2" priority="981" stopIfTrue="1" operator="lessThan">
      <formula>0</formula>
    </cfRule>
  </conditionalFormatting>
  <conditionalFormatting sqref="F376">
    <cfRule type="cellIs" dxfId="2" priority="980" stopIfTrue="1" operator="lessThan">
      <formula>0</formula>
    </cfRule>
  </conditionalFormatting>
  <conditionalFormatting sqref="F377">
    <cfRule type="cellIs" dxfId="2" priority="979" stopIfTrue="1" operator="lessThan">
      <formula>0</formula>
    </cfRule>
  </conditionalFormatting>
  <conditionalFormatting sqref="F378">
    <cfRule type="cellIs" dxfId="2" priority="978" stopIfTrue="1" operator="lessThan">
      <formula>0</formula>
    </cfRule>
  </conditionalFormatting>
  <conditionalFormatting sqref="F379">
    <cfRule type="cellIs" dxfId="2" priority="977" stopIfTrue="1" operator="lessThan">
      <formula>0</formula>
    </cfRule>
  </conditionalFormatting>
  <conditionalFormatting sqref="F380">
    <cfRule type="cellIs" dxfId="2" priority="976" stopIfTrue="1" operator="lessThan">
      <formula>0</formula>
    </cfRule>
  </conditionalFormatting>
  <conditionalFormatting sqref="F381">
    <cfRule type="cellIs" dxfId="2" priority="975" stopIfTrue="1" operator="lessThan">
      <formula>0</formula>
    </cfRule>
  </conditionalFormatting>
  <conditionalFormatting sqref="F382">
    <cfRule type="cellIs" dxfId="2" priority="974" stopIfTrue="1" operator="lessThan">
      <formula>0</formula>
    </cfRule>
  </conditionalFormatting>
  <conditionalFormatting sqref="F383">
    <cfRule type="cellIs" dxfId="2" priority="973" stopIfTrue="1" operator="lessThan">
      <formula>0</formula>
    </cfRule>
  </conditionalFormatting>
  <conditionalFormatting sqref="F384">
    <cfRule type="cellIs" dxfId="2" priority="972" stopIfTrue="1" operator="lessThan">
      <formula>0</formula>
    </cfRule>
  </conditionalFormatting>
  <conditionalFormatting sqref="F385">
    <cfRule type="cellIs" dxfId="2" priority="971" stopIfTrue="1" operator="lessThan">
      <formula>0</formula>
    </cfRule>
  </conditionalFormatting>
  <conditionalFormatting sqref="F386">
    <cfRule type="cellIs" dxfId="2" priority="970" stopIfTrue="1" operator="lessThan">
      <formula>0</formula>
    </cfRule>
  </conditionalFormatting>
  <conditionalFormatting sqref="F387">
    <cfRule type="cellIs" dxfId="2" priority="969" stopIfTrue="1" operator="lessThan">
      <formula>0</formula>
    </cfRule>
  </conditionalFormatting>
  <conditionalFormatting sqref="F388">
    <cfRule type="cellIs" dxfId="2" priority="968" stopIfTrue="1" operator="lessThan">
      <formula>0</formula>
    </cfRule>
  </conditionalFormatting>
  <conditionalFormatting sqref="F389">
    <cfRule type="cellIs" dxfId="2" priority="967" stopIfTrue="1" operator="lessThan">
      <formula>0</formula>
    </cfRule>
  </conditionalFormatting>
  <conditionalFormatting sqref="F390">
    <cfRule type="cellIs" dxfId="2" priority="966" stopIfTrue="1" operator="lessThan">
      <formula>0</formula>
    </cfRule>
  </conditionalFormatting>
  <conditionalFormatting sqref="F391">
    <cfRule type="cellIs" dxfId="2" priority="965" stopIfTrue="1" operator="lessThan">
      <formula>0</formula>
    </cfRule>
  </conditionalFormatting>
  <conditionalFormatting sqref="F392">
    <cfRule type="cellIs" dxfId="2" priority="964" stopIfTrue="1" operator="lessThan">
      <formula>0</formula>
    </cfRule>
  </conditionalFormatting>
  <conditionalFormatting sqref="F393">
    <cfRule type="cellIs" dxfId="2" priority="963" stopIfTrue="1" operator="lessThan">
      <formula>0</formula>
    </cfRule>
  </conditionalFormatting>
  <conditionalFormatting sqref="F394">
    <cfRule type="cellIs" dxfId="2" priority="962" stopIfTrue="1" operator="lessThan">
      <formula>0</formula>
    </cfRule>
  </conditionalFormatting>
  <conditionalFormatting sqref="F395">
    <cfRule type="cellIs" dxfId="2" priority="961" stopIfTrue="1" operator="lessThan">
      <formula>0</formula>
    </cfRule>
  </conditionalFormatting>
  <conditionalFormatting sqref="F396">
    <cfRule type="cellIs" dxfId="2" priority="960" stopIfTrue="1" operator="lessThan">
      <formula>0</formula>
    </cfRule>
  </conditionalFormatting>
  <conditionalFormatting sqref="F397">
    <cfRule type="cellIs" dxfId="2" priority="959" stopIfTrue="1" operator="lessThan">
      <formula>0</formula>
    </cfRule>
  </conditionalFormatting>
  <conditionalFormatting sqref="F398">
    <cfRule type="cellIs" dxfId="2" priority="958" stopIfTrue="1" operator="lessThan">
      <formula>0</formula>
    </cfRule>
  </conditionalFormatting>
  <conditionalFormatting sqref="F399">
    <cfRule type="cellIs" dxfId="2" priority="957" stopIfTrue="1" operator="lessThan">
      <formula>0</formula>
    </cfRule>
  </conditionalFormatting>
  <conditionalFormatting sqref="F400">
    <cfRule type="cellIs" dxfId="2" priority="956" stopIfTrue="1" operator="lessThan">
      <formula>0</formula>
    </cfRule>
  </conditionalFormatting>
  <conditionalFormatting sqref="F401">
    <cfRule type="cellIs" dxfId="2" priority="955" stopIfTrue="1" operator="lessThan">
      <formula>0</formula>
    </cfRule>
  </conditionalFormatting>
  <conditionalFormatting sqref="F402">
    <cfRule type="cellIs" dxfId="2" priority="954" stopIfTrue="1" operator="lessThan">
      <formula>0</formula>
    </cfRule>
  </conditionalFormatting>
  <conditionalFormatting sqref="F403">
    <cfRule type="cellIs" dxfId="2" priority="953" stopIfTrue="1" operator="lessThan">
      <formula>0</formula>
    </cfRule>
  </conditionalFormatting>
  <conditionalFormatting sqref="F404">
    <cfRule type="cellIs" dxfId="2" priority="952" stopIfTrue="1" operator="lessThan">
      <formula>0</formula>
    </cfRule>
  </conditionalFormatting>
  <conditionalFormatting sqref="F405">
    <cfRule type="cellIs" dxfId="2" priority="951" stopIfTrue="1" operator="lessThan">
      <formula>0</formula>
    </cfRule>
  </conditionalFormatting>
  <conditionalFormatting sqref="F406">
    <cfRule type="cellIs" dxfId="2" priority="950" stopIfTrue="1" operator="lessThan">
      <formula>0</formula>
    </cfRule>
  </conditionalFormatting>
  <conditionalFormatting sqref="F407">
    <cfRule type="cellIs" dxfId="2" priority="949" stopIfTrue="1" operator="lessThan">
      <formula>0</formula>
    </cfRule>
  </conditionalFormatting>
  <conditionalFormatting sqref="F408">
    <cfRule type="cellIs" dxfId="2" priority="948" stopIfTrue="1" operator="lessThan">
      <formula>0</formula>
    </cfRule>
  </conditionalFormatting>
  <conditionalFormatting sqref="F409">
    <cfRule type="cellIs" dxfId="2" priority="947" stopIfTrue="1" operator="lessThan">
      <formula>0</formula>
    </cfRule>
  </conditionalFormatting>
  <conditionalFormatting sqref="F410">
    <cfRule type="cellIs" dxfId="2" priority="946" stopIfTrue="1" operator="lessThan">
      <formula>0</formula>
    </cfRule>
  </conditionalFormatting>
  <conditionalFormatting sqref="F411">
    <cfRule type="cellIs" dxfId="2" priority="945" stopIfTrue="1" operator="lessThan">
      <formula>0</formula>
    </cfRule>
  </conditionalFormatting>
  <conditionalFormatting sqref="F412">
    <cfRule type="cellIs" dxfId="2" priority="944" stopIfTrue="1" operator="lessThan">
      <formula>0</formula>
    </cfRule>
  </conditionalFormatting>
  <conditionalFormatting sqref="F413">
    <cfRule type="cellIs" dxfId="2" priority="943" stopIfTrue="1" operator="lessThan">
      <formula>0</formula>
    </cfRule>
  </conditionalFormatting>
  <conditionalFormatting sqref="F414">
    <cfRule type="cellIs" dxfId="2" priority="942" stopIfTrue="1" operator="lessThan">
      <formula>0</formula>
    </cfRule>
  </conditionalFormatting>
  <conditionalFormatting sqref="F415">
    <cfRule type="cellIs" dxfId="2" priority="941" stopIfTrue="1" operator="lessThan">
      <formula>0</formula>
    </cfRule>
  </conditionalFormatting>
  <conditionalFormatting sqref="F416">
    <cfRule type="cellIs" dxfId="2" priority="940" stopIfTrue="1" operator="lessThan">
      <formula>0</formula>
    </cfRule>
  </conditionalFormatting>
  <conditionalFormatting sqref="F417">
    <cfRule type="cellIs" dxfId="2" priority="939" stopIfTrue="1" operator="lessThan">
      <formula>0</formula>
    </cfRule>
  </conditionalFormatting>
  <conditionalFormatting sqref="F418">
    <cfRule type="cellIs" dxfId="2" priority="938" stopIfTrue="1" operator="lessThan">
      <formula>0</formula>
    </cfRule>
  </conditionalFormatting>
  <conditionalFormatting sqref="F419">
    <cfRule type="cellIs" dxfId="2" priority="937" stopIfTrue="1" operator="lessThan">
      <formula>0</formula>
    </cfRule>
  </conditionalFormatting>
  <conditionalFormatting sqref="F420">
    <cfRule type="cellIs" dxfId="2" priority="936" stopIfTrue="1" operator="lessThan">
      <formula>0</formula>
    </cfRule>
  </conditionalFormatting>
  <conditionalFormatting sqref="F421">
    <cfRule type="cellIs" dxfId="2" priority="935" stopIfTrue="1" operator="lessThan">
      <formula>0</formula>
    </cfRule>
  </conditionalFormatting>
  <conditionalFormatting sqref="F422">
    <cfRule type="cellIs" dxfId="2" priority="934" stopIfTrue="1" operator="lessThan">
      <formula>0</formula>
    </cfRule>
  </conditionalFormatting>
  <conditionalFormatting sqref="F423">
    <cfRule type="cellIs" dxfId="2" priority="933" stopIfTrue="1" operator="lessThan">
      <formula>0</formula>
    </cfRule>
  </conditionalFormatting>
  <conditionalFormatting sqref="F424">
    <cfRule type="cellIs" dxfId="2" priority="932" stopIfTrue="1" operator="lessThan">
      <formula>0</formula>
    </cfRule>
  </conditionalFormatting>
  <conditionalFormatting sqref="F425">
    <cfRule type="cellIs" dxfId="2" priority="931" stopIfTrue="1" operator="lessThan">
      <formula>0</formula>
    </cfRule>
  </conditionalFormatting>
  <conditionalFormatting sqref="F426">
    <cfRule type="cellIs" dxfId="2" priority="930" stopIfTrue="1" operator="lessThan">
      <formula>0</formula>
    </cfRule>
  </conditionalFormatting>
  <conditionalFormatting sqref="F427">
    <cfRule type="cellIs" dxfId="2" priority="929" stopIfTrue="1" operator="lessThan">
      <formula>0</formula>
    </cfRule>
  </conditionalFormatting>
  <conditionalFormatting sqref="F428">
    <cfRule type="cellIs" dxfId="2" priority="928" stopIfTrue="1" operator="lessThan">
      <formula>0</formula>
    </cfRule>
  </conditionalFormatting>
  <conditionalFormatting sqref="F429">
    <cfRule type="cellIs" dxfId="2" priority="927" stopIfTrue="1" operator="lessThan">
      <formula>0</formula>
    </cfRule>
  </conditionalFormatting>
  <conditionalFormatting sqref="F430">
    <cfRule type="cellIs" dxfId="2" priority="926" stopIfTrue="1" operator="lessThan">
      <formula>0</formula>
    </cfRule>
  </conditionalFormatting>
  <conditionalFormatting sqref="F431">
    <cfRule type="cellIs" dxfId="2" priority="925" stopIfTrue="1" operator="lessThan">
      <formula>0</formula>
    </cfRule>
  </conditionalFormatting>
  <conditionalFormatting sqref="F432">
    <cfRule type="cellIs" dxfId="2" priority="924" stopIfTrue="1" operator="lessThan">
      <formula>0</formula>
    </cfRule>
  </conditionalFormatting>
  <conditionalFormatting sqref="F433">
    <cfRule type="cellIs" dxfId="2" priority="923" stopIfTrue="1" operator="lessThan">
      <formula>0</formula>
    </cfRule>
  </conditionalFormatting>
  <conditionalFormatting sqref="F434">
    <cfRule type="cellIs" dxfId="2" priority="922" stopIfTrue="1" operator="lessThan">
      <formula>0</formula>
    </cfRule>
  </conditionalFormatting>
  <conditionalFormatting sqref="F435">
    <cfRule type="cellIs" dxfId="2" priority="921" stopIfTrue="1" operator="lessThan">
      <formula>0</formula>
    </cfRule>
  </conditionalFormatting>
  <conditionalFormatting sqref="F436">
    <cfRule type="cellIs" dxfId="2" priority="920" stopIfTrue="1" operator="lessThan">
      <formula>0</formula>
    </cfRule>
  </conditionalFormatting>
  <conditionalFormatting sqref="F437">
    <cfRule type="cellIs" dxfId="2" priority="919" stopIfTrue="1" operator="lessThan">
      <formula>0</formula>
    </cfRule>
  </conditionalFormatting>
  <conditionalFormatting sqref="F438">
    <cfRule type="cellIs" dxfId="2" priority="918" stopIfTrue="1" operator="lessThan">
      <formula>0</formula>
    </cfRule>
  </conditionalFormatting>
  <conditionalFormatting sqref="F439">
    <cfRule type="cellIs" dxfId="2" priority="917" stopIfTrue="1" operator="lessThan">
      <formula>0</formula>
    </cfRule>
  </conditionalFormatting>
  <conditionalFormatting sqref="F440">
    <cfRule type="cellIs" dxfId="2" priority="916" stopIfTrue="1" operator="lessThan">
      <formula>0</formula>
    </cfRule>
  </conditionalFormatting>
  <conditionalFormatting sqref="F441">
    <cfRule type="cellIs" dxfId="2" priority="915" stopIfTrue="1" operator="lessThan">
      <formula>0</formula>
    </cfRule>
  </conditionalFormatting>
  <conditionalFormatting sqref="F442">
    <cfRule type="cellIs" dxfId="2" priority="914" stopIfTrue="1" operator="lessThan">
      <formula>0</formula>
    </cfRule>
  </conditionalFormatting>
  <conditionalFormatting sqref="F443">
    <cfRule type="cellIs" dxfId="2" priority="913" stopIfTrue="1" operator="lessThan">
      <formula>0</formula>
    </cfRule>
  </conditionalFormatting>
  <conditionalFormatting sqref="F444">
    <cfRule type="cellIs" dxfId="2" priority="912" stopIfTrue="1" operator="lessThan">
      <formula>0</formula>
    </cfRule>
  </conditionalFormatting>
  <conditionalFormatting sqref="F445">
    <cfRule type="cellIs" dxfId="2" priority="911" stopIfTrue="1" operator="lessThan">
      <formula>0</formula>
    </cfRule>
  </conditionalFormatting>
  <conditionalFormatting sqref="F446">
    <cfRule type="cellIs" dxfId="2" priority="910" stopIfTrue="1" operator="lessThan">
      <formula>0</formula>
    </cfRule>
  </conditionalFormatting>
  <conditionalFormatting sqref="F447">
    <cfRule type="cellIs" dxfId="2" priority="909" stopIfTrue="1" operator="lessThan">
      <formula>0</formula>
    </cfRule>
  </conditionalFormatting>
  <conditionalFormatting sqref="F448">
    <cfRule type="cellIs" dxfId="2" priority="908" stopIfTrue="1" operator="lessThan">
      <formula>0</formula>
    </cfRule>
  </conditionalFormatting>
  <conditionalFormatting sqref="F449">
    <cfRule type="cellIs" dxfId="2" priority="907" stopIfTrue="1" operator="lessThan">
      <formula>0</formula>
    </cfRule>
  </conditionalFormatting>
  <conditionalFormatting sqref="F450">
    <cfRule type="cellIs" dxfId="2" priority="906" stopIfTrue="1" operator="lessThan">
      <formula>0</formula>
    </cfRule>
  </conditionalFormatting>
  <conditionalFormatting sqref="F451">
    <cfRule type="cellIs" dxfId="2" priority="905" stopIfTrue="1" operator="lessThan">
      <formula>0</formula>
    </cfRule>
  </conditionalFormatting>
  <conditionalFormatting sqref="F452">
    <cfRule type="cellIs" dxfId="2" priority="904" stopIfTrue="1" operator="lessThan">
      <formula>0</formula>
    </cfRule>
  </conditionalFormatting>
  <conditionalFormatting sqref="F453">
    <cfRule type="cellIs" dxfId="2" priority="903" stopIfTrue="1" operator="lessThan">
      <formula>0</formula>
    </cfRule>
  </conditionalFormatting>
  <conditionalFormatting sqref="F454">
    <cfRule type="cellIs" dxfId="2" priority="902" stopIfTrue="1" operator="lessThan">
      <formula>0</formula>
    </cfRule>
  </conditionalFormatting>
  <conditionalFormatting sqref="F455">
    <cfRule type="cellIs" dxfId="2" priority="901" stopIfTrue="1" operator="lessThan">
      <formula>0</formula>
    </cfRule>
  </conditionalFormatting>
  <conditionalFormatting sqref="F456">
    <cfRule type="cellIs" dxfId="2" priority="900" stopIfTrue="1" operator="lessThan">
      <formula>0</formula>
    </cfRule>
  </conditionalFormatting>
  <conditionalFormatting sqref="F457">
    <cfRule type="cellIs" dxfId="2" priority="899" stopIfTrue="1" operator="lessThan">
      <formula>0</formula>
    </cfRule>
  </conditionalFormatting>
  <conditionalFormatting sqref="F458">
    <cfRule type="cellIs" dxfId="2" priority="898" stopIfTrue="1" operator="lessThan">
      <formula>0</formula>
    </cfRule>
  </conditionalFormatting>
  <conditionalFormatting sqref="F459">
    <cfRule type="cellIs" dxfId="2" priority="897" stopIfTrue="1" operator="lessThan">
      <formula>0</formula>
    </cfRule>
  </conditionalFormatting>
  <conditionalFormatting sqref="F460">
    <cfRule type="cellIs" dxfId="2" priority="896" stopIfTrue="1" operator="lessThan">
      <formula>0</formula>
    </cfRule>
  </conditionalFormatting>
  <conditionalFormatting sqref="F461">
    <cfRule type="cellIs" dxfId="2" priority="895" stopIfTrue="1" operator="lessThan">
      <formula>0</formula>
    </cfRule>
  </conditionalFormatting>
  <conditionalFormatting sqref="F462">
    <cfRule type="cellIs" dxfId="2" priority="894" stopIfTrue="1" operator="lessThan">
      <formula>0</formula>
    </cfRule>
  </conditionalFormatting>
  <conditionalFormatting sqref="F463">
    <cfRule type="cellIs" dxfId="2" priority="893" stopIfTrue="1" operator="lessThan">
      <formula>0</formula>
    </cfRule>
  </conditionalFormatting>
  <conditionalFormatting sqref="F464">
    <cfRule type="cellIs" dxfId="2" priority="892" stopIfTrue="1" operator="lessThan">
      <formula>0</formula>
    </cfRule>
  </conditionalFormatting>
  <conditionalFormatting sqref="F465">
    <cfRule type="cellIs" dxfId="2" priority="891" stopIfTrue="1" operator="lessThan">
      <formula>0</formula>
    </cfRule>
  </conditionalFormatting>
  <conditionalFormatting sqref="F466">
    <cfRule type="cellIs" dxfId="2" priority="890" stopIfTrue="1" operator="lessThan">
      <formula>0</formula>
    </cfRule>
  </conditionalFormatting>
  <conditionalFormatting sqref="F467">
    <cfRule type="cellIs" dxfId="2" priority="889" stopIfTrue="1" operator="lessThan">
      <formula>0</formula>
    </cfRule>
  </conditionalFormatting>
  <conditionalFormatting sqref="F468">
    <cfRule type="cellIs" dxfId="2" priority="888" stopIfTrue="1" operator="lessThan">
      <formula>0</formula>
    </cfRule>
  </conditionalFormatting>
  <conditionalFormatting sqref="F469">
    <cfRule type="cellIs" dxfId="2" priority="887" stopIfTrue="1" operator="lessThan">
      <formula>0</formula>
    </cfRule>
  </conditionalFormatting>
  <conditionalFormatting sqref="F470">
    <cfRule type="cellIs" dxfId="2" priority="886" stopIfTrue="1" operator="lessThan">
      <formula>0</formula>
    </cfRule>
  </conditionalFormatting>
  <conditionalFormatting sqref="F471">
    <cfRule type="cellIs" dxfId="2" priority="885" stopIfTrue="1" operator="lessThan">
      <formula>0</formula>
    </cfRule>
  </conditionalFormatting>
  <conditionalFormatting sqref="F472">
    <cfRule type="cellIs" dxfId="2" priority="884" stopIfTrue="1" operator="lessThan">
      <formula>0</formula>
    </cfRule>
  </conditionalFormatting>
  <conditionalFormatting sqref="F473">
    <cfRule type="cellIs" dxfId="2" priority="883" stopIfTrue="1" operator="lessThan">
      <formula>0</formula>
    </cfRule>
  </conditionalFormatting>
  <conditionalFormatting sqref="F474">
    <cfRule type="cellIs" dxfId="2" priority="882" stopIfTrue="1" operator="lessThan">
      <formula>0</formula>
    </cfRule>
  </conditionalFormatting>
  <conditionalFormatting sqref="F475">
    <cfRule type="cellIs" dxfId="2" priority="881" stopIfTrue="1" operator="lessThan">
      <formula>0</formula>
    </cfRule>
  </conditionalFormatting>
  <conditionalFormatting sqref="F476">
    <cfRule type="cellIs" dxfId="2" priority="880" stopIfTrue="1" operator="lessThan">
      <formula>0</formula>
    </cfRule>
  </conditionalFormatting>
  <conditionalFormatting sqref="F477">
    <cfRule type="cellIs" dxfId="2" priority="879" stopIfTrue="1" operator="lessThan">
      <formula>0</formula>
    </cfRule>
  </conditionalFormatting>
  <conditionalFormatting sqref="F478">
    <cfRule type="cellIs" dxfId="2" priority="878" stopIfTrue="1" operator="lessThan">
      <formula>0</formula>
    </cfRule>
  </conditionalFormatting>
  <conditionalFormatting sqref="F479">
    <cfRule type="cellIs" dxfId="2" priority="877" stopIfTrue="1" operator="lessThan">
      <formula>0</formula>
    </cfRule>
  </conditionalFormatting>
  <conditionalFormatting sqref="F480">
    <cfRule type="cellIs" dxfId="2" priority="876" stopIfTrue="1" operator="lessThan">
      <formula>0</formula>
    </cfRule>
  </conditionalFormatting>
  <conditionalFormatting sqref="F481">
    <cfRule type="cellIs" dxfId="2" priority="875" stopIfTrue="1" operator="lessThan">
      <formula>0</formula>
    </cfRule>
  </conditionalFormatting>
  <conditionalFormatting sqref="F482">
    <cfRule type="cellIs" dxfId="2" priority="874" stopIfTrue="1" operator="lessThan">
      <formula>0</formula>
    </cfRule>
  </conditionalFormatting>
  <conditionalFormatting sqref="F483">
    <cfRule type="cellIs" dxfId="2" priority="873" stopIfTrue="1" operator="lessThan">
      <formula>0</formula>
    </cfRule>
  </conditionalFormatting>
  <conditionalFormatting sqref="F484">
    <cfRule type="cellIs" dxfId="2" priority="872" stopIfTrue="1" operator="lessThan">
      <formula>0</formula>
    </cfRule>
  </conditionalFormatting>
  <conditionalFormatting sqref="F485">
    <cfRule type="cellIs" dxfId="2" priority="871" stopIfTrue="1" operator="lessThan">
      <formula>0</formula>
    </cfRule>
  </conditionalFormatting>
  <conditionalFormatting sqref="F486">
    <cfRule type="cellIs" dxfId="2" priority="870" stopIfTrue="1" operator="lessThan">
      <formula>0</formula>
    </cfRule>
  </conditionalFormatting>
  <conditionalFormatting sqref="F487">
    <cfRule type="cellIs" dxfId="2" priority="869" stopIfTrue="1" operator="lessThan">
      <formula>0</formula>
    </cfRule>
  </conditionalFormatting>
  <conditionalFormatting sqref="F488">
    <cfRule type="cellIs" dxfId="2" priority="868" stopIfTrue="1" operator="lessThan">
      <formula>0</formula>
    </cfRule>
  </conditionalFormatting>
  <conditionalFormatting sqref="F489">
    <cfRule type="cellIs" dxfId="2" priority="867" stopIfTrue="1" operator="lessThan">
      <formula>0</formula>
    </cfRule>
  </conditionalFormatting>
  <conditionalFormatting sqref="F490">
    <cfRule type="cellIs" dxfId="2" priority="866" stopIfTrue="1" operator="lessThan">
      <formula>0</formula>
    </cfRule>
  </conditionalFormatting>
  <conditionalFormatting sqref="F491">
    <cfRule type="cellIs" dxfId="2" priority="865" stopIfTrue="1" operator="lessThan">
      <formula>0</formula>
    </cfRule>
  </conditionalFormatting>
  <conditionalFormatting sqref="F492">
    <cfRule type="cellIs" dxfId="2" priority="864" stopIfTrue="1" operator="lessThan">
      <formula>0</formula>
    </cfRule>
  </conditionalFormatting>
  <conditionalFormatting sqref="F493">
    <cfRule type="cellIs" dxfId="2" priority="863" stopIfTrue="1" operator="lessThan">
      <formula>0</formula>
    </cfRule>
  </conditionalFormatting>
  <conditionalFormatting sqref="F494">
    <cfRule type="cellIs" dxfId="2" priority="862" stopIfTrue="1" operator="lessThan">
      <formula>0</formula>
    </cfRule>
  </conditionalFormatting>
  <conditionalFormatting sqref="F495">
    <cfRule type="cellIs" dxfId="2" priority="861" stopIfTrue="1" operator="lessThan">
      <formula>0</formula>
    </cfRule>
  </conditionalFormatting>
  <conditionalFormatting sqref="F496">
    <cfRule type="cellIs" dxfId="2" priority="860" stopIfTrue="1" operator="lessThan">
      <formula>0</formula>
    </cfRule>
  </conditionalFormatting>
  <conditionalFormatting sqref="F497">
    <cfRule type="cellIs" dxfId="2" priority="859" stopIfTrue="1" operator="lessThan">
      <formula>0</formula>
    </cfRule>
  </conditionalFormatting>
  <conditionalFormatting sqref="F498">
    <cfRule type="cellIs" dxfId="2" priority="858" stopIfTrue="1" operator="lessThan">
      <formula>0</formula>
    </cfRule>
  </conditionalFormatting>
  <conditionalFormatting sqref="F499">
    <cfRule type="cellIs" dxfId="2" priority="857" stopIfTrue="1" operator="lessThan">
      <formula>0</formula>
    </cfRule>
  </conditionalFormatting>
  <conditionalFormatting sqref="F500">
    <cfRule type="cellIs" dxfId="2" priority="856" stopIfTrue="1" operator="lessThan">
      <formula>0</formula>
    </cfRule>
  </conditionalFormatting>
  <conditionalFormatting sqref="F501">
    <cfRule type="cellIs" dxfId="2" priority="855" stopIfTrue="1" operator="lessThan">
      <formula>0</formula>
    </cfRule>
  </conditionalFormatting>
  <conditionalFormatting sqref="F502">
    <cfRule type="cellIs" dxfId="2" priority="854" stopIfTrue="1" operator="lessThan">
      <formula>0</formula>
    </cfRule>
  </conditionalFormatting>
  <conditionalFormatting sqref="F503">
    <cfRule type="cellIs" dxfId="2" priority="853" stopIfTrue="1" operator="lessThan">
      <formula>0</formula>
    </cfRule>
  </conditionalFormatting>
  <conditionalFormatting sqref="F504">
    <cfRule type="cellIs" dxfId="2" priority="852" stopIfTrue="1" operator="lessThan">
      <formula>0</formula>
    </cfRule>
  </conditionalFormatting>
  <conditionalFormatting sqref="F505">
    <cfRule type="cellIs" dxfId="2" priority="851" stopIfTrue="1" operator="lessThan">
      <formula>0</formula>
    </cfRule>
  </conditionalFormatting>
  <conditionalFormatting sqref="F506">
    <cfRule type="cellIs" dxfId="2" priority="850" stopIfTrue="1" operator="lessThan">
      <formula>0</formula>
    </cfRule>
  </conditionalFormatting>
  <conditionalFormatting sqref="F507">
    <cfRule type="cellIs" dxfId="2" priority="849" stopIfTrue="1" operator="lessThan">
      <formula>0</formula>
    </cfRule>
  </conditionalFormatting>
  <conditionalFormatting sqref="F508">
    <cfRule type="cellIs" dxfId="2" priority="848" stopIfTrue="1" operator="lessThan">
      <formula>0</formula>
    </cfRule>
  </conditionalFormatting>
  <conditionalFormatting sqref="F509">
    <cfRule type="cellIs" dxfId="2" priority="847" stopIfTrue="1" operator="lessThan">
      <formula>0</formula>
    </cfRule>
  </conditionalFormatting>
  <conditionalFormatting sqref="F510">
    <cfRule type="cellIs" dxfId="2" priority="846" stopIfTrue="1" operator="lessThan">
      <formula>0</formula>
    </cfRule>
  </conditionalFormatting>
  <conditionalFormatting sqref="F511">
    <cfRule type="cellIs" dxfId="2" priority="845" stopIfTrue="1" operator="lessThan">
      <formula>0</formula>
    </cfRule>
  </conditionalFormatting>
  <conditionalFormatting sqref="F512">
    <cfRule type="cellIs" dxfId="2" priority="844" stopIfTrue="1" operator="lessThan">
      <formula>0</formula>
    </cfRule>
  </conditionalFormatting>
  <conditionalFormatting sqref="F513">
    <cfRule type="cellIs" dxfId="2" priority="843" stopIfTrue="1" operator="lessThan">
      <formula>0</formula>
    </cfRule>
  </conditionalFormatting>
  <conditionalFormatting sqref="F514">
    <cfRule type="cellIs" dxfId="2" priority="842" stopIfTrue="1" operator="lessThan">
      <formula>0</formula>
    </cfRule>
  </conditionalFormatting>
  <conditionalFormatting sqref="F515">
    <cfRule type="cellIs" dxfId="2" priority="841" stopIfTrue="1" operator="lessThan">
      <formula>0</formula>
    </cfRule>
  </conditionalFormatting>
  <conditionalFormatting sqref="F516">
    <cfRule type="cellIs" dxfId="2" priority="840" stopIfTrue="1" operator="lessThan">
      <formula>0</formula>
    </cfRule>
  </conditionalFormatting>
  <conditionalFormatting sqref="F517">
    <cfRule type="cellIs" dxfId="2" priority="839" stopIfTrue="1" operator="lessThan">
      <formula>0</formula>
    </cfRule>
  </conditionalFormatting>
  <conditionalFormatting sqref="F518">
    <cfRule type="cellIs" dxfId="2" priority="838" stopIfTrue="1" operator="lessThan">
      <formula>0</formula>
    </cfRule>
  </conditionalFormatting>
  <conditionalFormatting sqref="F519">
    <cfRule type="cellIs" dxfId="2" priority="837" stopIfTrue="1" operator="lessThan">
      <formula>0</formula>
    </cfRule>
  </conditionalFormatting>
  <conditionalFormatting sqref="F520">
    <cfRule type="cellIs" dxfId="2" priority="836" stopIfTrue="1" operator="lessThan">
      <formula>0</formula>
    </cfRule>
  </conditionalFormatting>
  <conditionalFormatting sqref="F521">
    <cfRule type="cellIs" dxfId="2" priority="835" stopIfTrue="1" operator="lessThan">
      <formula>0</formula>
    </cfRule>
  </conditionalFormatting>
  <conditionalFormatting sqref="F522">
    <cfRule type="cellIs" dxfId="2" priority="834" stopIfTrue="1" operator="lessThan">
      <formula>0</formula>
    </cfRule>
  </conditionalFormatting>
  <conditionalFormatting sqref="F523">
    <cfRule type="cellIs" dxfId="2" priority="833" stopIfTrue="1" operator="lessThan">
      <formula>0</formula>
    </cfRule>
  </conditionalFormatting>
  <conditionalFormatting sqref="F524">
    <cfRule type="cellIs" dxfId="2" priority="832" stopIfTrue="1" operator="lessThan">
      <formula>0</formula>
    </cfRule>
  </conditionalFormatting>
  <conditionalFormatting sqref="F525">
    <cfRule type="cellIs" dxfId="2" priority="831" stopIfTrue="1" operator="lessThan">
      <formula>0</formula>
    </cfRule>
  </conditionalFormatting>
  <conditionalFormatting sqref="F526">
    <cfRule type="cellIs" dxfId="2" priority="830" stopIfTrue="1" operator="lessThan">
      <formula>0</formula>
    </cfRule>
  </conditionalFormatting>
  <conditionalFormatting sqref="F527">
    <cfRule type="cellIs" dxfId="2" priority="829" stopIfTrue="1" operator="lessThan">
      <formula>0</formula>
    </cfRule>
  </conditionalFormatting>
  <conditionalFormatting sqref="F528">
    <cfRule type="cellIs" dxfId="2" priority="828" stopIfTrue="1" operator="lessThan">
      <formula>0</formula>
    </cfRule>
  </conditionalFormatting>
  <conditionalFormatting sqref="F529">
    <cfRule type="cellIs" dxfId="2" priority="827" stopIfTrue="1" operator="lessThan">
      <formula>0</formula>
    </cfRule>
  </conditionalFormatting>
  <conditionalFormatting sqref="F530">
    <cfRule type="cellIs" dxfId="2" priority="826" stopIfTrue="1" operator="lessThan">
      <formula>0</formula>
    </cfRule>
  </conditionalFormatting>
  <conditionalFormatting sqref="F531">
    <cfRule type="cellIs" dxfId="2" priority="825" stopIfTrue="1" operator="lessThan">
      <formula>0</formula>
    </cfRule>
  </conditionalFormatting>
  <conditionalFormatting sqref="F532">
    <cfRule type="cellIs" dxfId="2" priority="824" stopIfTrue="1" operator="lessThan">
      <formula>0</formula>
    </cfRule>
  </conditionalFormatting>
  <conditionalFormatting sqref="F533">
    <cfRule type="cellIs" dxfId="2" priority="823" stopIfTrue="1" operator="lessThan">
      <formula>0</formula>
    </cfRule>
  </conditionalFormatting>
  <conditionalFormatting sqref="F534">
    <cfRule type="cellIs" dxfId="2" priority="822" stopIfTrue="1" operator="lessThan">
      <formula>0</formula>
    </cfRule>
  </conditionalFormatting>
  <conditionalFormatting sqref="F535">
    <cfRule type="cellIs" dxfId="2" priority="821" stopIfTrue="1" operator="lessThan">
      <formula>0</formula>
    </cfRule>
  </conditionalFormatting>
  <conditionalFormatting sqref="F536">
    <cfRule type="cellIs" dxfId="2" priority="820" stopIfTrue="1" operator="lessThan">
      <formula>0</formula>
    </cfRule>
  </conditionalFormatting>
  <conditionalFormatting sqref="F537">
    <cfRule type="cellIs" dxfId="2" priority="819" stopIfTrue="1" operator="lessThan">
      <formula>0</formula>
    </cfRule>
  </conditionalFormatting>
  <conditionalFormatting sqref="F538">
    <cfRule type="cellIs" dxfId="2" priority="818" stopIfTrue="1" operator="lessThan">
      <formula>0</formula>
    </cfRule>
  </conditionalFormatting>
  <conditionalFormatting sqref="F539">
    <cfRule type="cellIs" dxfId="2" priority="817" stopIfTrue="1" operator="lessThan">
      <formula>0</formula>
    </cfRule>
  </conditionalFormatting>
  <conditionalFormatting sqref="F540">
    <cfRule type="cellIs" dxfId="2" priority="816" stopIfTrue="1" operator="lessThan">
      <formula>0</formula>
    </cfRule>
  </conditionalFormatting>
  <conditionalFormatting sqref="F541">
    <cfRule type="cellIs" dxfId="2" priority="815" stopIfTrue="1" operator="lessThan">
      <formula>0</formula>
    </cfRule>
  </conditionalFormatting>
  <conditionalFormatting sqref="F542">
    <cfRule type="cellIs" dxfId="2" priority="814" stopIfTrue="1" operator="lessThan">
      <formula>0</formula>
    </cfRule>
  </conditionalFormatting>
  <conditionalFormatting sqref="F543">
    <cfRule type="cellIs" dxfId="2" priority="813" stopIfTrue="1" operator="lessThan">
      <formula>0</formula>
    </cfRule>
  </conditionalFormatting>
  <conditionalFormatting sqref="F544">
    <cfRule type="cellIs" dxfId="2" priority="812" stopIfTrue="1" operator="lessThan">
      <formula>0</formula>
    </cfRule>
  </conditionalFormatting>
  <conditionalFormatting sqref="F545">
    <cfRule type="cellIs" dxfId="2" priority="811" stopIfTrue="1" operator="lessThan">
      <formula>0</formula>
    </cfRule>
  </conditionalFormatting>
  <conditionalFormatting sqref="F546">
    <cfRule type="cellIs" dxfId="2" priority="810" stopIfTrue="1" operator="lessThan">
      <formula>0</formula>
    </cfRule>
  </conditionalFormatting>
  <conditionalFormatting sqref="F547">
    <cfRule type="cellIs" dxfId="2" priority="809" stopIfTrue="1" operator="lessThan">
      <formula>0</formula>
    </cfRule>
  </conditionalFormatting>
  <conditionalFormatting sqref="F548">
    <cfRule type="cellIs" dxfId="2" priority="808" stopIfTrue="1" operator="lessThan">
      <formula>0</formula>
    </cfRule>
  </conditionalFormatting>
  <conditionalFormatting sqref="F549">
    <cfRule type="cellIs" dxfId="2" priority="807" stopIfTrue="1" operator="lessThan">
      <formula>0</formula>
    </cfRule>
  </conditionalFormatting>
  <conditionalFormatting sqref="F550">
    <cfRule type="cellIs" dxfId="2" priority="806" stopIfTrue="1" operator="lessThan">
      <formula>0</formula>
    </cfRule>
  </conditionalFormatting>
  <conditionalFormatting sqref="F551">
    <cfRule type="cellIs" dxfId="2" priority="805" stopIfTrue="1" operator="lessThan">
      <formula>0</formula>
    </cfRule>
  </conditionalFormatting>
  <conditionalFormatting sqref="F552">
    <cfRule type="cellIs" dxfId="2" priority="804" stopIfTrue="1" operator="lessThan">
      <formula>0</formula>
    </cfRule>
  </conditionalFormatting>
  <conditionalFormatting sqref="F553">
    <cfRule type="cellIs" dxfId="2" priority="803" stopIfTrue="1" operator="lessThan">
      <formula>0</formula>
    </cfRule>
  </conditionalFormatting>
  <conditionalFormatting sqref="F554">
    <cfRule type="cellIs" dxfId="2" priority="802" stopIfTrue="1" operator="lessThan">
      <formula>0</formula>
    </cfRule>
  </conditionalFormatting>
  <conditionalFormatting sqref="F555">
    <cfRule type="cellIs" dxfId="2" priority="801" stopIfTrue="1" operator="lessThan">
      <formula>0</formula>
    </cfRule>
  </conditionalFormatting>
  <conditionalFormatting sqref="F556">
    <cfRule type="cellIs" dxfId="2" priority="800" stopIfTrue="1" operator="lessThan">
      <formula>0</formula>
    </cfRule>
  </conditionalFormatting>
  <conditionalFormatting sqref="F557">
    <cfRule type="cellIs" dxfId="2" priority="799" stopIfTrue="1" operator="lessThan">
      <formula>0</formula>
    </cfRule>
  </conditionalFormatting>
  <conditionalFormatting sqref="F558">
    <cfRule type="cellIs" dxfId="2" priority="798" stopIfTrue="1" operator="lessThan">
      <formula>0</formula>
    </cfRule>
  </conditionalFormatting>
  <conditionalFormatting sqref="F559">
    <cfRule type="cellIs" dxfId="2" priority="797" stopIfTrue="1" operator="lessThan">
      <formula>0</formula>
    </cfRule>
  </conditionalFormatting>
  <conditionalFormatting sqref="F560">
    <cfRule type="cellIs" dxfId="2" priority="796" stopIfTrue="1" operator="lessThan">
      <formula>0</formula>
    </cfRule>
  </conditionalFormatting>
  <conditionalFormatting sqref="F561">
    <cfRule type="cellIs" dxfId="2" priority="795" stopIfTrue="1" operator="lessThan">
      <formula>0</formula>
    </cfRule>
  </conditionalFormatting>
  <conditionalFormatting sqref="F562">
    <cfRule type="cellIs" dxfId="2" priority="794" stopIfTrue="1" operator="lessThan">
      <formula>0</formula>
    </cfRule>
  </conditionalFormatting>
  <conditionalFormatting sqref="F563">
    <cfRule type="cellIs" dxfId="2" priority="793" stopIfTrue="1" operator="lessThan">
      <formula>0</formula>
    </cfRule>
  </conditionalFormatting>
  <conditionalFormatting sqref="F564">
    <cfRule type="cellIs" dxfId="2" priority="792" stopIfTrue="1" operator="lessThan">
      <formula>0</formula>
    </cfRule>
  </conditionalFormatting>
  <conditionalFormatting sqref="F565">
    <cfRule type="cellIs" dxfId="2" priority="791" stopIfTrue="1" operator="lessThan">
      <formula>0</formula>
    </cfRule>
  </conditionalFormatting>
  <conditionalFormatting sqref="F566">
    <cfRule type="cellIs" dxfId="2" priority="790" stopIfTrue="1" operator="lessThan">
      <formula>0</formula>
    </cfRule>
  </conditionalFormatting>
  <conditionalFormatting sqref="F567">
    <cfRule type="cellIs" dxfId="2" priority="789" stopIfTrue="1" operator="lessThan">
      <formula>0</formula>
    </cfRule>
  </conditionalFormatting>
  <conditionalFormatting sqref="F568">
    <cfRule type="cellIs" dxfId="2" priority="788" stopIfTrue="1" operator="lessThan">
      <formula>0</formula>
    </cfRule>
  </conditionalFormatting>
  <conditionalFormatting sqref="F569">
    <cfRule type="cellIs" dxfId="2" priority="787" stopIfTrue="1" operator="lessThan">
      <formula>0</formula>
    </cfRule>
  </conditionalFormatting>
  <conditionalFormatting sqref="F570">
    <cfRule type="cellIs" dxfId="2" priority="786" stopIfTrue="1" operator="lessThan">
      <formula>0</formula>
    </cfRule>
  </conditionalFormatting>
  <conditionalFormatting sqref="F571">
    <cfRule type="cellIs" dxfId="2" priority="785" stopIfTrue="1" operator="lessThan">
      <formula>0</formula>
    </cfRule>
  </conditionalFormatting>
  <conditionalFormatting sqref="F572">
    <cfRule type="cellIs" dxfId="2" priority="784" stopIfTrue="1" operator="lessThan">
      <formula>0</formula>
    </cfRule>
  </conditionalFormatting>
  <conditionalFormatting sqref="F573">
    <cfRule type="cellIs" dxfId="2" priority="783" stopIfTrue="1" operator="lessThan">
      <formula>0</formula>
    </cfRule>
  </conditionalFormatting>
  <conditionalFormatting sqref="F574">
    <cfRule type="cellIs" dxfId="2" priority="782" stopIfTrue="1" operator="lessThan">
      <formula>0</formula>
    </cfRule>
  </conditionalFormatting>
  <conditionalFormatting sqref="F575">
    <cfRule type="cellIs" dxfId="2" priority="781" stopIfTrue="1" operator="lessThan">
      <formula>0</formula>
    </cfRule>
  </conditionalFormatting>
  <conditionalFormatting sqref="F576">
    <cfRule type="cellIs" dxfId="2" priority="780" stopIfTrue="1" operator="lessThan">
      <formula>0</formula>
    </cfRule>
  </conditionalFormatting>
  <conditionalFormatting sqref="F577">
    <cfRule type="cellIs" dxfId="2" priority="779" stopIfTrue="1" operator="lessThan">
      <formula>0</formula>
    </cfRule>
  </conditionalFormatting>
  <conditionalFormatting sqref="F578">
    <cfRule type="cellIs" dxfId="2" priority="778" stopIfTrue="1" operator="lessThan">
      <formula>0</formula>
    </cfRule>
  </conditionalFormatting>
  <conditionalFormatting sqref="F579">
    <cfRule type="cellIs" dxfId="2" priority="777" stopIfTrue="1" operator="lessThan">
      <formula>0</formula>
    </cfRule>
  </conditionalFormatting>
  <conditionalFormatting sqref="F580">
    <cfRule type="cellIs" dxfId="2" priority="776" stopIfTrue="1" operator="lessThan">
      <formula>0</formula>
    </cfRule>
  </conditionalFormatting>
  <conditionalFormatting sqref="F581">
    <cfRule type="cellIs" dxfId="2" priority="775" stopIfTrue="1" operator="lessThan">
      <formula>0</formula>
    </cfRule>
  </conditionalFormatting>
  <conditionalFormatting sqref="F582">
    <cfRule type="cellIs" dxfId="2" priority="774" stopIfTrue="1" operator="lessThan">
      <formula>0</formula>
    </cfRule>
  </conditionalFormatting>
  <conditionalFormatting sqref="F583">
    <cfRule type="cellIs" dxfId="2" priority="773" stopIfTrue="1" operator="lessThan">
      <formula>0</formula>
    </cfRule>
  </conditionalFormatting>
  <conditionalFormatting sqref="F584">
    <cfRule type="cellIs" dxfId="2" priority="772" stopIfTrue="1" operator="lessThan">
      <formula>0</formula>
    </cfRule>
  </conditionalFormatting>
  <conditionalFormatting sqref="F585">
    <cfRule type="cellIs" dxfId="2" priority="771" stopIfTrue="1" operator="lessThan">
      <formula>0</formula>
    </cfRule>
  </conditionalFormatting>
  <conditionalFormatting sqref="F586">
    <cfRule type="cellIs" dxfId="2" priority="770" stopIfTrue="1" operator="lessThan">
      <formula>0</formula>
    </cfRule>
  </conditionalFormatting>
  <conditionalFormatting sqref="F587">
    <cfRule type="cellIs" dxfId="2" priority="769" stopIfTrue="1" operator="lessThan">
      <formula>0</formula>
    </cfRule>
  </conditionalFormatting>
  <conditionalFormatting sqref="F588">
    <cfRule type="cellIs" dxfId="2" priority="768" stopIfTrue="1" operator="lessThan">
      <formula>0</formula>
    </cfRule>
  </conditionalFormatting>
  <conditionalFormatting sqref="F589">
    <cfRule type="cellIs" dxfId="2" priority="767" stopIfTrue="1" operator="lessThan">
      <formula>0</formula>
    </cfRule>
  </conditionalFormatting>
  <conditionalFormatting sqref="F590">
    <cfRule type="cellIs" dxfId="2" priority="766" stopIfTrue="1" operator="lessThan">
      <formula>0</formula>
    </cfRule>
  </conditionalFormatting>
  <conditionalFormatting sqref="F591">
    <cfRule type="cellIs" dxfId="2" priority="765" stopIfTrue="1" operator="lessThan">
      <formula>0</formula>
    </cfRule>
  </conditionalFormatting>
  <conditionalFormatting sqref="F592">
    <cfRule type="cellIs" dxfId="2" priority="764" stopIfTrue="1" operator="lessThan">
      <formula>0</formula>
    </cfRule>
  </conditionalFormatting>
  <conditionalFormatting sqref="F593">
    <cfRule type="cellIs" dxfId="2" priority="763" stopIfTrue="1" operator="lessThan">
      <formula>0</formula>
    </cfRule>
  </conditionalFormatting>
  <conditionalFormatting sqref="F594">
    <cfRule type="cellIs" dxfId="2" priority="762" stopIfTrue="1" operator="lessThan">
      <formula>0</formula>
    </cfRule>
  </conditionalFormatting>
  <conditionalFormatting sqref="F595">
    <cfRule type="cellIs" dxfId="2" priority="761" stopIfTrue="1" operator="lessThan">
      <formula>0</formula>
    </cfRule>
  </conditionalFormatting>
  <conditionalFormatting sqref="F596">
    <cfRule type="cellIs" dxfId="2" priority="760" stopIfTrue="1" operator="lessThan">
      <formula>0</formula>
    </cfRule>
  </conditionalFormatting>
  <conditionalFormatting sqref="F597">
    <cfRule type="cellIs" dxfId="2" priority="759" stopIfTrue="1" operator="lessThan">
      <formula>0</formula>
    </cfRule>
  </conditionalFormatting>
  <conditionalFormatting sqref="F598">
    <cfRule type="cellIs" dxfId="2" priority="758" stopIfTrue="1" operator="lessThan">
      <formula>0</formula>
    </cfRule>
  </conditionalFormatting>
  <conditionalFormatting sqref="F599">
    <cfRule type="cellIs" dxfId="2" priority="757" stopIfTrue="1" operator="lessThan">
      <formula>0</formula>
    </cfRule>
  </conditionalFormatting>
  <conditionalFormatting sqref="F600">
    <cfRule type="cellIs" dxfId="2" priority="756" stopIfTrue="1" operator="lessThan">
      <formula>0</formula>
    </cfRule>
  </conditionalFormatting>
  <conditionalFormatting sqref="F601">
    <cfRule type="cellIs" dxfId="2" priority="755" stopIfTrue="1" operator="lessThan">
      <formula>0</formula>
    </cfRule>
  </conditionalFormatting>
  <conditionalFormatting sqref="F602">
    <cfRule type="cellIs" dxfId="2" priority="754" stopIfTrue="1" operator="lessThan">
      <formula>0</formula>
    </cfRule>
  </conditionalFormatting>
  <conditionalFormatting sqref="F603">
    <cfRule type="cellIs" dxfId="2" priority="753" stopIfTrue="1" operator="lessThan">
      <formula>0</formula>
    </cfRule>
  </conditionalFormatting>
  <conditionalFormatting sqref="F604">
    <cfRule type="cellIs" dxfId="2" priority="752" stopIfTrue="1" operator="lessThan">
      <formula>0</formula>
    </cfRule>
  </conditionalFormatting>
  <conditionalFormatting sqref="F605">
    <cfRule type="cellIs" dxfId="2" priority="751" stopIfTrue="1" operator="lessThan">
      <formula>0</formula>
    </cfRule>
  </conditionalFormatting>
  <conditionalFormatting sqref="F606">
    <cfRule type="cellIs" dxfId="2" priority="750" stopIfTrue="1" operator="lessThan">
      <formula>0</formula>
    </cfRule>
  </conditionalFormatting>
  <conditionalFormatting sqref="F607">
    <cfRule type="cellIs" dxfId="2" priority="749" stopIfTrue="1" operator="lessThan">
      <formula>0</formula>
    </cfRule>
  </conditionalFormatting>
  <conditionalFormatting sqref="F608">
    <cfRule type="cellIs" dxfId="2" priority="748" stopIfTrue="1" operator="lessThan">
      <formula>0</formula>
    </cfRule>
  </conditionalFormatting>
  <conditionalFormatting sqref="F609">
    <cfRule type="cellIs" dxfId="2" priority="747" stopIfTrue="1" operator="lessThan">
      <formula>0</formula>
    </cfRule>
  </conditionalFormatting>
  <conditionalFormatting sqref="F610">
    <cfRule type="cellIs" dxfId="2" priority="746" stopIfTrue="1" operator="lessThan">
      <formula>0</formula>
    </cfRule>
  </conditionalFormatting>
  <conditionalFormatting sqref="F611">
    <cfRule type="cellIs" dxfId="2" priority="745" stopIfTrue="1" operator="lessThan">
      <formula>0</formula>
    </cfRule>
  </conditionalFormatting>
  <conditionalFormatting sqref="F612">
    <cfRule type="cellIs" dxfId="2" priority="744" stopIfTrue="1" operator="lessThan">
      <formula>0</formula>
    </cfRule>
  </conditionalFormatting>
  <conditionalFormatting sqref="F613">
    <cfRule type="cellIs" dxfId="2" priority="743" stopIfTrue="1" operator="lessThan">
      <formula>0</formula>
    </cfRule>
  </conditionalFormatting>
  <conditionalFormatting sqref="F614">
    <cfRule type="cellIs" dxfId="2" priority="742" stopIfTrue="1" operator="lessThan">
      <formula>0</formula>
    </cfRule>
  </conditionalFormatting>
  <conditionalFormatting sqref="F615">
    <cfRule type="cellIs" dxfId="2" priority="741" stopIfTrue="1" operator="lessThan">
      <formula>0</formula>
    </cfRule>
  </conditionalFormatting>
  <conditionalFormatting sqref="F616">
    <cfRule type="cellIs" dxfId="2" priority="740" stopIfTrue="1" operator="lessThan">
      <formula>0</formula>
    </cfRule>
  </conditionalFormatting>
  <conditionalFormatting sqref="F617">
    <cfRule type="cellIs" dxfId="2" priority="739" stopIfTrue="1" operator="lessThan">
      <formula>0</formula>
    </cfRule>
  </conditionalFormatting>
  <conditionalFormatting sqref="F618">
    <cfRule type="cellIs" dxfId="2" priority="738" stopIfTrue="1" operator="lessThan">
      <formula>0</formula>
    </cfRule>
  </conditionalFormatting>
  <conditionalFormatting sqref="F619">
    <cfRule type="cellIs" dxfId="2" priority="737" stopIfTrue="1" operator="lessThan">
      <formula>0</formula>
    </cfRule>
  </conditionalFormatting>
  <conditionalFormatting sqref="F620">
    <cfRule type="cellIs" dxfId="2" priority="736" stopIfTrue="1" operator="lessThan">
      <formula>0</formula>
    </cfRule>
  </conditionalFormatting>
  <conditionalFormatting sqref="F621">
    <cfRule type="cellIs" dxfId="2" priority="735" stopIfTrue="1" operator="lessThan">
      <formula>0</formula>
    </cfRule>
  </conditionalFormatting>
  <conditionalFormatting sqref="F622">
    <cfRule type="cellIs" dxfId="2" priority="734" stopIfTrue="1" operator="lessThan">
      <formula>0</formula>
    </cfRule>
  </conditionalFormatting>
  <conditionalFormatting sqref="F623">
    <cfRule type="cellIs" dxfId="2" priority="733" stopIfTrue="1" operator="lessThan">
      <formula>0</formula>
    </cfRule>
  </conditionalFormatting>
  <conditionalFormatting sqref="F624">
    <cfRule type="cellIs" dxfId="2" priority="732" stopIfTrue="1" operator="lessThan">
      <formula>0</formula>
    </cfRule>
  </conditionalFormatting>
  <conditionalFormatting sqref="F625">
    <cfRule type="cellIs" dxfId="2" priority="731" stopIfTrue="1" operator="lessThan">
      <formula>0</formula>
    </cfRule>
  </conditionalFormatting>
  <conditionalFormatting sqref="F626">
    <cfRule type="cellIs" dxfId="2" priority="730" stopIfTrue="1" operator="lessThan">
      <formula>0</formula>
    </cfRule>
  </conditionalFormatting>
  <conditionalFormatting sqref="F627">
    <cfRule type="cellIs" dxfId="2" priority="729" stopIfTrue="1" operator="lessThan">
      <formula>0</formula>
    </cfRule>
  </conditionalFormatting>
  <conditionalFormatting sqref="F628">
    <cfRule type="cellIs" dxfId="2" priority="728" stopIfTrue="1" operator="lessThan">
      <formula>0</formula>
    </cfRule>
  </conditionalFormatting>
  <conditionalFormatting sqref="F629">
    <cfRule type="cellIs" dxfId="2" priority="727" stopIfTrue="1" operator="lessThan">
      <formula>0</formula>
    </cfRule>
  </conditionalFormatting>
  <conditionalFormatting sqref="F630">
    <cfRule type="cellIs" dxfId="2" priority="726" stopIfTrue="1" operator="lessThan">
      <formula>0</formula>
    </cfRule>
  </conditionalFormatting>
  <conditionalFormatting sqref="F631">
    <cfRule type="cellIs" dxfId="2" priority="725" stopIfTrue="1" operator="lessThan">
      <formula>0</formula>
    </cfRule>
  </conditionalFormatting>
  <conditionalFormatting sqref="F632">
    <cfRule type="cellIs" dxfId="2" priority="724" stopIfTrue="1" operator="lessThan">
      <formula>0</formula>
    </cfRule>
  </conditionalFormatting>
  <conditionalFormatting sqref="F633">
    <cfRule type="cellIs" dxfId="2" priority="723" stopIfTrue="1" operator="lessThan">
      <formula>0</formula>
    </cfRule>
  </conditionalFormatting>
  <conditionalFormatting sqref="F634">
    <cfRule type="cellIs" dxfId="2" priority="722" stopIfTrue="1" operator="lessThan">
      <formula>0</formula>
    </cfRule>
  </conditionalFormatting>
  <conditionalFormatting sqref="F635">
    <cfRule type="cellIs" dxfId="2" priority="721" stopIfTrue="1" operator="lessThan">
      <formula>0</formula>
    </cfRule>
  </conditionalFormatting>
  <conditionalFormatting sqref="F636">
    <cfRule type="cellIs" dxfId="2" priority="720" stopIfTrue="1" operator="lessThan">
      <formula>0</formula>
    </cfRule>
  </conditionalFormatting>
  <conditionalFormatting sqref="F637">
    <cfRule type="cellIs" dxfId="2" priority="719" stopIfTrue="1" operator="lessThan">
      <formula>0</formula>
    </cfRule>
  </conditionalFormatting>
  <conditionalFormatting sqref="F638">
    <cfRule type="cellIs" dxfId="2" priority="718" stopIfTrue="1" operator="lessThan">
      <formula>0</formula>
    </cfRule>
  </conditionalFormatting>
  <conditionalFormatting sqref="F639">
    <cfRule type="cellIs" dxfId="2" priority="717" stopIfTrue="1" operator="lessThan">
      <formula>0</formula>
    </cfRule>
  </conditionalFormatting>
  <conditionalFormatting sqref="F640">
    <cfRule type="cellIs" dxfId="2" priority="716" stopIfTrue="1" operator="lessThan">
      <formula>0</formula>
    </cfRule>
  </conditionalFormatting>
  <conditionalFormatting sqref="F641">
    <cfRule type="cellIs" dxfId="2" priority="715" stopIfTrue="1" operator="lessThan">
      <formula>0</formula>
    </cfRule>
  </conditionalFormatting>
  <conditionalFormatting sqref="F642">
    <cfRule type="cellIs" dxfId="2" priority="714" stopIfTrue="1" operator="lessThan">
      <formula>0</formula>
    </cfRule>
  </conditionalFormatting>
  <conditionalFormatting sqref="F643">
    <cfRule type="cellIs" dxfId="2" priority="713" stopIfTrue="1" operator="lessThan">
      <formula>0</formula>
    </cfRule>
  </conditionalFormatting>
  <conditionalFormatting sqref="F644">
    <cfRule type="cellIs" dxfId="2" priority="712" stopIfTrue="1" operator="lessThan">
      <formula>0</formula>
    </cfRule>
  </conditionalFormatting>
  <conditionalFormatting sqref="F645">
    <cfRule type="cellIs" dxfId="2" priority="711" stopIfTrue="1" operator="lessThan">
      <formula>0</formula>
    </cfRule>
  </conditionalFormatting>
  <conditionalFormatting sqref="F646">
    <cfRule type="cellIs" dxfId="2" priority="710" stopIfTrue="1" operator="lessThan">
      <formula>0</formula>
    </cfRule>
  </conditionalFormatting>
  <conditionalFormatting sqref="F647">
    <cfRule type="cellIs" dxfId="2" priority="709" stopIfTrue="1" operator="lessThan">
      <formula>0</formula>
    </cfRule>
  </conditionalFormatting>
  <conditionalFormatting sqref="F648">
    <cfRule type="cellIs" dxfId="2" priority="708" stopIfTrue="1" operator="lessThan">
      <formula>0</formula>
    </cfRule>
  </conditionalFormatting>
  <conditionalFormatting sqref="F649">
    <cfRule type="cellIs" dxfId="2" priority="707" stopIfTrue="1" operator="lessThan">
      <formula>0</formula>
    </cfRule>
  </conditionalFormatting>
  <conditionalFormatting sqref="F650">
    <cfRule type="cellIs" dxfId="2" priority="706" stopIfTrue="1" operator="lessThan">
      <formula>0</formula>
    </cfRule>
  </conditionalFormatting>
  <conditionalFormatting sqref="F651">
    <cfRule type="cellIs" dxfId="2" priority="705" stopIfTrue="1" operator="lessThan">
      <formula>0</formula>
    </cfRule>
  </conditionalFormatting>
  <conditionalFormatting sqref="F652">
    <cfRule type="cellIs" dxfId="2" priority="704" stopIfTrue="1" operator="lessThan">
      <formula>0</formula>
    </cfRule>
  </conditionalFormatting>
  <conditionalFormatting sqref="F653">
    <cfRule type="cellIs" dxfId="2" priority="703" stopIfTrue="1" operator="lessThan">
      <formula>0</formula>
    </cfRule>
  </conditionalFormatting>
  <conditionalFormatting sqref="F654">
    <cfRule type="cellIs" dxfId="2" priority="702" stopIfTrue="1" operator="lessThan">
      <formula>0</formula>
    </cfRule>
  </conditionalFormatting>
  <conditionalFormatting sqref="F655">
    <cfRule type="cellIs" dxfId="2" priority="701" stopIfTrue="1" operator="lessThan">
      <formula>0</formula>
    </cfRule>
  </conditionalFormatting>
  <conditionalFormatting sqref="F656">
    <cfRule type="cellIs" dxfId="2" priority="700" stopIfTrue="1" operator="lessThan">
      <formula>0</formula>
    </cfRule>
  </conditionalFormatting>
  <conditionalFormatting sqref="F657">
    <cfRule type="cellIs" dxfId="2" priority="699" stopIfTrue="1" operator="lessThan">
      <formula>0</formula>
    </cfRule>
  </conditionalFormatting>
  <conditionalFormatting sqref="F658">
    <cfRule type="cellIs" dxfId="2" priority="698" stopIfTrue="1" operator="lessThan">
      <formula>0</formula>
    </cfRule>
  </conditionalFormatting>
  <conditionalFormatting sqref="F659">
    <cfRule type="cellIs" dxfId="2" priority="697" stopIfTrue="1" operator="lessThan">
      <formula>0</formula>
    </cfRule>
  </conditionalFormatting>
  <conditionalFormatting sqref="F660">
    <cfRule type="cellIs" dxfId="2" priority="696" stopIfTrue="1" operator="lessThan">
      <formula>0</formula>
    </cfRule>
  </conditionalFormatting>
  <conditionalFormatting sqref="F661">
    <cfRule type="cellIs" dxfId="2" priority="695" stopIfTrue="1" operator="lessThan">
      <formula>0</formula>
    </cfRule>
  </conditionalFormatting>
  <conditionalFormatting sqref="F662">
    <cfRule type="cellIs" dxfId="2" priority="694" stopIfTrue="1" operator="lessThan">
      <formula>0</formula>
    </cfRule>
  </conditionalFormatting>
  <conditionalFormatting sqref="F663">
    <cfRule type="cellIs" dxfId="2" priority="693" stopIfTrue="1" operator="lessThan">
      <formula>0</formula>
    </cfRule>
  </conditionalFormatting>
  <conditionalFormatting sqref="F664">
    <cfRule type="cellIs" dxfId="2" priority="692" stopIfTrue="1" operator="lessThan">
      <formula>0</formula>
    </cfRule>
  </conditionalFormatting>
  <conditionalFormatting sqref="F665">
    <cfRule type="cellIs" dxfId="2" priority="691" stopIfTrue="1" operator="lessThan">
      <formula>0</formula>
    </cfRule>
  </conditionalFormatting>
  <conditionalFormatting sqref="F666">
    <cfRule type="cellIs" dxfId="2" priority="690" stopIfTrue="1" operator="lessThan">
      <formula>0</formula>
    </cfRule>
  </conditionalFormatting>
  <conditionalFormatting sqref="F667">
    <cfRule type="cellIs" dxfId="2" priority="689" stopIfTrue="1" operator="lessThan">
      <formula>0</formula>
    </cfRule>
  </conditionalFormatting>
  <conditionalFormatting sqref="F668">
    <cfRule type="cellIs" dxfId="2" priority="688" stopIfTrue="1" operator="lessThan">
      <formula>0</formula>
    </cfRule>
  </conditionalFormatting>
  <conditionalFormatting sqref="F669">
    <cfRule type="cellIs" dxfId="2" priority="687" stopIfTrue="1" operator="lessThan">
      <formula>0</formula>
    </cfRule>
  </conditionalFormatting>
  <conditionalFormatting sqref="F670">
    <cfRule type="cellIs" dxfId="2" priority="686" stopIfTrue="1" operator="lessThan">
      <formula>0</formula>
    </cfRule>
  </conditionalFormatting>
  <conditionalFormatting sqref="F671">
    <cfRule type="cellIs" dxfId="2" priority="685" stopIfTrue="1" operator="lessThan">
      <formula>0</formula>
    </cfRule>
  </conditionalFormatting>
  <conditionalFormatting sqref="F672">
    <cfRule type="cellIs" dxfId="2" priority="684" stopIfTrue="1" operator="lessThan">
      <formula>0</formula>
    </cfRule>
  </conditionalFormatting>
  <conditionalFormatting sqref="F673">
    <cfRule type="cellIs" dxfId="2" priority="683" stopIfTrue="1" operator="lessThan">
      <formula>0</formula>
    </cfRule>
  </conditionalFormatting>
  <conditionalFormatting sqref="F674">
    <cfRule type="cellIs" dxfId="2" priority="682" stopIfTrue="1" operator="lessThan">
      <formula>0</formula>
    </cfRule>
  </conditionalFormatting>
  <conditionalFormatting sqref="F675">
    <cfRule type="cellIs" dxfId="2" priority="681" stopIfTrue="1" operator="lessThan">
      <formula>0</formula>
    </cfRule>
  </conditionalFormatting>
  <conditionalFormatting sqref="F676">
    <cfRule type="cellIs" dxfId="2" priority="680" stopIfTrue="1" operator="lessThan">
      <formula>0</formula>
    </cfRule>
  </conditionalFormatting>
  <conditionalFormatting sqref="F677">
    <cfRule type="cellIs" dxfId="2" priority="679" stopIfTrue="1" operator="lessThan">
      <formula>0</formula>
    </cfRule>
  </conditionalFormatting>
  <conditionalFormatting sqref="F678">
    <cfRule type="cellIs" dxfId="2" priority="678" stopIfTrue="1" operator="lessThan">
      <formula>0</formula>
    </cfRule>
  </conditionalFormatting>
  <conditionalFormatting sqref="F679">
    <cfRule type="cellIs" dxfId="2" priority="677" stopIfTrue="1" operator="lessThan">
      <formula>0</formula>
    </cfRule>
  </conditionalFormatting>
  <conditionalFormatting sqref="F680">
    <cfRule type="cellIs" dxfId="2" priority="676" stopIfTrue="1" operator="lessThan">
      <formula>0</formula>
    </cfRule>
  </conditionalFormatting>
  <conditionalFormatting sqref="F681">
    <cfRule type="cellIs" dxfId="2" priority="675" stopIfTrue="1" operator="lessThan">
      <formula>0</formula>
    </cfRule>
  </conditionalFormatting>
  <conditionalFormatting sqref="F682">
    <cfRule type="cellIs" dxfId="2" priority="674" stopIfTrue="1" operator="lessThan">
      <formula>0</formula>
    </cfRule>
  </conditionalFormatting>
  <conditionalFormatting sqref="F683">
    <cfRule type="cellIs" dxfId="2" priority="673" stopIfTrue="1" operator="lessThan">
      <formula>0</formula>
    </cfRule>
  </conditionalFormatting>
  <conditionalFormatting sqref="F684">
    <cfRule type="cellIs" dxfId="2" priority="672" stopIfTrue="1" operator="lessThan">
      <formula>0</formula>
    </cfRule>
  </conditionalFormatting>
  <conditionalFormatting sqref="F685">
    <cfRule type="cellIs" dxfId="2" priority="671" stopIfTrue="1" operator="lessThan">
      <formula>0</formula>
    </cfRule>
  </conditionalFormatting>
  <conditionalFormatting sqref="F686">
    <cfRule type="cellIs" dxfId="2" priority="670" stopIfTrue="1" operator="lessThan">
      <formula>0</formula>
    </cfRule>
  </conditionalFormatting>
  <conditionalFormatting sqref="F687">
    <cfRule type="cellIs" dxfId="2" priority="669" stopIfTrue="1" operator="lessThan">
      <formula>0</formula>
    </cfRule>
  </conditionalFormatting>
  <conditionalFormatting sqref="F688">
    <cfRule type="cellIs" dxfId="2" priority="668" stopIfTrue="1" operator="lessThan">
      <formula>0</formula>
    </cfRule>
  </conditionalFormatting>
  <conditionalFormatting sqref="F689">
    <cfRule type="cellIs" dxfId="2" priority="667" stopIfTrue="1" operator="lessThan">
      <formula>0</formula>
    </cfRule>
  </conditionalFormatting>
  <conditionalFormatting sqref="F690">
    <cfRule type="cellIs" dxfId="2" priority="666" stopIfTrue="1" operator="lessThan">
      <formula>0</formula>
    </cfRule>
  </conditionalFormatting>
  <conditionalFormatting sqref="F691">
    <cfRule type="cellIs" dxfId="2" priority="665" stopIfTrue="1" operator="lessThan">
      <formula>0</formula>
    </cfRule>
  </conditionalFormatting>
  <conditionalFormatting sqref="F692">
    <cfRule type="cellIs" dxfId="2" priority="664" stopIfTrue="1" operator="lessThan">
      <formula>0</formula>
    </cfRule>
  </conditionalFormatting>
  <conditionalFormatting sqref="F693">
    <cfRule type="cellIs" dxfId="2" priority="663" stopIfTrue="1" operator="lessThan">
      <formula>0</formula>
    </cfRule>
  </conditionalFormatting>
  <conditionalFormatting sqref="F694">
    <cfRule type="cellIs" dxfId="2" priority="662" stopIfTrue="1" operator="lessThan">
      <formula>0</formula>
    </cfRule>
  </conditionalFormatting>
  <conditionalFormatting sqref="F695">
    <cfRule type="cellIs" dxfId="2" priority="661" stopIfTrue="1" operator="lessThan">
      <formula>0</formula>
    </cfRule>
  </conditionalFormatting>
  <conditionalFormatting sqref="F696">
    <cfRule type="cellIs" dxfId="2" priority="660" stopIfTrue="1" operator="lessThan">
      <formula>0</formula>
    </cfRule>
  </conditionalFormatting>
  <conditionalFormatting sqref="F697">
    <cfRule type="cellIs" dxfId="2" priority="659" stopIfTrue="1" operator="lessThan">
      <formula>0</formula>
    </cfRule>
  </conditionalFormatting>
  <conditionalFormatting sqref="F698">
    <cfRule type="cellIs" dxfId="2" priority="658" stopIfTrue="1" operator="lessThan">
      <formula>0</formula>
    </cfRule>
  </conditionalFormatting>
  <conditionalFormatting sqref="F699">
    <cfRule type="cellIs" dxfId="2" priority="657" stopIfTrue="1" operator="lessThan">
      <formula>0</formula>
    </cfRule>
  </conditionalFormatting>
  <conditionalFormatting sqref="F700">
    <cfRule type="cellIs" dxfId="2" priority="656" stopIfTrue="1" operator="lessThan">
      <formula>0</formula>
    </cfRule>
  </conditionalFormatting>
  <conditionalFormatting sqref="F701">
    <cfRule type="cellIs" dxfId="2" priority="655" stopIfTrue="1" operator="lessThan">
      <formula>0</formula>
    </cfRule>
  </conditionalFormatting>
  <conditionalFormatting sqref="F702">
    <cfRule type="cellIs" dxfId="2" priority="654" stopIfTrue="1" operator="lessThan">
      <formula>0</formula>
    </cfRule>
  </conditionalFormatting>
  <conditionalFormatting sqref="F703">
    <cfRule type="cellIs" dxfId="2" priority="653" stopIfTrue="1" operator="lessThan">
      <formula>0</formula>
    </cfRule>
  </conditionalFormatting>
  <conditionalFormatting sqref="F704">
    <cfRule type="cellIs" dxfId="2" priority="652" stopIfTrue="1" operator="lessThan">
      <formula>0</formula>
    </cfRule>
  </conditionalFormatting>
  <conditionalFormatting sqref="F705">
    <cfRule type="cellIs" dxfId="2" priority="651" stopIfTrue="1" operator="lessThan">
      <formula>0</formula>
    </cfRule>
  </conditionalFormatting>
  <conditionalFormatting sqref="F706">
    <cfRule type="cellIs" dxfId="2" priority="650" stopIfTrue="1" operator="lessThan">
      <formula>0</formula>
    </cfRule>
  </conditionalFormatting>
  <conditionalFormatting sqref="F707">
    <cfRule type="cellIs" dxfId="2" priority="649" stopIfTrue="1" operator="lessThan">
      <formula>0</formula>
    </cfRule>
  </conditionalFormatting>
  <conditionalFormatting sqref="F708">
    <cfRule type="cellIs" dxfId="2" priority="648" stopIfTrue="1" operator="lessThan">
      <formula>0</formula>
    </cfRule>
  </conditionalFormatting>
  <conditionalFormatting sqref="F709">
    <cfRule type="cellIs" dxfId="2" priority="647" stopIfTrue="1" operator="lessThan">
      <formula>0</formula>
    </cfRule>
  </conditionalFormatting>
  <conditionalFormatting sqref="F710">
    <cfRule type="cellIs" dxfId="2" priority="646" stopIfTrue="1" operator="lessThan">
      <formula>0</formula>
    </cfRule>
  </conditionalFormatting>
  <conditionalFormatting sqref="F711">
    <cfRule type="cellIs" dxfId="2" priority="645" stopIfTrue="1" operator="lessThan">
      <formula>0</formula>
    </cfRule>
  </conditionalFormatting>
  <conditionalFormatting sqref="F712">
    <cfRule type="cellIs" dxfId="2" priority="644" stopIfTrue="1" operator="lessThan">
      <formula>0</formula>
    </cfRule>
  </conditionalFormatting>
  <conditionalFormatting sqref="F713">
    <cfRule type="cellIs" dxfId="2" priority="643" stopIfTrue="1" operator="lessThan">
      <formula>0</formula>
    </cfRule>
  </conditionalFormatting>
  <conditionalFormatting sqref="F714">
    <cfRule type="cellIs" dxfId="2" priority="642" stopIfTrue="1" operator="lessThan">
      <formula>0</formula>
    </cfRule>
  </conditionalFormatting>
  <conditionalFormatting sqref="F715">
    <cfRule type="cellIs" dxfId="2" priority="641" stopIfTrue="1" operator="lessThan">
      <formula>0</formula>
    </cfRule>
  </conditionalFormatting>
  <conditionalFormatting sqref="F716">
    <cfRule type="cellIs" dxfId="2" priority="640" stopIfTrue="1" operator="lessThan">
      <formula>0</formula>
    </cfRule>
  </conditionalFormatting>
  <conditionalFormatting sqref="F717">
    <cfRule type="cellIs" dxfId="2" priority="639" stopIfTrue="1" operator="lessThan">
      <formula>0</formula>
    </cfRule>
  </conditionalFormatting>
  <conditionalFormatting sqref="F718">
    <cfRule type="cellIs" dxfId="2" priority="638" stopIfTrue="1" operator="lessThan">
      <formula>0</formula>
    </cfRule>
  </conditionalFormatting>
  <conditionalFormatting sqref="F719">
    <cfRule type="cellIs" dxfId="2" priority="637" stopIfTrue="1" operator="lessThan">
      <formula>0</formula>
    </cfRule>
  </conditionalFormatting>
  <conditionalFormatting sqref="F720">
    <cfRule type="cellIs" dxfId="2" priority="636" stopIfTrue="1" operator="lessThan">
      <formula>0</formula>
    </cfRule>
  </conditionalFormatting>
  <conditionalFormatting sqref="F721">
    <cfRule type="cellIs" dxfId="2" priority="635" stopIfTrue="1" operator="lessThan">
      <formula>0</formula>
    </cfRule>
  </conditionalFormatting>
  <conditionalFormatting sqref="F722">
    <cfRule type="cellIs" dxfId="2" priority="634" stopIfTrue="1" operator="lessThan">
      <formula>0</formula>
    </cfRule>
  </conditionalFormatting>
  <conditionalFormatting sqref="F723">
    <cfRule type="cellIs" dxfId="2" priority="633" stopIfTrue="1" operator="lessThan">
      <formula>0</formula>
    </cfRule>
  </conditionalFormatting>
  <conditionalFormatting sqref="F724">
    <cfRule type="cellIs" dxfId="2" priority="632" stopIfTrue="1" operator="lessThan">
      <formula>0</formula>
    </cfRule>
  </conditionalFormatting>
  <conditionalFormatting sqref="F725">
    <cfRule type="cellIs" dxfId="2" priority="631" stopIfTrue="1" operator="lessThan">
      <formula>0</formula>
    </cfRule>
  </conditionalFormatting>
  <conditionalFormatting sqref="F726">
    <cfRule type="cellIs" dxfId="2" priority="630" stopIfTrue="1" operator="lessThan">
      <formula>0</formula>
    </cfRule>
  </conditionalFormatting>
  <conditionalFormatting sqref="F727">
    <cfRule type="cellIs" dxfId="2" priority="629" stopIfTrue="1" operator="lessThan">
      <formula>0</formula>
    </cfRule>
  </conditionalFormatting>
  <conditionalFormatting sqref="F728">
    <cfRule type="cellIs" dxfId="2" priority="628" stopIfTrue="1" operator="lessThan">
      <formula>0</formula>
    </cfRule>
  </conditionalFormatting>
  <conditionalFormatting sqref="F729">
    <cfRule type="cellIs" dxfId="2" priority="627" stopIfTrue="1" operator="lessThan">
      <formula>0</formula>
    </cfRule>
  </conditionalFormatting>
  <conditionalFormatting sqref="F730">
    <cfRule type="cellIs" dxfId="2" priority="626" stopIfTrue="1" operator="lessThan">
      <formula>0</formula>
    </cfRule>
  </conditionalFormatting>
  <conditionalFormatting sqref="F731">
    <cfRule type="cellIs" dxfId="2" priority="625" stopIfTrue="1" operator="lessThan">
      <formula>0</formula>
    </cfRule>
  </conditionalFormatting>
  <conditionalFormatting sqref="F732">
    <cfRule type="cellIs" dxfId="2" priority="624" stopIfTrue="1" operator="lessThan">
      <formula>0</formula>
    </cfRule>
  </conditionalFormatting>
  <conditionalFormatting sqref="F733">
    <cfRule type="cellIs" dxfId="2" priority="623" stopIfTrue="1" operator="lessThan">
      <formula>0</formula>
    </cfRule>
  </conditionalFormatting>
  <conditionalFormatting sqref="F734">
    <cfRule type="cellIs" dxfId="2" priority="622" stopIfTrue="1" operator="lessThan">
      <formula>0</formula>
    </cfRule>
  </conditionalFormatting>
  <conditionalFormatting sqref="F735">
    <cfRule type="cellIs" dxfId="2" priority="621" stopIfTrue="1" operator="lessThan">
      <formula>0</formula>
    </cfRule>
  </conditionalFormatting>
  <conditionalFormatting sqref="F736">
    <cfRule type="cellIs" dxfId="2" priority="620" stopIfTrue="1" operator="lessThan">
      <formula>0</formula>
    </cfRule>
  </conditionalFormatting>
  <conditionalFormatting sqref="F737">
    <cfRule type="cellIs" dxfId="2" priority="619" stopIfTrue="1" operator="lessThan">
      <formula>0</formula>
    </cfRule>
  </conditionalFormatting>
  <conditionalFormatting sqref="F738">
    <cfRule type="cellIs" dxfId="2" priority="618" stopIfTrue="1" operator="lessThan">
      <formula>0</formula>
    </cfRule>
  </conditionalFormatting>
  <conditionalFormatting sqref="F739">
    <cfRule type="cellIs" dxfId="2" priority="617" stopIfTrue="1" operator="lessThan">
      <formula>0</formula>
    </cfRule>
  </conditionalFormatting>
  <conditionalFormatting sqref="F740">
    <cfRule type="cellIs" dxfId="2" priority="616" stopIfTrue="1" operator="lessThan">
      <formula>0</formula>
    </cfRule>
  </conditionalFormatting>
  <conditionalFormatting sqref="F741">
    <cfRule type="cellIs" dxfId="2" priority="615" stopIfTrue="1" operator="lessThan">
      <formula>0</formula>
    </cfRule>
  </conditionalFormatting>
  <conditionalFormatting sqref="F742">
    <cfRule type="cellIs" dxfId="2" priority="614" stopIfTrue="1" operator="lessThan">
      <formula>0</formula>
    </cfRule>
  </conditionalFormatting>
  <conditionalFormatting sqref="F743">
    <cfRule type="cellIs" dxfId="2" priority="613" stopIfTrue="1" operator="lessThan">
      <formula>0</formula>
    </cfRule>
  </conditionalFormatting>
  <conditionalFormatting sqref="F744">
    <cfRule type="cellIs" dxfId="2" priority="612" stopIfTrue="1" operator="lessThan">
      <formula>0</formula>
    </cfRule>
  </conditionalFormatting>
  <conditionalFormatting sqref="F745">
    <cfRule type="cellIs" dxfId="2" priority="611" stopIfTrue="1" operator="lessThan">
      <formula>0</formula>
    </cfRule>
  </conditionalFormatting>
  <conditionalFormatting sqref="F746">
    <cfRule type="cellIs" dxfId="2" priority="610" stopIfTrue="1" operator="lessThan">
      <formula>0</formula>
    </cfRule>
  </conditionalFormatting>
  <conditionalFormatting sqref="F747">
    <cfRule type="cellIs" dxfId="2" priority="609" stopIfTrue="1" operator="lessThan">
      <formula>0</formula>
    </cfRule>
  </conditionalFormatting>
  <conditionalFormatting sqref="F748">
    <cfRule type="cellIs" dxfId="2" priority="608" stopIfTrue="1" operator="lessThan">
      <formula>0</formula>
    </cfRule>
  </conditionalFormatting>
  <conditionalFormatting sqref="F749">
    <cfRule type="cellIs" dxfId="2" priority="607" stopIfTrue="1" operator="lessThan">
      <formula>0</formula>
    </cfRule>
  </conditionalFormatting>
  <conditionalFormatting sqref="F750">
    <cfRule type="cellIs" dxfId="2" priority="606" stopIfTrue="1" operator="lessThan">
      <formula>0</formula>
    </cfRule>
  </conditionalFormatting>
  <conditionalFormatting sqref="F751">
    <cfRule type="cellIs" dxfId="2" priority="605" stopIfTrue="1" operator="lessThan">
      <formula>0</formula>
    </cfRule>
  </conditionalFormatting>
  <conditionalFormatting sqref="F752">
    <cfRule type="cellIs" dxfId="2" priority="604" stopIfTrue="1" operator="lessThan">
      <formula>0</formula>
    </cfRule>
  </conditionalFormatting>
  <conditionalFormatting sqref="F753">
    <cfRule type="cellIs" dxfId="2" priority="603" stopIfTrue="1" operator="lessThan">
      <formula>0</formula>
    </cfRule>
  </conditionalFormatting>
  <conditionalFormatting sqref="F754">
    <cfRule type="cellIs" dxfId="2" priority="602" stopIfTrue="1" operator="lessThan">
      <formula>0</formula>
    </cfRule>
  </conditionalFormatting>
  <conditionalFormatting sqref="F755">
    <cfRule type="cellIs" dxfId="2" priority="601" stopIfTrue="1" operator="lessThan">
      <formula>0</formula>
    </cfRule>
  </conditionalFormatting>
  <conditionalFormatting sqref="F756">
    <cfRule type="cellIs" dxfId="2" priority="600" stopIfTrue="1" operator="lessThan">
      <formula>0</formula>
    </cfRule>
  </conditionalFormatting>
  <conditionalFormatting sqref="F757">
    <cfRule type="cellIs" dxfId="2" priority="599" stopIfTrue="1" operator="lessThan">
      <formula>0</formula>
    </cfRule>
  </conditionalFormatting>
  <conditionalFormatting sqref="F758">
    <cfRule type="cellIs" dxfId="2" priority="598" stopIfTrue="1" operator="lessThan">
      <formula>0</formula>
    </cfRule>
  </conditionalFormatting>
  <conditionalFormatting sqref="F759">
    <cfRule type="cellIs" dxfId="2" priority="597" stopIfTrue="1" operator="lessThan">
      <formula>0</formula>
    </cfRule>
  </conditionalFormatting>
  <conditionalFormatting sqref="F760">
    <cfRule type="cellIs" dxfId="2" priority="596" stopIfTrue="1" operator="lessThan">
      <formula>0</formula>
    </cfRule>
  </conditionalFormatting>
  <conditionalFormatting sqref="F761">
    <cfRule type="cellIs" dxfId="2" priority="595" stopIfTrue="1" operator="lessThan">
      <formula>0</formula>
    </cfRule>
  </conditionalFormatting>
  <conditionalFormatting sqref="F762">
    <cfRule type="cellIs" dxfId="2" priority="594" stopIfTrue="1" operator="lessThan">
      <formula>0</formula>
    </cfRule>
  </conditionalFormatting>
  <conditionalFormatting sqref="F763">
    <cfRule type="cellIs" dxfId="2" priority="593" stopIfTrue="1" operator="lessThan">
      <formula>0</formula>
    </cfRule>
  </conditionalFormatting>
  <conditionalFormatting sqref="F764">
    <cfRule type="cellIs" dxfId="2" priority="592" stopIfTrue="1" operator="lessThan">
      <formula>0</formula>
    </cfRule>
  </conditionalFormatting>
  <conditionalFormatting sqref="F765">
    <cfRule type="cellIs" dxfId="2" priority="591" stopIfTrue="1" operator="lessThan">
      <formula>0</formula>
    </cfRule>
  </conditionalFormatting>
  <conditionalFormatting sqref="F766">
    <cfRule type="cellIs" dxfId="2" priority="590" stopIfTrue="1" operator="lessThan">
      <formula>0</formula>
    </cfRule>
  </conditionalFormatting>
  <conditionalFormatting sqref="F767">
    <cfRule type="cellIs" dxfId="2" priority="589" stopIfTrue="1" operator="lessThan">
      <formula>0</formula>
    </cfRule>
  </conditionalFormatting>
  <conditionalFormatting sqref="F768">
    <cfRule type="cellIs" dxfId="2" priority="588" stopIfTrue="1" operator="lessThan">
      <formula>0</formula>
    </cfRule>
  </conditionalFormatting>
  <conditionalFormatting sqref="F769">
    <cfRule type="cellIs" dxfId="2" priority="587" stopIfTrue="1" operator="lessThan">
      <formula>0</formula>
    </cfRule>
  </conditionalFormatting>
  <conditionalFormatting sqref="F770">
    <cfRule type="cellIs" dxfId="2" priority="586" stopIfTrue="1" operator="lessThan">
      <formula>0</formula>
    </cfRule>
  </conditionalFormatting>
  <conditionalFormatting sqref="F771">
    <cfRule type="cellIs" dxfId="2" priority="585" stopIfTrue="1" operator="lessThan">
      <formula>0</formula>
    </cfRule>
  </conditionalFormatting>
  <conditionalFormatting sqref="F772">
    <cfRule type="cellIs" dxfId="2" priority="584" stopIfTrue="1" operator="lessThan">
      <formula>0</formula>
    </cfRule>
  </conditionalFormatting>
  <conditionalFormatting sqref="F773">
    <cfRule type="cellIs" dxfId="2" priority="583" stopIfTrue="1" operator="lessThan">
      <formula>0</formula>
    </cfRule>
  </conditionalFormatting>
  <conditionalFormatting sqref="F774">
    <cfRule type="cellIs" dxfId="2" priority="582" stopIfTrue="1" operator="lessThan">
      <formula>0</formula>
    </cfRule>
  </conditionalFormatting>
  <conditionalFormatting sqref="F775">
    <cfRule type="cellIs" dxfId="2" priority="581" stopIfTrue="1" operator="lessThan">
      <formula>0</formula>
    </cfRule>
  </conditionalFormatting>
  <conditionalFormatting sqref="F776">
    <cfRule type="cellIs" dxfId="2" priority="580" stopIfTrue="1" operator="lessThan">
      <formula>0</formula>
    </cfRule>
  </conditionalFormatting>
  <conditionalFormatting sqref="F777">
    <cfRule type="cellIs" dxfId="2" priority="579" stopIfTrue="1" operator="lessThan">
      <formula>0</formula>
    </cfRule>
  </conditionalFormatting>
  <conditionalFormatting sqref="F778">
    <cfRule type="cellIs" dxfId="2" priority="578" stopIfTrue="1" operator="lessThan">
      <formula>0</formula>
    </cfRule>
  </conditionalFormatting>
  <conditionalFormatting sqref="F779">
    <cfRule type="cellIs" dxfId="2" priority="577" stopIfTrue="1" operator="lessThan">
      <formula>0</formula>
    </cfRule>
  </conditionalFormatting>
  <conditionalFormatting sqref="F780">
    <cfRule type="cellIs" dxfId="2" priority="576" stopIfTrue="1" operator="lessThan">
      <formula>0</formula>
    </cfRule>
  </conditionalFormatting>
  <conditionalFormatting sqref="F781">
    <cfRule type="cellIs" dxfId="2" priority="575" stopIfTrue="1" operator="lessThan">
      <formula>0</formula>
    </cfRule>
  </conditionalFormatting>
  <conditionalFormatting sqref="F782">
    <cfRule type="cellIs" dxfId="2" priority="574" stopIfTrue="1" operator="lessThan">
      <formula>0</formula>
    </cfRule>
  </conditionalFormatting>
  <conditionalFormatting sqref="F783">
    <cfRule type="cellIs" dxfId="2" priority="573" stopIfTrue="1" operator="lessThan">
      <formula>0</formula>
    </cfRule>
  </conditionalFormatting>
  <conditionalFormatting sqref="F784">
    <cfRule type="cellIs" dxfId="2" priority="572" stopIfTrue="1" operator="lessThan">
      <formula>0</formula>
    </cfRule>
  </conditionalFormatting>
  <conditionalFormatting sqref="F785">
    <cfRule type="cellIs" dxfId="2" priority="571" stopIfTrue="1" operator="lessThan">
      <formula>0</formula>
    </cfRule>
  </conditionalFormatting>
  <conditionalFormatting sqref="F786">
    <cfRule type="cellIs" dxfId="2" priority="570" stopIfTrue="1" operator="lessThan">
      <formula>0</formula>
    </cfRule>
  </conditionalFormatting>
  <conditionalFormatting sqref="F787">
    <cfRule type="cellIs" dxfId="2" priority="569" stopIfTrue="1" operator="lessThan">
      <formula>0</formula>
    </cfRule>
  </conditionalFormatting>
  <conditionalFormatting sqref="F788">
    <cfRule type="cellIs" dxfId="2" priority="568" stopIfTrue="1" operator="lessThan">
      <formula>0</formula>
    </cfRule>
  </conditionalFormatting>
  <conditionalFormatting sqref="F789">
    <cfRule type="cellIs" dxfId="2" priority="567" stopIfTrue="1" operator="lessThan">
      <formula>0</formula>
    </cfRule>
  </conditionalFormatting>
  <conditionalFormatting sqref="F790">
    <cfRule type="cellIs" dxfId="2" priority="566" stopIfTrue="1" operator="lessThan">
      <formula>0</formula>
    </cfRule>
  </conditionalFormatting>
  <conditionalFormatting sqref="F791">
    <cfRule type="cellIs" dxfId="2" priority="565" stopIfTrue="1" operator="lessThan">
      <formula>0</formula>
    </cfRule>
  </conditionalFormatting>
  <conditionalFormatting sqref="F792">
    <cfRule type="cellIs" dxfId="2" priority="564" stopIfTrue="1" operator="lessThan">
      <formula>0</formula>
    </cfRule>
  </conditionalFormatting>
  <conditionalFormatting sqref="F793">
    <cfRule type="cellIs" dxfId="2" priority="563" stopIfTrue="1" operator="lessThan">
      <formula>0</formula>
    </cfRule>
  </conditionalFormatting>
  <conditionalFormatting sqref="F794">
    <cfRule type="cellIs" dxfId="2" priority="562" stopIfTrue="1" operator="lessThan">
      <formula>0</formula>
    </cfRule>
  </conditionalFormatting>
  <conditionalFormatting sqref="F795">
    <cfRule type="cellIs" dxfId="2" priority="561" stopIfTrue="1" operator="lessThan">
      <formula>0</formula>
    </cfRule>
  </conditionalFormatting>
  <conditionalFormatting sqref="F796">
    <cfRule type="cellIs" dxfId="2" priority="560" stopIfTrue="1" operator="lessThan">
      <formula>0</formula>
    </cfRule>
  </conditionalFormatting>
  <conditionalFormatting sqref="F797">
    <cfRule type="cellIs" dxfId="2" priority="559" stopIfTrue="1" operator="lessThan">
      <formula>0</formula>
    </cfRule>
  </conditionalFormatting>
  <conditionalFormatting sqref="F798">
    <cfRule type="cellIs" dxfId="2" priority="558" stopIfTrue="1" operator="lessThan">
      <formula>0</formula>
    </cfRule>
  </conditionalFormatting>
  <conditionalFormatting sqref="F799">
    <cfRule type="cellIs" dxfId="2" priority="557" stopIfTrue="1" operator="lessThan">
      <formula>0</formula>
    </cfRule>
  </conditionalFormatting>
  <conditionalFormatting sqref="F800">
    <cfRule type="cellIs" dxfId="2" priority="556" stopIfTrue="1" operator="lessThan">
      <formula>0</formula>
    </cfRule>
  </conditionalFormatting>
  <conditionalFormatting sqref="F801">
    <cfRule type="cellIs" dxfId="2" priority="555" stopIfTrue="1" operator="lessThan">
      <formula>0</formula>
    </cfRule>
  </conditionalFormatting>
  <conditionalFormatting sqref="F802">
    <cfRule type="cellIs" dxfId="2" priority="554" stopIfTrue="1" operator="lessThan">
      <formula>0</formula>
    </cfRule>
  </conditionalFormatting>
  <conditionalFormatting sqref="F803">
    <cfRule type="cellIs" dxfId="2" priority="553" stopIfTrue="1" operator="lessThan">
      <formula>0</formula>
    </cfRule>
  </conditionalFormatting>
  <conditionalFormatting sqref="F804">
    <cfRule type="cellIs" dxfId="2" priority="552" stopIfTrue="1" operator="lessThan">
      <formula>0</formula>
    </cfRule>
  </conditionalFormatting>
  <conditionalFormatting sqref="F805">
    <cfRule type="cellIs" dxfId="2" priority="551" stopIfTrue="1" operator="lessThan">
      <formula>0</formula>
    </cfRule>
  </conditionalFormatting>
  <conditionalFormatting sqref="F806">
    <cfRule type="cellIs" dxfId="2" priority="550" stopIfTrue="1" operator="lessThan">
      <formula>0</formula>
    </cfRule>
  </conditionalFormatting>
  <conditionalFormatting sqref="F807">
    <cfRule type="cellIs" dxfId="2" priority="549" stopIfTrue="1" operator="lessThan">
      <formula>0</formula>
    </cfRule>
  </conditionalFormatting>
  <conditionalFormatting sqref="F808">
    <cfRule type="cellIs" dxfId="2" priority="548" stopIfTrue="1" operator="lessThan">
      <formula>0</formula>
    </cfRule>
  </conditionalFormatting>
  <conditionalFormatting sqref="F809">
    <cfRule type="cellIs" dxfId="2" priority="547" stopIfTrue="1" operator="lessThan">
      <formula>0</formula>
    </cfRule>
  </conditionalFormatting>
  <conditionalFormatting sqref="F810">
    <cfRule type="cellIs" dxfId="2" priority="546" stopIfTrue="1" operator="lessThan">
      <formula>0</formula>
    </cfRule>
  </conditionalFormatting>
  <conditionalFormatting sqref="F811">
    <cfRule type="cellIs" dxfId="2" priority="545" stopIfTrue="1" operator="lessThan">
      <formula>0</formula>
    </cfRule>
  </conditionalFormatting>
  <conditionalFormatting sqref="F812">
    <cfRule type="cellIs" dxfId="2" priority="544" stopIfTrue="1" operator="lessThan">
      <formula>0</formula>
    </cfRule>
  </conditionalFormatting>
  <conditionalFormatting sqref="F813">
    <cfRule type="cellIs" dxfId="2" priority="543" stopIfTrue="1" operator="lessThan">
      <formula>0</formula>
    </cfRule>
  </conditionalFormatting>
  <conditionalFormatting sqref="F814">
    <cfRule type="cellIs" dxfId="2" priority="542" stopIfTrue="1" operator="lessThan">
      <formula>0</formula>
    </cfRule>
  </conditionalFormatting>
  <conditionalFormatting sqref="F815">
    <cfRule type="cellIs" dxfId="2" priority="541" stopIfTrue="1" operator="lessThan">
      <formula>0</formula>
    </cfRule>
  </conditionalFormatting>
  <conditionalFormatting sqref="F816">
    <cfRule type="cellIs" dxfId="2" priority="540" stopIfTrue="1" operator="lessThan">
      <formula>0</formula>
    </cfRule>
  </conditionalFormatting>
  <conditionalFormatting sqref="F817">
    <cfRule type="cellIs" dxfId="2" priority="539" stopIfTrue="1" operator="lessThan">
      <formula>0</formula>
    </cfRule>
  </conditionalFormatting>
  <conditionalFormatting sqref="F818">
    <cfRule type="cellIs" dxfId="2" priority="538" stopIfTrue="1" operator="lessThan">
      <formula>0</formula>
    </cfRule>
  </conditionalFormatting>
  <conditionalFormatting sqref="F819">
    <cfRule type="cellIs" dxfId="2" priority="537" stopIfTrue="1" operator="lessThan">
      <formula>0</formula>
    </cfRule>
  </conditionalFormatting>
  <conditionalFormatting sqref="F820">
    <cfRule type="cellIs" dxfId="2" priority="536" stopIfTrue="1" operator="lessThan">
      <formula>0</formula>
    </cfRule>
  </conditionalFormatting>
  <conditionalFormatting sqref="F821">
    <cfRule type="cellIs" dxfId="2" priority="535" stopIfTrue="1" operator="lessThan">
      <formula>0</formula>
    </cfRule>
  </conditionalFormatting>
  <conditionalFormatting sqref="F822">
    <cfRule type="cellIs" dxfId="2" priority="534" stopIfTrue="1" operator="lessThan">
      <formula>0</formula>
    </cfRule>
  </conditionalFormatting>
  <conditionalFormatting sqref="F823">
    <cfRule type="cellIs" dxfId="2" priority="533" stopIfTrue="1" operator="lessThan">
      <formula>0</formula>
    </cfRule>
  </conditionalFormatting>
  <conditionalFormatting sqref="F824">
    <cfRule type="cellIs" dxfId="2" priority="532" stopIfTrue="1" operator="lessThan">
      <formula>0</formula>
    </cfRule>
  </conditionalFormatting>
  <conditionalFormatting sqref="F825">
    <cfRule type="cellIs" dxfId="2" priority="531" stopIfTrue="1" operator="lessThan">
      <formula>0</formula>
    </cfRule>
  </conditionalFormatting>
  <conditionalFormatting sqref="F826">
    <cfRule type="cellIs" dxfId="2" priority="530" stopIfTrue="1" operator="lessThan">
      <formula>0</formula>
    </cfRule>
  </conditionalFormatting>
  <conditionalFormatting sqref="F827">
    <cfRule type="cellIs" dxfId="2" priority="529" stopIfTrue="1" operator="lessThan">
      <formula>0</formula>
    </cfRule>
  </conditionalFormatting>
  <conditionalFormatting sqref="F828">
    <cfRule type="cellIs" dxfId="2" priority="528" stopIfTrue="1" operator="lessThan">
      <formula>0</formula>
    </cfRule>
  </conditionalFormatting>
  <conditionalFormatting sqref="F829">
    <cfRule type="cellIs" dxfId="2" priority="527" stopIfTrue="1" operator="lessThan">
      <formula>0</formula>
    </cfRule>
  </conditionalFormatting>
  <conditionalFormatting sqref="F830">
    <cfRule type="cellIs" dxfId="2" priority="526" stopIfTrue="1" operator="lessThan">
      <formula>0</formula>
    </cfRule>
  </conditionalFormatting>
  <conditionalFormatting sqref="F831">
    <cfRule type="cellIs" dxfId="2" priority="525" stopIfTrue="1" operator="lessThan">
      <formula>0</formula>
    </cfRule>
  </conditionalFormatting>
  <conditionalFormatting sqref="F832">
    <cfRule type="cellIs" dxfId="2" priority="524" stopIfTrue="1" operator="lessThan">
      <formula>0</formula>
    </cfRule>
  </conditionalFormatting>
  <conditionalFormatting sqref="F833">
    <cfRule type="cellIs" dxfId="2" priority="523" stopIfTrue="1" operator="lessThan">
      <formula>0</formula>
    </cfRule>
  </conditionalFormatting>
  <conditionalFormatting sqref="F834">
    <cfRule type="cellIs" dxfId="2" priority="522" stopIfTrue="1" operator="lessThan">
      <formula>0</formula>
    </cfRule>
  </conditionalFormatting>
  <conditionalFormatting sqref="F835">
    <cfRule type="cellIs" dxfId="2" priority="521" stopIfTrue="1" operator="lessThan">
      <formula>0</formula>
    </cfRule>
  </conditionalFormatting>
  <conditionalFormatting sqref="F836">
    <cfRule type="cellIs" dxfId="2" priority="520" stopIfTrue="1" operator="lessThan">
      <formula>0</formula>
    </cfRule>
  </conditionalFormatting>
  <conditionalFormatting sqref="F837">
    <cfRule type="cellIs" dxfId="2" priority="519" stopIfTrue="1" operator="lessThan">
      <formula>0</formula>
    </cfRule>
  </conditionalFormatting>
  <conditionalFormatting sqref="F838">
    <cfRule type="cellIs" dxfId="2" priority="518" stopIfTrue="1" operator="lessThan">
      <formula>0</formula>
    </cfRule>
  </conditionalFormatting>
  <conditionalFormatting sqref="F839">
    <cfRule type="cellIs" dxfId="2" priority="517" stopIfTrue="1" operator="lessThan">
      <formula>0</formula>
    </cfRule>
  </conditionalFormatting>
  <conditionalFormatting sqref="F840">
    <cfRule type="cellIs" dxfId="2" priority="516" stopIfTrue="1" operator="lessThan">
      <formula>0</formula>
    </cfRule>
  </conditionalFormatting>
  <conditionalFormatting sqref="F841">
    <cfRule type="cellIs" dxfId="2" priority="515" stopIfTrue="1" operator="lessThan">
      <formula>0</formula>
    </cfRule>
  </conditionalFormatting>
  <conditionalFormatting sqref="F842">
    <cfRule type="cellIs" dxfId="2" priority="514" stopIfTrue="1" operator="lessThan">
      <formula>0</formula>
    </cfRule>
  </conditionalFormatting>
  <conditionalFormatting sqref="F843">
    <cfRule type="cellIs" dxfId="2" priority="513" stopIfTrue="1" operator="lessThan">
      <formula>0</formula>
    </cfRule>
  </conditionalFormatting>
  <conditionalFormatting sqref="F844">
    <cfRule type="cellIs" dxfId="2" priority="512" stopIfTrue="1" operator="lessThan">
      <formula>0</formula>
    </cfRule>
  </conditionalFormatting>
  <conditionalFormatting sqref="F845">
    <cfRule type="cellIs" dxfId="2" priority="511" stopIfTrue="1" operator="lessThan">
      <formula>0</formula>
    </cfRule>
  </conditionalFormatting>
  <conditionalFormatting sqref="F846">
    <cfRule type="cellIs" dxfId="2" priority="510" stopIfTrue="1" operator="lessThan">
      <formula>0</formula>
    </cfRule>
  </conditionalFormatting>
  <conditionalFormatting sqref="F847">
    <cfRule type="cellIs" dxfId="2" priority="509" stopIfTrue="1" operator="lessThan">
      <formula>0</formula>
    </cfRule>
  </conditionalFormatting>
  <conditionalFormatting sqref="F848">
    <cfRule type="cellIs" dxfId="2" priority="508" stopIfTrue="1" operator="lessThan">
      <formula>0</formula>
    </cfRule>
  </conditionalFormatting>
  <conditionalFormatting sqref="F849">
    <cfRule type="cellIs" dxfId="2" priority="507" stopIfTrue="1" operator="lessThan">
      <formula>0</formula>
    </cfRule>
  </conditionalFormatting>
  <conditionalFormatting sqref="F850">
    <cfRule type="cellIs" dxfId="2" priority="506" stopIfTrue="1" operator="lessThan">
      <formula>0</formula>
    </cfRule>
  </conditionalFormatting>
  <conditionalFormatting sqref="F851">
    <cfRule type="cellIs" dxfId="2" priority="505" stopIfTrue="1" operator="lessThan">
      <formula>0</formula>
    </cfRule>
  </conditionalFormatting>
  <conditionalFormatting sqref="F852">
    <cfRule type="cellIs" dxfId="2" priority="504" stopIfTrue="1" operator="lessThan">
      <formula>0</formula>
    </cfRule>
  </conditionalFormatting>
  <conditionalFormatting sqref="F853">
    <cfRule type="cellIs" dxfId="2" priority="503" stopIfTrue="1" operator="lessThan">
      <formula>0</formula>
    </cfRule>
  </conditionalFormatting>
  <conditionalFormatting sqref="F854">
    <cfRule type="cellIs" dxfId="2" priority="502" stopIfTrue="1" operator="lessThan">
      <formula>0</formula>
    </cfRule>
  </conditionalFormatting>
  <conditionalFormatting sqref="F855">
    <cfRule type="cellIs" dxfId="2" priority="501" stopIfTrue="1" operator="lessThan">
      <formula>0</formula>
    </cfRule>
  </conditionalFormatting>
  <conditionalFormatting sqref="F856">
    <cfRule type="cellIs" dxfId="2" priority="500" stopIfTrue="1" operator="lessThan">
      <formula>0</formula>
    </cfRule>
  </conditionalFormatting>
  <conditionalFormatting sqref="F857">
    <cfRule type="cellIs" dxfId="2" priority="499" stopIfTrue="1" operator="lessThan">
      <formula>0</formula>
    </cfRule>
  </conditionalFormatting>
  <conditionalFormatting sqref="F858">
    <cfRule type="cellIs" dxfId="2" priority="498" stopIfTrue="1" operator="lessThan">
      <formula>0</formula>
    </cfRule>
  </conditionalFormatting>
  <conditionalFormatting sqref="F859">
    <cfRule type="cellIs" dxfId="2" priority="497" stopIfTrue="1" operator="lessThan">
      <formula>0</formula>
    </cfRule>
  </conditionalFormatting>
  <conditionalFormatting sqref="F860">
    <cfRule type="cellIs" dxfId="2" priority="496" stopIfTrue="1" operator="lessThan">
      <formula>0</formula>
    </cfRule>
  </conditionalFormatting>
  <conditionalFormatting sqref="F861">
    <cfRule type="cellIs" dxfId="2" priority="495" stopIfTrue="1" operator="lessThan">
      <formula>0</formula>
    </cfRule>
  </conditionalFormatting>
  <conditionalFormatting sqref="F862">
    <cfRule type="cellIs" dxfId="2" priority="494" stopIfTrue="1" operator="lessThan">
      <formula>0</formula>
    </cfRule>
  </conditionalFormatting>
  <conditionalFormatting sqref="F863">
    <cfRule type="cellIs" dxfId="2" priority="493" stopIfTrue="1" operator="lessThan">
      <formula>0</formula>
    </cfRule>
  </conditionalFormatting>
  <conditionalFormatting sqref="F864">
    <cfRule type="cellIs" dxfId="2" priority="492" stopIfTrue="1" operator="lessThan">
      <formula>0</formula>
    </cfRule>
  </conditionalFormatting>
  <conditionalFormatting sqref="F865">
    <cfRule type="cellIs" dxfId="2" priority="491" stopIfTrue="1" operator="lessThan">
      <formula>0</formula>
    </cfRule>
  </conditionalFormatting>
  <conditionalFormatting sqref="F866">
    <cfRule type="cellIs" dxfId="2" priority="490" stopIfTrue="1" operator="lessThan">
      <formula>0</formula>
    </cfRule>
  </conditionalFormatting>
  <conditionalFormatting sqref="F867">
    <cfRule type="cellIs" dxfId="2" priority="489" stopIfTrue="1" operator="lessThan">
      <formula>0</formula>
    </cfRule>
  </conditionalFormatting>
  <conditionalFormatting sqref="F868">
    <cfRule type="cellIs" dxfId="2" priority="488" stopIfTrue="1" operator="lessThan">
      <formula>0</formula>
    </cfRule>
  </conditionalFormatting>
  <conditionalFormatting sqref="F869">
    <cfRule type="cellIs" dxfId="2" priority="487" stopIfTrue="1" operator="lessThan">
      <formula>0</formula>
    </cfRule>
  </conditionalFormatting>
  <conditionalFormatting sqref="F870">
    <cfRule type="cellIs" dxfId="2" priority="486" stopIfTrue="1" operator="lessThan">
      <formula>0</formula>
    </cfRule>
  </conditionalFormatting>
  <conditionalFormatting sqref="F871">
    <cfRule type="cellIs" dxfId="2" priority="485" stopIfTrue="1" operator="lessThan">
      <formula>0</formula>
    </cfRule>
  </conditionalFormatting>
  <conditionalFormatting sqref="F872">
    <cfRule type="cellIs" dxfId="2" priority="484" stopIfTrue="1" operator="lessThan">
      <formula>0</formula>
    </cfRule>
  </conditionalFormatting>
  <conditionalFormatting sqref="F873">
    <cfRule type="cellIs" dxfId="2" priority="483" stopIfTrue="1" operator="lessThan">
      <formula>0</formula>
    </cfRule>
  </conditionalFormatting>
  <conditionalFormatting sqref="F874">
    <cfRule type="cellIs" dxfId="2" priority="482" stopIfTrue="1" operator="lessThan">
      <formula>0</formula>
    </cfRule>
  </conditionalFormatting>
  <conditionalFormatting sqref="F875">
    <cfRule type="cellIs" dxfId="2" priority="481" stopIfTrue="1" operator="lessThan">
      <formula>0</formula>
    </cfRule>
  </conditionalFormatting>
  <conditionalFormatting sqref="F876">
    <cfRule type="cellIs" dxfId="2" priority="480" stopIfTrue="1" operator="lessThan">
      <formula>0</formula>
    </cfRule>
  </conditionalFormatting>
  <conditionalFormatting sqref="F877">
    <cfRule type="cellIs" dxfId="2" priority="479" stopIfTrue="1" operator="lessThan">
      <formula>0</formula>
    </cfRule>
  </conditionalFormatting>
  <conditionalFormatting sqref="F878">
    <cfRule type="cellIs" dxfId="2" priority="478" stopIfTrue="1" operator="lessThan">
      <formula>0</formula>
    </cfRule>
  </conditionalFormatting>
  <conditionalFormatting sqref="F879">
    <cfRule type="cellIs" dxfId="2" priority="477" stopIfTrue="1" operator="lessThan">
      <formula>0</formula>
    </cfRule>
  </conditionalFormatting>
  <conditionalFormatting sqref="F880">
    <cfRule type="cellIs" dxfId="2" priority="476" stopIfTrue="1" operator="lessThan">
      <formula>0</formula>
    </cfRule>
  </conditionalFormatting>
  <conditionalFormatting sqref="F881">
    <cfRule type="cellIs" dxfId="2" priority="475" stopIfTrue="1" operator="lessThan">
      <formula>0</formula>
    </cfRule>
  </conditionalFormatting>
  <conditionalFormatting sqref="F882">
    <cfRule type="cellIs" dxfId="2" priority="474" stopIfTrue="1" operator="lessThan">
      <formula>0</formula>
    </cfRule>
  </conditionalFormatting>
  <conditionalFormatting sqref="F883">
    <cfRule type="cellIs" dxfId="2" priority="473" stopIfTrue="1" operator="lessThan">
      <formula>0</formula>
    </cfRule>
  </conditionalFormatting>
  <conditionalFormatting sqref="F884">
    <cfRule type="cellIs" dxfId="2" priority="472" stopIfTrue="1" operator="lessThan">
      <formula>0</formula>
    </cfRule>
  </conditionalFormatting>
  <conditionalFormatting sqref="F885">
    <cfRule type="cellIs" dxfId="2" priority="471" stopIfTrue="1" operator="lessThan">
      <formula>0</formula>
    </cfRule>
  </conditionalFormatting>
  <conditionalFormatting sqref="F886">
    <cfRule type="cellIs" dxfId="2" priority="470" stopIfTrue="1" operator="lessThan">
      <formula>0</formula>
    </cfRule>
  </conditionalFormatting>
  <conditionalFormatting sqref="F887">
    <cfRule type="cellIs" dxfId="2" priority="469" stopIfTrue="1" operator="lessThan">
      <formula>0</formula>
    </cfRule>
  </conditionalFormatting>
  <conditionalFormatting sqref="F888">
    <cfRule type="cellIs" dxfId="2" priority="468" stopIfTrue="1" operator="lessThan">
      <formula>0</formula>
    </cfRule>
  </conditionalFormatting>
  <conditionalFormatting sqref="F889">
    <cfRule type="cellIs" dxfId="2" priority="467" stopIfTrue="1" operator="lessThan">
      <formula>0</formula>
    </cfRule>
  </conditionalFormatting>
  <conditionalFormatting sqref="F890">
    <cfRule type="cellIs" dxfId="2" priority="466" stopIfTrue="1" operator="lessThan">
      <formula>0</formula>
    </cfRule>
  </conditionalFormatting>
  <conditionalFormatting sqref="F891">
    <cfRule type="cellIs" dxfId="2" priority="465" stopIfTrue="1" operator="lessThan">
      <formula>0</formula>
    </cfRule>
  </conditionalFormatting>
  <conditionalFormatting sqref="F892">
    <cfRule type="cellIs" dxfId="2" priority="464" stopIfTrue="1" operator="lessThan">
      <formula>0</formula>
    </cfRule>
  </conditionalFormatting>
  <conditionalFormatting sqref="F893">
    <cfRule type="cellIs" dxfId="2" priority="463" stopIfTrue="1" operator="lessThan">
      <formula>0</formula>
    </cfRule>
  </conditionalFormatting>
  <conditionalFormatting sqref="F894">
    <cfRule type="cellIs" dxfId="2" priority="462" stopIfTrue="1" operator="lessThan">
      <formula>0</formula>
    </cfRule>
  </conditionalFormatting>
  <conditionalFormatting sqref="F895">
    <cfRule type="cellIs" dxfId="2" priority="461" stopIfTrue="1" operator="lessThan">
      <formula>0</formula>
    </cfRule>
  </conditionalFormatting>
  <conditionalFormatting sqref="F896">
    <cfRule type="cellIs" dxfId="2" priority="460" stopIfTrue="1" operator="lessThan">
      <formula>0</formula>
    </cfRule>
  </conditionalFormatting>
  <conditionalFormatting sqref="F897">
    <cfRule type="cellIs" dxfId="2" priority="459" stopIfTrue="1" operator="lessThan">
      <formula>0</formula>
    </cfRule>
  </conditionalFormatting>
  <conditionalFormatting sqref="F898">
    <cfRule type="cellIs" dxfId="2" priority="458" stopIfTrue="1" operator="lessThan">
      <formula>0</formula>
    </cfRule>
  </conditionalFormatting>
  <conditionalFormatting sqref="F899">
    <cfRule type="cellIs" dxfId="2" priority="457" stopIfTrue="1" operator="lessThan">
      <formula>0</formula>
    </cfRule>
  </conditionalFormatting>
  <conditionalFormatting sqref="F900">
    <cfRule type="cellIs" dxfId="2" priority="456" stopIfTrue="1" operator="lessThan">
      <formula>0</formula>
    </cfRule>
  </conditionalFormatting>
  <conditionalFormatting sqref="F901">
    <cfRule type="cellIs" dxfId="2" priority="455" stopIfTrue="1" operator="lessThan">
      <formula>0</formula>
    </cfRule>
  </conditionalFormatting>
  <conditionalFormatting sqref="F902">
    <cfRule type="cellIs" dxfId="2" priority="454" stopIfTrue="1" operator="lessThan">
      <formula>0</formula>
    </cfRule>
  </conditionalFormatting>
  <conditionalFormatting sqref="F903">
    <cfRule type="cellIs" dxfId="2" priority="453" stopIfTrue="1" operator="lessThan">
      <formula>0</formula>
    </cfRule>
  </conditionalFormatting>
  <conditionalFormatting sqref="F904">
    <cfRule type="cellIs" dxfId="2" priority="452" stopIfTrue="1" operator="lessThan">
      <formula>0</formula>
    </cfRule>
  </conditionalFormatting>
  <conditionalFormatting sqref="F905">
    <cfRule type="cellIs" dxfId="2" priority="451" stopIfTrue="1" operator="lessThan">
      <formula>0</formula>
    </cfRule>
  </conditionalFormatting>
  <conditionalFormatting sqref="F906">
    <cfRule type="cellIs" dxfId="2" priority="450" stopIfTrue="1" operator="lessThan">
      <formula>0</formula>
    </cfRule>
  </conditionalFormatting>
  <conditionalFormatting sqref="F907">
    <cfRule type="cellIs" dxfId="2" priority="449" stopIfTrue="1" operator="lessThan">
      <formula>0</formula>
    </cfRule>
  </conditionalFormatting>
  <conditionalFormatting sqref="F908">
    <cfRule type="cellIs" dxfId="2" priority="448" stopIfTrue="1" operator="lessThan">
      <formula>0</formula>
    </cfRule>
  </conditionalFormatting>
  <conditionalFormatting sqref="F909">
    <cfRule type="cellIs" dxfId="2" priority="447" stopIfTrue="1" operator="lessThan">
      <formula>0</formula>
    </cfRule>
  </conditionalFormatting>
  <conditionalFormatting sqref="F910">
    <cfRule type="cellIs" dxfId="2" priority="446" stopIfTrue="1" operator="lessThan">
      <formula>0</formula>
    </cfRule>
  </conditionalFormatting>
  <conditionalFormatting sqref="F911">
    <cfRule type="cellIs" dxfId="2" priority="445" stopIfTrue="1" operator="lessThan">
      <formula>0</formula>
    </cfRule>
  </conditionalFormatting>
  <conditionalFormatting sqref="F912">
    <cfRule type="cellIs" dxfId="2" priority="444" stopIfTrue="1" operator="lessThan">
      <formula>0</formula>
    </cfRule>
  </conditionalFormatting>
  <conditionalFormatting sqref="F913">
    <cfRule type="cellIs" dxfId="2" priority="443" stopIfTrue="1" operator="lessThan">
      <formula>0</formula>
    </cfRule>
  </conditionalFormatting>
  <conditionalFormatting sqref="F914">
    <cfRule type="cellIs" dxfId="2" priority="442" stopIfTrue="1" operator="lessThan">
      <formula>0</formula>
    </cfRule>
  </conditionalFormatting>
  <conditionalFormatting sqref="F915">
    <cfRule type="cellIs" dxfId="2" priority="441" stopIfTrue="1" operator="lessThan">
      <formula>0</formula>
    </cfRule>
  </conditionalFormatting>
  <conditionalFormatting sqref="F916">
    <cfRule type="cellIs" dxfId="2" priority="440" stopIfTrue="1" operator="lessThan">
      <formula>0</formula>
    </cfRule>
  </conditionalFormatting>
  <conditionalFormatting sqref="F917">
    <cfRule type="cellIs" dxfId="2" priority="439" stopIfTrue="1" operator="lessThan">
      <formula>0</formula>
    </cfRule>
  </conditionalFormatting>
  <conditionalFormatting sqref="F918">
    <cfRule type="cellIs" dxfId="2" priority="438" stopIfTrue="1" operator="lessThan">
      <formula>0</formula>
    </cfRule>
  </conditionalFormatting>
  <conditionalFormatting sqref="F919">
    <cfRule type="cellIs" dxfId="2" priority="437" stopIfTrue="1" operator="lessThan">
      <formula>0</formula>
    </cfRule>
  </conditionalFormatting>
  <conditionalFormatting sqref="F920">
    <cfRule type="cellIs" dxfId="2" priority="436" stopIfTrue="1" operator="lessThan">
      <formula>0</formula>
    </cfRule>
  </conditionalFormatting>
  <conditionalFormatting sqref="F921">
    <cfRule type="cellIs" dxfId="2" priority="435" stopIfTrue="1" operator="lessThan">
      <formula>0</formula>
    </cfRule>
  </conditionalFormatting>
  <conditionalFormatting sqref="F922">
    <cfRule type="cellIs" dxfId="2" priority="434" stopIfTrue="1" operator="lessThan">
      <formula>0</formula>
    </cfRule>
  </conditionalFormatting>
  <conditionalFormatting sqref="F923">
    <cfRule type="cellIs" dxfId="2" priority="433" stopIfTrue="1" operator="lessThan">
      <formula>0</formula>
    </cfRule>
  </conditionalFormatting>
  <conditionalFormatting sqref="F924">
    <cfRule type="cellIs" dxfId="2" priority="432" stopIfTrue="1" operator="lessThan">
      <formula>0</formula>
    </cfRule>
  </conditionalFormatting>
  <conditionalFormatting sqref="F925">
    <cfRule type="cellIs" dxfId="2" priority="431" stopIfTrue="1" operator="lessThan">
      <formula>0</formula>
    </cfRule>
  </conditionalFormatting>
  <conditionalFormatting sqref="F926">
    <cfRule type="cellIs" dxfId="2" priority="430" stopIfTrue="1" operator="lessThan">
      <formula>0</formula>
    </cfRule>
  </conditionalFormatting>
  <conditionalFormatting sqref="F927">
    <cfRule type="cellIs" dxfId="2" priority="429" stopIfTrue="1" operator="lessThan">
      <formula>0</formula>
    </cfRule>
  </conditionalFormatting>
  <conditionalFormatting sqref="F928">
    <cfRule type="cellIs" dxfId="2" priority="428" stopIfTrue="1" operator="lessThan">
      <formula>0</formula>
    </cfRule>
  </conditionalFormatting>
  <conditionalFormatting sqref="F929">
    <cfRule type="cellIs" dxfId="2" priority="427" stopIfTrue="1" operator="lessThan">
      <formula>0</formula>
    </cfRule>
  </conditionalFormatting>
  <conditionalFormatting sqref="F930">
    <cfRule type="cellIs" dxfId="2" priority="426" stopIfTrue="1" operator="lessThan">
      <formula>0</formula>
    </cfRule>
  </conditionalFormatting>
  <conditionalFormatting sqref="F931">
    <cfRule type="cellIs" dxfId="2" priority="425" stopIfTrue="1" operator="lessThan">
      <formula>0</formula>
    </cfRule>
  </conditionalFormatting>
  <conditionalFormatting sqref="F932">
    <cfRule type="cellIs" dxfId="2" priority="424" stopIfTrue="1" operator="lessThan">
      <formula>0</formula>
    </cfRule>
  </conditionalFormatting>
  <conditionalFormatting sqref="F933">
    <cfRule type="cellIs" dxfId="2" priority="423" stopIfTrue="1" operator="lessThan">
      <formula>0</formula>
    </cfRule>
  </conditionalFormatting>
  <conditionalFormatting sqref="F934">
    <cfRule type="cellIs" dxfId="2" priority="422" stopIfTrue="1" operator="lessThan">
      <formula>0</formula>
    </cfRule>
  </conditionalFormatting>
  <conditionalFormatting sqref="F935">
    <cfRule type="cellIs" dxfId="2" priority="421" stopIfTrue="1" operator="lessThan">
      <formula>0</formula>
    </cfRule>
  </conditionalFormatting>
  <conditionalFormatting sqref="F936">
    <cfRule type="cellIs" dxfId="2" priority="420" stopIfTrue="1" operator="lessThan">
      <formula>0</formula>
    </cfRule>
  </conditionalFormatting>
  <conditionalFormatting sqref="F937">
    <cfRule type="cellIs" dxfId="2" priority="419" stopIfTrue="1" operator="lessThan">
      <formula>0</formula>
    </cfRule>
  </conditionalFormatting>
  <conditionalFormatting sqref="F938">
    <cfRule type="cellIs" dxfId="2" priority="418" stopIfTrue="1" operator="lessThan">
      <formula>0</formula>
    </cfRule>
  </conditionalFormatting>
  <conditionalFormatting sqref="F939">
    <cfRule type="cellIs" dxfId="2" priority="417" stopIfTrue="1" operator="lessThan">
      <formula>0</formula>
    </cfRule>
  </conditionalFormatting>
  <conditionalFormatting sqref="F940">
    <cfRule type="cellIs" dxfId="2" priority="416" stopIfTrue="1" operator="lessThan">
      <formula>0</formula>
    </cfRule>
  </conditionalFormatting>
  <conditionalFormatting sqref="F941">
    <cfRule type="cellIs" dxfId="2" priority="415" stopIfTrue="1" operator="lessThan">
      <formula>0</formula>
    </cfRule>
  </conditionalFormatting>
  <conditionalFormatting sqref="F942">
    <cfRule type="cellIs" dxfId="2" priority="414" stopIfTrue="1" operator="lessThan">
      <formula>0</formula>
    </cfRule>
  </conditionalFormatting>
  <conditionalFormatting sqref="F943">
    <cfRule type="cellIs" dxfId="2" priority="413" stopIfTrue="1" operator="lessThan">
      <formula>0</formula>
    </cfRule>
  </conditionalFormatting>
  <conditionalFormatting sqref="F944">
    <cfRule type="cellIs" dxfId="2" priority="412" stopIfTrue="1" operator="lessThan">
      <formula>0</formula>
    </cfRule>
  </conditionalFormatting>
  <conditionalFormatting sqref="F945">
    <cfRule type="cellIs" dxfId="2" priority="411" stopIfTrue="1" operator="lessThan">
      <formula>0</formula>
    </cfRule>
  </conditionalFormatting>
  <conditionalFormatting sqref="F946">
    <cfRule type="cellIs" dxfId="2" priority="410" stopIfTrue="1" operator="lessThan">
      <formula>0</formula>
    </cfRule>
  </conditionalFormatting>
  <conditionalFormatting sqref="F947">
    <cfRule type="cellIs" dxfId="2" priority="409" stopIfTrue="1" operator="lessThan">
      <formula>0</formula>
    </cfRule>
  </conditionalFormatting>
  <conditionalFormatting sqref="F948">
    <cfRule type="cellIs" dxfId="2" priority="408" stopIfTrue="1" operator="lessThan">
      <formula>0</formula>
    </cfRule>
  </conditionalFormatting>
  <conditionalFormatting sqref="F949">
    <cfRule type="cellIs" dxfId="2" priority="407" stopIfTrue="1" operator="lessThan">
      <formula>0</formula>
    </cfRule>
  </conditionalFormatting>
  <conditionalFormatting sqref="F950">
    <cfRule type="cellIs" dxfId="2" priority="406" stopIfTrue="1" operator="lessThan">
      <formula>0</formula>
    </cfRule>
  </conditionalFormatting>
  <conditionalFormatting sqref="F951">
    <cfRule type="cellIs" dxfId="2" priority="405" stopIfTrue="1" operator="lessThan">
      <formula>0</formula>
    </cfRule>
  </conditionalFormatting>
  <conditionalFormatting sqref="F952">
    <cfRule type="cellIs" dxfId="2" priority="404" stopIfTrue="1" operator="lessThan">
      <formula>0</formula>
    </cfRule>
  </conditionalFormatting>
  <conditionalFormatting sqref="F953">
    <cfRule type="cellIs" dxfId="2" priority="403" stopIfTrue="1" operator="lessThan">
      <formula>0</formula>
    </cfRule>
  </conditionalFormatting>
  <conditionalFormatting sqref="F954">
    <cfRule type="cellIs" dxfId="2" priority="402" stopIfTrue="1" operator="lessThan">
      <formula>0</formula>
    </cfRule>
  </conditionalFormatting>
  <conditionalFormatting sqref="F955">
    <cfRule type="cellIs" dxfId="2" priority="401" stopIfTrue="1" operator="lessThan">
      <formula>0</formula>
    </cfRule>
  </conditionalFormatting>
  <conditionalFormatting sqref="F956">
    <cfRule type="cellIs" dxfId="2" priority="400" stopIfTrue="1" operator="lessThan">
      <formula>0</formula>
    </cfRule>
  </conditionalFormatting>
  <conditionalFormatting sqref="F957">
    <cfRule type="cellIs" dxfId="2" priority="399" stopIfTrue="1" operator="lessThan">
      <formula>0</formula>
    </cfRule>
  </conditionalFormatting>
  <conditionalFormatting sqref="F958">
    <cfRule type="cellIs" dxfId="2" priority="398" stopIfTrue="1" operator="lessThan">
      <formula>0</formula>
    </cfRule>
  </conditionalFormatting>
  <conditionalFormatting sqref="F959">
    <cfRule type="cellIs" dxfId="2" priority="397" stopIfTrue="1" operator="lessThan">
      <formula>0</formula>
    </cfRule>
  </conditionalFormatting>
  <conditionalFormatting sqref="F960">
    <cfRule type="cellIs" dxfId="2" priority="396" stopIfTrue="1" operator="lessThan">
      <formula>0</formula>
    </cfRule>
  </conditionalFormatting>
  <conditionalFormatting sqref="F961">
    <cfRule type="cellIs" dxfId="2" priority="395" stopIfTrue="1" operator="lessThan">
      <formula>0</formula>
    </cfRule>
  </conditionalFormatting>
  <conditionalFormatting sqref="F962">
    <cfRule type="cellIs" dxfId="2" priority="394" stopIfTrue="1" operator="lessThan">
      <formula>0</formula>
    </cfRule>
  </conditionalFormatting>
  <conditionalFormatting sqref="F963">
    <cfRule type="cellIs" dxfId="2" priority="393" stopIfTrue="1" operator="lessThan">
      <formula>0</formula>
    </cfRule>
  </conditionalFormatting>
  <conditionalFormatting sqref="F964">
    <cfRule type="cellIs" dxfId="2" priority="392" stopIfTrue="1" operator="lessThan">
      <formula>0</formula>
    </cfRule>
  </conditionalFormatting>
  <conditionalFormatting sqref="F965">
    <cfRule type="cellIs" dxfId="2" priority="391" stopIfTrue="1" operator="lessThan">
      <formula>0</formula>
    </cfRule>
  </conditionalFormatting>
  <conditionalFormatting sqref="F966">
    <cfRule type="cellIs" dxfId="2" priority="390" stopIfTrue="1" operator="lessThan">
      <formula>0</formula>
    </cfRule>
  </conditionalFormatting>
  <conditionalFormatting sqref="F967">
    <cfRule type="cellIs" dxfId="2" priority="389" stopIfTrue="1" operator="lessThan">
      <formula>0</formula>
    </cfRule>
  </conditionalFormatting>
  <conditionalFormatting sqref="F968">
    <cfRule type="cellIs" dxfId="2" priority="388" stopIfTrue="1" operator="lessThan">
      <formula>0</formula>
    </cfRule>
  </conditionalFormatting>
  <conditionalFormatting sqref="F969">
    <cfRule type="cellIs" dxfId="2" priority="387" stopIfTrue="1" operator="lessThan">
      <formula>0</formula>
    </cfRule>
  </conditionalFormatting>
  <conditionalFormatting sqref="F970">
    <cfRule type="cellIs" dxfId="2" priority="386" stopIfTrue="1" operator="lessThan">
      <formula>0</formula>
    </cfRule>
  </conditionalFormatting>
  <conditionalFormatting sqref="F971">
    <cfRule type="cellIs" dxfId="2" priority="385" stopIfTrue="1" operator="lessThan">
      <formula>0</formula>
    </cfRule>
  </conditionalFormatting>
  <conditionalFormatting sqref="F972">
    <cfRule type="cellIs" dxfId="2" priority="384" stopIfTrue="1" operator="lessThan">
      <formula>0</formula>
    </cfRule>
  </conditionalFormatting>
  <conditionalFormatting sqref="F973">
    <cfRule type="cellIs" dxfId="2" priority="383" stopIfTrue="1" operator="lessThan">
      <formula>0</formula>
    </cfRule>
  </conditionalFormatting>
  <conditionalFormatting sqref="F974">
    <cfRule type="cellIs" dxfId="2" priority="382" stopIfTrue="1" operator="lessThan">
      <formula>0</formula>
    </cfRule>
  </conditionalFormatting>
  <conditionalFormatting sqref="F975">
    <cfRule type="cellIs" dxfId="2" priority="381" stopIfTrue="1" operator="lessThan">
      <formula>0</formula>
    </cfRule>
  </conditionalFormatting>
  <conditionalFormatting sqref="F976">
    <cfRule type="cellIs" dxfId="2" priority="380" stopIfTrue="1" operator="lessThan">
      <formula>0</formula>
    </cfRule>
  </conditionalFormatting>
  <conditionalFormatting sqref="F977">
    <cfRule type="cellIs" dxfId="2" priority="379" stopIfTrue="1" operator="lessThan">
      <formula>0</formula>
    </cfRule>
  </conditionalFormatting>
  <conditionalFormatting sqref="F978">
    <cfRule type="cellIs" dxfId="2" priority="378" stopIfTrue="1" operator="lessThan">
      <formula>0</formula>
    </cfRule>
  </conditionalFormatting>
  <conditionalFormatting sqref="F979">
    <cfRule type="cellIs" dxfId="2" priority="377" stopIfTrue="1" operator="lessThan">
      <formula>0</formula>
    </cfRule>
  </conditionalFormatting>
  <conditionalFormatting sqref="F980">
    <cfRule type="cellIs" dxfId="2" priority="376" stopIfTrue="1" operator="lessThan">
      <formula>0</formula>
    </cfRule>
  </conditionalFormatting>
  <conditionalFormatting sqref="F981">
    <cfRule type="cellIs" dxfId="2" priority="375" stopIfTrue="1" operator="lessThan">
      <formula>0</formula>
    </cfRule>
  </conditionalFormatting>
  <conditionalFormatting sqref="F982">
    <cfRule type="cellIs" dxfId="2" priority="374" stopIfTrue="1" operator="lessThan">
      <formula>0</formula>
    </cfRule>
  </conditionalFormatting>
  <conditionalFormatting sqref="F983">
    <cfRule type="cellIs" dxfId="2" priority="373" stopIfTrue="1" operator="lessThan">
      <formula>0</formula>
    </cfRule>
  </conditionalFormatting>
  <conditionalFormatting sqref="F984">
    <cfRule type="cellIs" dxfId="2" priority="372" stopIfTrue="1" operator="lessThan">
      <formula>0</formula>
    </cfRule>
  </conditionalFormatting>
  <conditionalFormatting sqref="F985">
    <cfRule type="cellIs" dxfId="2" priority="371" stopIfTrue="1" operator="lessThan">
      <formula>0</formula>
    </cfRule>
  </conditionalFormatting>
  <conditionalFormatting sqref="F986">
    <cfRule type="cellIs" dxfId="2" priority="370" stopIfTrue="1" operator="lessThan">
      <formula>0</formula>
    </cfRule>
  </conditionalFormatting>
  <conditionalFormatting sqref="F987">
    <cfRule type="cellIs" dxfId="2" priority="369" stopIfTrue="1" operator="lessThan">
      <formula>0</formula>
    </cfRule>
  </conditionalFormatting>
  <conditionalFormatting sqref="F988">
    <cfRule type="cellIs" dxfId="2" priority="368" stopIfTrue="1" operator="lessThan">
      <formula>0</formula>
    </cfRule>
  </conditionalFormatting>
  <conditionalFormatting sqref="F989">
    <cfRule type="cellIs" dxfId="2" priority="367" stopIfTrue="1" operator="lessThan">
      <formula>0</formula>
    </cfRule>
  </conditionalFormatting>
  <conditionalFormatting sqref="F990">
    <cfRule type="cellIs" dxfId="2" priority="366" stopIfTrue="1" operator="lessThan">
      <formula>0</formula>
    </cfRule>
  </conditionalFormatting>
  <conditionalFormatting sqref="F991">
    <cfRule type="cellIs" dxfId="2" priority="365" stopIfTrue="1" operator="lessThan">
      <formula>0</formula>
    </cfRule>
  </conditionalFormatting>
  <conditionalFormatting sqref="F992">
    <cfRule type="cellIs" dxfId="2" priority="364" stopIfTrue="1" operator="lessThan">
      <formula>0</formula>
    </cfRule>
  </conditionalFormatting>
  <conditionalFormatting sqref="F993">
    <cfRule type="cellIs" dxfId="2" priority="363" stopIfTrue="1" operator="lessThan">
      <formula>0</formula>
    </cfRule>
  </conditionalFormatting>
  <conditionalFormatting sqref="F994">
    <cfRule type="cellIs" dxfId="2" priority="362" stopIfTrue="1" operator="lessThan">
      <formula>0</formula>
    </cfRule>
  </conditionalFormatting>
  <conditionalFormatting sqref="F995">
    <cfRule type="cellIs" dxfId="2" priority="361" stopIfTrue="1" operator="lessThan">
      <formula>0</formula>
    </cfRule>
  </conditionalFormatting>
  <conditionalFormatting sqref="F996">
    <cfRule type="cellIs" dxfId="2" priority="360" stopIfTrue="1" operator="lessThan">
      <formula>0</formula>
    </cfRule>
  </conditionalFormatting>
  <conditionalFormatting sqref="F997">
    <cfRule type="cellIs" dxfId="2" priority="359" stopIfTrue="1" operator="lessThan">
      <formula>0</formula>
    </cfRule>
  </conditionalFormatting>
  <conditionalFormatting sqref="F998">
    <cfRule type="cellIs" dxfId="2" priority="358" stopIfTrue="1" operator="lessThan">
      <formula>0</formula>
    </cfRule>
  </conditionalFormatting>
  <conditionalFormatting sqref="F999">
    <cfRule type="cellIs" dxfId="2" priority="357" stopIfTrue="1" operator="lessThan">
      <formula>0</formula>
    </cfRule>
  </conditionalFormatting>
  <conditionalFormatting sqref="F1000">
    <cfRule type="cellIs" dxfId="2" priority="356" stopIfTrue="1" operator="lessThan">
      <formula>0</formula>
    </cfRule>
  </conditionalFormatting>
  <conditionalFormatting sqref="F1001">
    <cfRule type="cellIs" dxfId="2" priority="355" stopIfTrue="1" operator="lessThan">
      <formula>0</formula>
    </cfRule>
  </conditionalFormatting>
  <conditionalFormatting sqref="F1002">
    <cfRule type="cellIs" dxfId="2" priority="354" stopIfTrue="1" operator="lessThan">
      <formula>0</formula>
    </cfRule>
  </conditionalFormatting>
  <conditionalFormatting sqref="F1003">
    <cfRule type="cellIs" dxfId="2" priority="353" stopIfTrue="1" operator="lessThan">
      <formula>0</formula>
    </cfRule>
  </conditionalFormatting>
  <conditionalFormatting sqref="F1004">
    <cfRule type="cellIs" dxfId="2" priority="352" stopIfTrue="1" operator="lessThan">
      <formula>0</formula>
    </cfRule>
  </conditionalFormatting>
  <conditionalFormatting sqref="F1005">
    <cfRule type="cellIs" dxfId="2" priority="351" stopIfTrue="1" operator="lessThan">
      <formula>0</formula>
    </cfRule>
  </conditionalFormatting>
  <conditionalFormatting sqref="F1006">
    <cfRule type="cellIs" dxfId="2" priority="350" stopIfTrue="1" operator="lessThan">
      <formula>0</formula>
    </cfRule>
  </conditionalFormatting>
  <conditionalFormatting sqref="F1007">
    <cfRule type="cellIs" dxfId="2" priority="349" stopIfTrue="1" operator="lessThan">
      <formula>0</formula>
    </cfRule>
  </conditionalFormatting>
  <conditionalFormatting sqref="F1008">
    <cfRule type="cellIs" dxfId="2" priority="348" stopIfTrue="1" operator="lessThan">
      <formula>0</formula>
    </cfRule>
  </conditionalFormatting>
  <conditionalFormatting sqref="F1009">
    <cfRule type="cellIs" dxfId="2" priority="347" stopIfTrue="1" operator="lessThan">
      <formula>0</formula>
    </cfRule>
  </conditionalFormatting>
  <conditionalFormatting sqref="F1010">
    <cfRule type="cellIs" dxfId="2" priority="346" stopIfTrue="1" operator="lessThan">
      <formula>0</formula>
    </cfRule>
  </conditionalFormatting>
  <conditionalFormatting sqref="F1011">
    <cfRule type="cellIs" dxfId="2" priority="345" stopIfTrue="1" operator="lessThan">
      <formula>0</formula>
    </cfRule>
  </conditionalFormatting>
  <conditionalFormatting sqref="F1012">
    <cfRule type="cellIs" dxfId="2" priority="344" stopIfTrue="1" operator="lessThan">
      <formula>0</formula>
    </cfRule>
  </conditionalFormatting>
  <conditionalFormatting sqref="F1013">
    <cfRule type="cellIs" dxfId="2" priority="343" stopIfTrue="1" operator="lessThan">
      <formula>0</formula>
    </cfRule>
  </conditionalFormatting>
  <conditionalFormatting sqref="F1014">
    <cfRule type="cellIs" dxfId="2" priority="342" stopIfTrue="1" operator="lessThan">
      <formula>0</formula>
    </cfRule>
  </conditionalFormatting>
  <conditionalFormatting sqref="F1015">
    <cfRule type="cellIs" dxfId="2" priority="341" stopIfTrue="1" operator="lessThan">
      <formula>0</formula>
    </cfRule>
  </conditionalFormatting>
  <conditionalFormatting sqref="F1016">
    <cfRule type="cellIs" dxfId="2" priority="340" stopIfTrue="1" operator="lessThan">
      <formula>0</formula>
    </cfRule>
  </conditionalFormatting>
  <conditionalFormatting sqref="F1017">
    <cfRule type="cellIs" dxfId="2" priority="339" stopIfTrue="1" operator="lessThan">
      <formula>0</formula>
    </cfRule>
  </conditionalFormatting>
  <conditionalFormatting sqref="F1018">
    <cfRule type="cellIs" dxfId="2" priority="338" stopIfTrue="1" operator="lessThan">
      <formula>0</formula>
    </cfRule>
  </conditionalFormatting>
  <conditionalFormatting sqref="F1019">
    <cfRule type="cellIs" dxfId="2" priority="337" stopIfTrue="1" operator="lessThan">
      <formula>0</formula>
    </cfRule>
  </conditionalFormatting>
  <conditionalFormatting sqref="F1020">
    <cfRule type="cellIs" dxfId="2" priority="336" stopIfTrue="1" operator="lessThan">
      <formula>0</formula>
    </cfRule>
  </conditionalFormatting>
  <conditionalFormatting sqref="F1021">
    <cfRule type="cellIs" dxfId="2" priority="335" stopIfTrue="1" operator="lessThan">
      <formula>0</formula>
    </cfRule>
  </conditionalFormatting>
  <conditionalFormatting sqref="F1022">
    <cfRule type="cellIs" dxfId="2" priority="334" stopIfTrue="1" operator="lessThan">
      <formula>0</formula>
    </cfRule>
  </conditionalFormatting>
  <conditionalFormatting sqref="F1023">
    <cfRule type="cellIs" dxfId="2" priority="333" stopIfTrue="1" operator="lessThan">
      <formula>0</formula>
    </cfRule>
  </conditionalFormatting>
  <conditionalFormatting sqref="F1024">
    <cfRule type="cellIs" dxfId="2" priority="332" stopIfTrue="1" operator="lessThan">
      <formula>0</formula>
    </cfRule>
  </conditionalFormatting>
  <conditionalFormatting sqref="F1025">
    <cfRule type="cellIs" dxfId="2" priority="331" stopIfTrue="1" operator="lessThan">
      <formula>0</formula>
    </cfRule>
  </conditionalFormatting>
  <conditionalFormatting sqref="F1026">
    <cfRule type="cellIs" dxfId="2" priority="330" stopIfTrue="1" operator="lessThan">
      <formula>0</formula>
    </cfRule>
  </conditionalFormatting>
  <conditionalFormatting sqref="F1027">
    <cfRule type="cellIs" dxfId="2" priority="329" stopIfTrue="1" operator="lessThan">
      <formula>0</formula>
    </cfRule>
  </conditionalFormatting>
  <conditionalFormatting sqref="F1028">
    <cfRule type="cellIs" dxfId="2" priority="328" stopIfTrue="1" operator="lessThan">
      <formula>0</formula>
    </cfRule>
  </conditionalFormatting>
  <conditionalFormatting sqref="F1029">
    <cfRule type="cellIs" dxfId="2" priority="327" stopIfTrue="1" operator="lessThan">
      <formula>0</formula>
    </cfRule>
  </conditionalFormatting>
  <conditionalFormatting sqref="F1030">
    <cfRule type="cellIs" dxfId="2" priority="326" stopIfTrue="1" operator="lessThan">
      <formula>0</formula>
    </cfRule>
  </conditionalFormatting>
  <conditionalFormatting sqref="F1031">
    <cfRule type="cellIs" dxfId="2" priority="325" stopIfTrue="1" operator="lessThan">
      <formula>0</formula>
    </cfRule>
  </conditionalFormatting>
  <conditionalFormatting sqref="F1032">
    <cfRule type="cellIs" dxfId="2" priority="324" stopIfTrue="1" operator="lessThan">
      <formula>0</formula>
    </cfRule>
  </conditionalFormatting>
  <conditionalFormatting sqref="F1033">
    <cfRule type="cellIs" dxfId="2" priority="323" stopIfTrue="1" operator="lessThan">
      <formula>0</formula>
    </cfRule>
  </conditionalFormatting>
  <conditionalFormatting sqref="F1034">
    <cfRule type="cellIs" dxfId="2" priority="322" stopIfTrue="1" operator="lessThan">
      <formula>0</formula>
    </cfRule>
  </conditionalFormatting>
  <conditionalFormatting sqref="F1035">
    <cfRule type="cellIs" dxfId="2" priority="321" stopIfTrue="1" operator="lessThan">
      <formula>0</formula>
    </cfRule>
  </conditionalFormatting>
  <conditionalFormatting sqref="F1036">
    <cfRule type="cellIs" dxfId="2" priority="320" stopIfTrue="1" operator="lessThan">
      <formula>0</formula>
    </cfRule>
  </conditionalFormatting>
  <conditionalFormatting sqref="F1037">
    <cfRule type="cellIs" dxfId="2" priority="319" stopIfTrue="1" operator="lessThan">
      <formula>0</formula>
    </cfRule>
  </conditionalFormatting>
  <conditionalFormatting sqref="F1038">
    <cfRule type="cellIs" dxfId="2" priority="318" stopIfTrue="1" operator="lessThan">
      <formula>0</formula>
    </cfRule>
  </conditionalFormatting>
  <conditionalFormatting sqref="F1039">
    <cfRule type="cellIs" dxfId="2" priority="317" stopIfTrue="1" operator="lessThan">
      <formula>0</formula>
    </cfRule>
  </conditionalFormatting>
  <conditionalFormatting sqref="F1040">
    <cfRule type="cellIs" dxfId="2" priority="316" stopIfTrue="1" operator="lessThan">
      <formula>0</formula>
    </cfRule>
  </conditionalFormatting>
  <conditionalFormatting sqref="F1041">
    <cfRule type="cellIs" dxfId="2" priority="315" stopIfTrue="1" operator="lessThan">
      <formula>0</formula>
    </cfRule>
  </conditionalFormatting>
  <conditionalFormatting sqref="F1042">
    <cfRule type="cellIs" dxfId="2" priority="314" stopIfTrue="1" operator="lessThan">
      <formula>0</formula>
    </cfRule>
  </conditionalFormatting>
  <conditionalFormatting sqref="F1043">
    <cfRule type="cellIs" dxfId="2" priority="313" stopIfTrue="1" operator="lessThan">
      <formula>0</formula>
    </cfRule>
  </conditionalFormatting>
  <conditionalFormatting sqref="F1044">
    <cfRule type="cellIs" dxfId="2" priority="312" stopIfTrue="1" operator="lessThan">
      <formula>0</formula>
    </cfRule>
  </conditionalFormatting>
  <conditionalFormatting sqref="F1045">
    <cfRule type="cellIs" dxfId="2" priority="311" stopIfTrue="1" operator="lessThan">
      <formula>0</formula>
    </cfRule>
  </conditionalFormatting>
  <conditionalFormatting sqref="F1046">
    <cfRule type="cellIs" dxfId="2" priority="310" stopIfTrue="1" operator="lessThan">
      <formula>0</formula>
    </cfRule>
  </conditionalFormatting>
  <conditionalFormatting sqref="F1047">
    <cfRule type="cellIs" dxfId="2" priority="309" stopIfTrue="1" operator="lessThan">
      <formula>0</formula>
    </cfRule>
  </conditionalFormatting>
  <conditionalFormatting sqref="F1048">
    <cfRule type="cellIs" dxfId="2" priority="308" stopIfTrue="1" operator="lessThan">
      <formula>0</formula>
    </cfRule>
  </conditionalFormatting>
  <conditionalFormatting sqref="F1049">
    <cfRule type="cellIs" dxfId="2" priority="307" stopIfTrue="1" operator="lessThan">
      <formula>0</formula>
    </cfRule>
  </conditionalFormatting>
  <conditionalFormatting sqref="F1050">
    <cfRule type="cellIs" dxfId="2" priority="306" stopIfTrue="1" operator="lessThan">
      <formula>0</formula>
    </cfRule>
  </conditionalFormatting>
  <conditionalFormatting sqref="F1051">
    <cfRule type="cellIs" dxfId="2" priority="305" stopIfTrue="1" operator="lessThan">
      <formula>0</formula>
    </cfRule>
  </conditionalFormatting>
  <conditionalFormatting sqref="F1052">
    <cfRule type="cellIs" dxfId="2" priority="304" stopIfTrue="1" operator="lessThan">
      <formula>0</formula>
    </cfRule>
  </conditionalFormatting>
  <conditionalFormatting sqref="F1053">
    <cfRule type="cellIs" dxfId="2" priority="303" stopIfTrue="1" operator="lessThan">
      <formula>0</formula>
    </cfRule>
  </conditionalFormatting>
  <conditionalFormatting sqref="F1054">
    <cfRule type="cellIs" dxfId="2" priority="302" stopIfTrue="1" operator="lessThan">
      <formula>0</formula>
    </cfRule>
  </conditionalFormatting>
  <conditionalFormatting sqref="F1055">
    <cfRule type="cellIs" dxfId="2" priority="301" stopIfTrue="1" operator="lessThan">
      <formula>0</formula>
    </cfRule>
  </conditionalFormatting>
  <conditionalFormatting sqref="F1056">
    <cfRule type="cellIs" dxfId="2" priority="300" stopIfTrue="1" operator="lessThan">
      <formula>0</formula>
    </cfRule>
  </conditionalFormatting>
  <conditionalFormatting sqref="F1057">
    <cfRule type="cellIs" dxfId="2" priority="299" stopIfTrue="1" operator="lessThan">
      <formula>0</formula>
    </cfRule>
  </conditionalFormatting>
  <conditionalFormatting sqref="F1058">
    <cfRule type="cellIs" dxfId="2" priority="298" stopIfTrue="1" operator="lessThan">
      <formula>0</formula>
    </cfRule>
  </conditionalFormatting>
  <conditionalFormatting sqref="F1059">
    <cfRule type="cellIs" dxfId="2" priority="297" stopIfTrue="1" operator="lessThan">
      <formula>0</formula>
    </cfRule>
  </conditionalFormatting>
  <conditionalFormatting sqref="F1060">
    <cfRule type="cellIs" dxfId="2" priority="296" stopIfTrue="1" operator="lessThan">
      <formula>0</formula>
    </cfRule>
  </conditionalFormatting>
  <conditionalFormatting sqref="F1061">
    <cfRule type="cellIs" dxfId="2" priority="295" stopIfTrue="1" operator="lessThan">
      <formula>0</formula>
    </cfRule>
  </conditionalFormatting>
  <conditionalFormatting sqref="F1062">
    <cfRule type="cellIs" dxfId="2" priority="294" stopIfTrue="1" operator="lessThan">
      <formula>0</formula>
    </cfRule>
  </conditionalFormatting>
  <conditionalFormatting sqref="F1063">
    <cfRule type="cellIs" dxfId="2" priority="293" stopIfTrue="1" operator="lessThan">
      <formula>0</formula>
    </cfRule>
  </conditionalFormatting>
  <conditionalFormatting sqref="F1064">
    <cfRule type="cellIs" dxfId="2" priority="292" stopIfTrue="1" operator="lessThan">
      <formula>0</formula>
    </cfRule>
  </conditionalFormatting>
  <conditionalFormatting sqref="F1065">
    <cfRule type="cellIs" dxfId="2" priority="291" stopIfTrue="1" operator="lessThan">
      <formula>0</formula>
    </cfRule>
  </conditionalFormatting>
  <conditionalFormatting sqref="F1066">
    <cfRule type="cellIs" dxfId="2" priority="290" stopIfTrue="1" operator="lessThan">
      <formula>0</formula>
    </cfRule>
  </conditionalFormatting>
  <conditionalFormatting sqref="F1067">
    <cfRule type="cellIs" dxfId="2" priority="289" stopIfTrue="1" operator="lessThan">
      <formula>0</formula>
    </cfRule>
  </conditionalFormatting>
  <conditionalFormatting sqref="F1068">
    <cfRule type="cellIs" dxfId="2" priority="288" stopIfTrue="1" operator="lessThan">
      <formula>0</formula>
    </cfRule>
  </conditionalFormatting>
  <conditionalFormatting sqref="F1069">
    <cfRule type="cellIs" dxfId="2" priority="287" stopIfTrue="1" operator="lessThan">
      <formula>0</formula>
    </cfRule>
  </conditionalFormatting>
  <conditionalFormatting sqref="F1070">
    <cfRule type="cellIs" dxfId="2" priority="286" stopIfTrue="1" operator="lessThan">
      <formula>0</formula>
    </cfRule>
  </conditionalFormatting>
  <conditionalFormatting sqref="F1071">
    <cfRule type="cellIs" dxfId="2" priority="285" stopIfTrue="1" operator="lessThan">
      <formula>0</formula>
    </cfRule>
  </conditionalFormatting>
  <conditionalFormatting sqref="F1072">
    <cfRule type="cellIs" dxfId="2" priority="284" stopIfTrue="1" operator="lessThan">
      <formula>0</formula>
    </cfRule>
  </conditionalFormatting>
  <conditionalFormatting sqref="F1073">
    <cfRule type="cellIs" dxfId="2" priority="283" stopIfTrue="1" operator="lessThan">
      <formula>0</formula>
    </cfRule>
  </conditionalFormatting>
  <conditionalFormatting sqref="F1074">
    <cfRule type="cellIs" dxfId="2" priority="282" stopIfTrue="1" operator="lessThan">
      <formula>0</formula>
    </cfRule>
  </conditionalFormatting>
  <conditionalFormatting sqref="F1075">
    <cfRule type="cellIs" dxfId="2" priority="281" stopIfTrue="1" operator="lessThan">
      <formula>0</formula>
    </cfRule>
  </conditionalFormatting>
  <conditionalFormatting sqref="F1076">
    <cfRule type="cellIs" dxfId="2" priority="280" stopIfTrue="1" operator="lessThan">
      <formula>0</formula>
    </cfRule>
  </conditionalFormatting>
  <conditionalFormatting sqref="F1077">
    <cfRule type="cellIs" dxfId="2" priority="279" stopIfTrue="1" operator="lessThan">
      <formula>0</formula>
    </cfRule>
  </conditionalFormatting>
  <conditionalFormatting sqref="F1078">
    <cfRule type="cellIs" dxfId="2" priority="278" stopIfTrue="1" operator="lessThan">
      <formula>0</formula>
    </cfRule>
  </conditionalFormatting>
  <conditionalFormatting sqref="F1079">
    <cfRule type="cellIs" dxfId="2" priority="277" stopIfTrue="1" operator="lessThan">
      <formula>0</formula>
    </cfRule>
  </conditionalFormatting>
  <conditionalFormatting sqref="F1080">
    <cfRule type="cellIs" dxfId="2" priority="276" stopIfTrue="1" operator="lessThan">
      <formula>0</formula>
    </cfRule>
  </conditionalFormatting>
  <conditionalFormatting sqref="F1081">
    <cfRule type="cellIs" dxfId="2" priority="275" stopIfTrue="1" operator="lessThan">
      <formula>0</formula>
    </cfRule>
  </conditionalFormatting>
  <conditionalFormatting sqref="F1082">
    <cfRule type="cellIs" dxfId="2" priority="274" stopIfTrue="1" operator="lessThan">
      <formula>0</formula>
    </cfRule>
  </conditionalFormatting>
  <conditionalFormatting sqref="F1083">
    <cfRule type="cellIs" dxfId="2" priority="273" stopIfTrue="1" operator="lessThan">
      <formula>0</formula>
    </cfRule>
  </conditionalFormatting>
  <conditionalFormatting sqref="F1084">
    <cfRule type="cellIs" dxfId="2" priority="272" stopIfTrue="1" operator="lessThan">
      <formula>0</formula>
    </cfRule>
  </conditionalFormatting>
  <conditionalFormatting sqref="F1085">
    <cfRule type="cellIs" dxfId="2" priority="271" stopIfTrue="1" operator="lessThan">
      <formula>0</formula>
    </cfRule>
  </conditionalFormatting>
  <conditionalFormatting sqref="F1086">
    <cfRule type="cellIs" dxfId="2" priority="270" stopIfTrue="1" operator="lessThan">
      <formula>0</formula>
    </cfRule>
  </conditionalFormatting>
  <conditionalFormatting sqref="F1087">
    <cfRule type="cellIs" dxfId="2" priority="269" stopIfTrue="1" operator="lessThan">
      <formula>0</formula>
    </cfRule>
  </conditionalFormatting>
  <conditionalFormatting sqref="F1088">
    <cfRule type="cellIs" dxfId="2" priority="268" stopIfTrue="1" operator="lessThan">
      <formula>0</formula>
    </cfRule>
  </conditionalFormatting>
  <conditionalFormatting sqref="F1089">
    <cfRule type="cellIs" dxfId="2" priority="267" stopIfTrue="1" operator="lessThan">
      <formula>0</formula>
    </cfRule>
  </conditionalFormatting>
  <conditionalFormatting sqref="F1090">
    <cfRule type="cellIs" dxfId="2" priority="266" stopIfTrue="1" operator="lessThan">
      <formula>0</formula>
    </cfRule>
  </conditionalFormatting>
  <conditionalFormatting sqref="F1091">
    <cfRule type="cellIs" dxfId="2" priority="265" stopIfTrue="1" operator="lessThan">
      <formula>0</formula>
    </cfRule>
  </conditionalFormatting>
  <conditionalFormatting sqref="F1092">
    <cfRule type="cellIs" dxfId="2" priority="264" stopIfTrue="1" operator="lessThan">
      <formula>0</formula>
    </cfRule>
  </conditionalFormatting>
  <conditionalFormatting sqref="F1093">
    <cfRule type="cellIs" dxfId="2" priority="263" stopIfTrue="1" operator="lessThan">
      <formula>0</formula>
    </cfRule>
  </conditionalFormatting>
  <conditionalFormatting sqref="F1094">
    <cfRule type="cellIs" dxfId="2" priority="262" stopIfTrue="1" operator="lessThan">
      <formula>0</formula>
    </cfRule>
  </conditionalFormatting>
  <conditionalFormatting sqref="F1095">
    <cfRule type="cellIs" dxfId="2" priority="261" stopIfTrue="1" operator="lessThan">
      <formula>0</formula>
    </cfRule>
  </conditionalFormatting>
  <conditionalFormatting sqref="F1096">
    <cfRule type="cellIs" dxfId="2" priority="260" stopIfTrue="1" operator="lessThan">
      <formula>0</formula>
    </cfRule>
  </conditionalFormatting>
  <conditionalFormatting sqref="F1097">
    <cfRule type="cellIs" dxfId="2" priority="259" stopIfTrue="1" operator="lessThan">
      <formula>0</formula>
    </cfRule>
  </conditionalFormatting>
  <conditionalFormatting sqref="F1098">
    <cfRule type="cellIs" dxfId="2" priority="258" stopIfTrue="1" operator="lessThan">
      <formula>0</formula>
    </cfRule>
  </conditionalFormatting>
  <conditionalFormatting sqref="F1099">
    <cfRule type="cellIs" dxfId="2" priority="257" stopIfTrue="1" operator="lessThan">
      <formula>0</formula>
    </cfRule>
  </conditionalFormatting>
  <conditionalFormatting sqref="F1100">
    <cfRule type="cellIs" dxfId="2" priority="256" stopIfTrue="1" operator="lessThan">
      <formula>0</formula>
    </cfRule>
  </conditionalFormatting>
  <conditionalFormatting sqref="F1101">
    <cfRule type="cellIs" dxfId="2" priority="255" stopIfTrue="1" operator="lessThan">
      <formula>0</formula>
    </cfRule>
  </conditionalFormatting>
  <conditionalFormatting sqref="F1102">
    <cfRule type="cellIs" dxfId="2" priority="254" stopIfTrue="1" operator="lessThan">
      <formula>0</formula>
    </cfRule>
  </conditionalFormatting>
  <conditionalFormatting sqref="F1103">
    <cfRule type="cellIs" dxfId="2" priority="253" stopIfTrue="1" operator="lessThan">
      <formula>0</formula>
    </cfRule>
  </conditionalFormatting>
  <conditionalFormatting sqref="F1104">
    <cfRule type="cellIs" dxfId="2" priority="252" stopIfTrue="1" operator="lessThan">
      <formula>0</formula>
    </cfRule>
  </conditionalFormatting>
  <conditionalFormatting sqref="F1105">
    <cfRule type="cellIs" dxfId="2" priority="251" stopIfTrue="1" operator="lessThan">
      <formula>0</formula>
    </cfRule>
  </conditionalFormatting>
  <conditionalFormatting sqref="F1106">
    <cfRule type="cellIs" dxfId="2" priority="250" stopIfTrue="1" operator="lessThan">
      <formula>0</formula>
    </cfRule>
  </conditionalFormatting>
  <conditionalFormatting sqref="F1107">
    <cfRule type="cellIs" dxfId="2" priority="249" stopIfTrue="1" operator="lessThan">
      <formula>0</formula>
    </cfRule>
  </conditionalFormatting>
  <conditionalFormatting sqref="F1108">
    <cfRule type="cellIs" dxfId="2" priority="248" stopIfTrue="1" operator="lessThan">
      <formula>0</formula>
    </cfRule>
  </conditionalFormatting>
  <conditionalFormatting sqref="F1109">
    <cfRule type="cellIs" dxfId="2" priority="247" stopIfTrue="1" operator="lessThan">
      <formula>0</formula>
    </cfRule>
  </conditionalFormatting>
  <conditionalFormatting sqref="F1110">
    <cfRule type="cellIs" dxfId="2" priority="246" stopIfTrue="1" operator="lessThan">
      <formula>0</formula>
    </cfRule>
  </conditionalFormatting>
  <conditionalFormatting sqref="F1111">
    <cfRule type="cellIs" dxfId="2" priority="245" stopIfTrue="1" operator="lessThan">
      <formula>0</formula>
    </cfRule>
  </conditionalFormatting>
  <conditionalFormatting sqref="F1112">
    <cfRule type="cellIs" dxfId="2" priority="244" stopIfTrue="1" operator="lessThan">
      <formula>0</formula>
    </cfRule>
  </conditionalFormatting>
  <conditionalFormatting sqref="F1113">
    <cfRule type="cellIs" dxfId="2" priority="243" stopIfTrue="1" operator="lessThan">
      <formula>0</formula>
    </cfRule>
  </conditionalFormatting>
  <conditionalFormatting sqref="F1114">
    <cfRule type="cellIs" dxfId="2" priority="242" stopIfTrue="1" operator="lessThan">
      <formula>0</formula>
    </cfRule>
  </conditionalFormatting>
  <conditionalFormatting sqref="F1115">
    <cfRule type="cellIs" dxfId="2" priority="241" stopIfTrue="1" operator="lessThan">
      <formula>0</formula>
    </cfRule>
  </conditionalFormatting>
  <conditionalFormatting sqref="F1116">
    <cfRule type="cellIs" dxfId="2" priority="240" stopIfTrue="1" operator="lessThan">
      <formula>0</formula>
    </cfRule>
  </conditionalFormatting>
  <conditionalFormatting sqref="F1117">
    <cfRule type="cellIs" dxfId="2" priority="239" stopIfTrue="1" operator="lessThan">
      <formula>0</formula>
    </cfRule>
  </conditionalFormatting>
  <conditionalFormatting sqref="F1118">
    <cfRule type="cellIs" dxfId="2" priority="238" stopIfTrue="1" operator="lessThan">
      <formula>0</formula>
    </cfRule>
  </conditionalFormatting>
  <conditionalFormatting sqref="F1119">
    <cfRule type="cellIs" dxfId="2" priority="237" stopIfTrue="1" operator="lessThan">
      <formula>0</formula>
    </cfRule>
  </conditionalFormatting>
  <conditionalFormatting sqref="F1120">
    <cfRule type="cellIs" dxfId="2" priority="236" stopIfTrue="1" operator="lessThan">
      <formula>0</formula>
    </cfRule>
  </conditionalFormatting>
  <conditionalFormatting sqref="F1121">
    <cfRule type="cellIs" dxfId="2" priority="235" stopIfTrue="1" operator="lessThan">
      <formula>0</formula>
    </cfRule>
  </conditionalFormatting>
  <conditionalFormatting sqref="F1122">
    <cfRule type="cellIs" dxfId="2" priority="234" stopIfTrue="1" operator="lessThan">
      <formula>0</formula>
    </cfRule>
  </conditionalFormatting>
  <conditionalFormatting sqref="F1123">
    <cfRule type="cellIs" dxfId="2" priority="233" stopIfTrue="1" operator="lessThan">
      <formula>0</formula>
    </cfRule>
  </conditionalFormatting>
  <conditionalFormatting sqref="F1124">
    <cfRule type="cellIs" dxfId="2" priority="232" stopIfTrue="1" operator="lessThan">
      <formula>0</formula>
    </cfRule>
  </conditionalFormatting>
  <conditionalFormatting sqref="F1125">
    <cfRule type="cellIs" dxfId="2" priority="231" stopIfTrue="1" operator="lessThan">
      <formula>0</formula>
    </cfRule>
  </conditionalFormatting>
  <conditionalFormatting sqref="F1126">
    <cfRule type="cellIs" dxfId="2" priority="230" stopIfTrue="1" operator="lessThan">
      <formula>0</formula>
    </cfRule>
  </conditionalFormatting>
  <conditionalFormatting sqref="F1127">
    <cfRule type="cellIs" dxfId="2" priority="229" stopIfTrue="1" operator="lessThan">
      <formula>0</formula>
    </cfRule>
  </conditionalFormatting>
  <conditionalFormatting sqref="F1128">
    <cfRule type="cellIs" dxfId="2" priority="228" stopIfTrue="1" operator="lessThan">
      <formula>0</formula>
    </cfRule>
  </conditionalFormatting>
  <conditionalFormatting sqref="F1129">
    <cfRule type="cellIs" dxfId="2" priority="227" stopIfTrue="1" operator="lessThan">
      <formula>0</formula>
    </cfRule>
  </conditionalFormatting>
  <conditionalFormatting sqref="F1130">
    <cfRule type="cellIs" dxfId="2" priority="226" stopIfTrue="1" operator="lessThan">
      <formula>0</formula>
    </cfRule>
  </conditionalFormatting>
  <conditionalFormatting sqref="F1131">
    <cfRule type="cellIs" dxfId="2" priority="225" stopIfTrue="1" operator="lessThan">
      <formula>0</formula>
    </cfRule>
  </conditionalFormatting>
  <conditionalFormatting sqref="F1132">
    <cfRule type="cellIs" dxfId="2" priority="224" stopIfTrue="1" operator="lessThan">
      <formula>0</formula>
    </cfRule>
  </conditionalFormatting>
  <conditionalFormatting sqref="F1133">
    <cfRule type="cellIs" dxfId="2" priority="223" stopIfTrue="1" operator="lessThan">
      <formula>0</formula>
    </cfRule>
  </conditionalFormatting>
  <conditionalFormatting sqref="F1134">
    <cfRule type="cellIs" dxfId="2" priority="222" stopIfTrue="1" operator="lessThan">
      <formula>0</formula>
    </cfRule>
  </conditionalFormatting>
  <conditionalFormatting sqref="F1135">
    <cfRule type="cellIs" dxfId="2" priority="221" stopIfTrue="1" operator="lessThan">
      <formula>0</formula>
    </cfRule>
  </conditionalFormatting>
  <conditionalFormatting sqref="F1136">
    <cfRule type="cellIs" dxfId="2" priority="220" stopIfTrue="1" operator="lessThan">
      <formula>0</formula>
    </cfRule>
  </conditionalFormatting>
  <conditionalFormatting sqref="F1137">
    <cfRule type="cellIs" dxfId="2" priority="219" stopIfTrue="1" operator="lessThan">
      <formula>0</formula>
    </cfRule>
  </conditionalFormatting>
  <conditionalFormatting sqref="F1138">
    <cfRule type="cellIs" dxfId="2" priority="218" stopIfTrue="1" operator="lessThan">
      <formula>0</formula>
    </cfRule>
  </conditionalFormatting>
  <conditionalFormatting sqref="F1139">
    <cfRule type="cellIs" dxfId="2" priority="217" stopIfTrue="1" operator="lessThan">
      <formula>0</formula>
    </cfRule>
  </conditionalFormatting>
  <conditionalFormatting sqref="F1140">
    <cfRule type="cellIs" dxfId="2" priority="216" stopIfTrue="1" operator="lessThan">
      <formula>0</formula>
    </cfRule>
  </conditionalFormatting>
  <conditionalFormatting sqref="F1141">
    <cfRule type="cellIs" dxfId="2" priority="215" stopIfTrue="1" operator="lessThan">
      <formula>0</formula>
    </cfRule>
  </conditionalFormatting>
  <conditionalFormatting sqref="F1142">
    <cfRule type="cellIs" dxfId="2" priority="214" stopIfTrue="1" operator="lessThan">
      <formula>0</formula>
    </cfRule>
  </conditionalFormatting>
  <conditionalFormatting sqref="F1143">
    <cfRule type="cellIs" dxfId="2" priority="213" stopIfTrue="1" operator="lessThan">
      <formula>0</formula>
    </cfRule>
  </conditionalFormatting>
  <conditionalFormatting sqref="F1144">
    <cfRule type="cellIs" dxfId="2" priority="212" stopIfTrue="1" operator="lessThan">
      <formula>0</formula>
    </cfRule>
  </conditionalFormatting>
  <conditionalFormatting sqref="F1145">
    <cfRule type="cellIs" dxfId="2" priority="211" stopIfTrue="1" operator="lessThan">
      <formula>0</formula>
    </cfRule>
  </conditionalFormatting>
  <conditionalFormatting sqref="F1146">
    <cfRule type="cellIs" dxfId="2" priority="210" stopIfTrue="1" operator="lessThan">
      <formula>0</formula>
    </cfRule>
  </conditionalFormatting>
  <conditionalFormatting sqref="F1147">
    <cfRule type="cellIs" dxfId="2" priority="209" stopIfTrue="1" operator="lessThan">
      <formula>0</formula>
    </cfRule>
  </conditionalFormatting>
  <conditionalFormatting sqref="F1148">
    <cfRule type="cellIs" dxfId="2" priority="208" stopIfTrue="1" operator="lessThan">
      <formula>0</formula>
    </cfRule>
  </conditionalFormatting>
  <conditionalFormatting sqref="F1149">
    <cfRule type="cellIs" dxfId="2" priority="207" stopIfTrue="1" operator="lessThan">
      <formula>0</formula>
    </cfRule>
  </conditionalFormatting>
  <conditionalFormatting sqref="F1150">
    <cfRule type="cellIs" dxfId="2" priority="206" stopIfTrue="1" operator="lessThan">
      <formula>0</formula>
    </cfRule>
  </conditionalFormatting>
  <conditionalFormatting sqref="F1151">
    <cfRule type="cellIs" dxfId="2" priority="205" stopIfTrue="1" operator="lessThan">
      <formula>0</formula>
    </cfRule>
  </conditionalFormatting>
  <conditionalFormatting sqref="F1152">
    <cfRule type="cellIs" dxfId="2" priority="204" stopIfTrue="1" operator="lessThan">
      <formula>0</formula>
    </cfRule>
  </conditionalFormatting>
  <conditionalFormatting sqref="F1153">
    <cfRule type="cellIs" dxfId="2" priority="203" stopIfTrue="1" operator="lessThan">
      <formula>0</formula>
    </cfRule>
  </conditionalFormatting>
  <conditionalFormatting sqref="F1154">
    <cfRule type="cellIs" dxfId="2" priority="202" stopIfTrue="1" operator="lessThan">
      <formula>0</formula>
    </cfRule>
  </conditionalFormatting>
  <conditionalFormatting sqref="F1155">
    <cfRule type="cellIs" dxfId="2" priority="201" stopIfTrue="1" operator="lessThan">
      <formula>0</formula>
    </cfRule>
  </conditionalFormatting>
  <conditionalFormatting sqref="F1156">
    <cfRule type="cellIs" dxfId="2" priority="200" stopIfTrue="1" operator="lessThan">
      <formula>0</formula>
    </cfRule>
  </conditionalFormatting>
  <conditionalFormatting sqref="F1157">
    <cfRule type="cellIs" dxfId="2" priority="199" stopIfTrue="1" operator="lessThan">
      <formula>0</formula>
    </cfRule>
  </conditionalFormatting>
  <conditionalFormatting sqref="F1158">
    <cfRule type="cellIs" dxfId="2" priority="198" stopIfTrue="1" operator="lessThan">
      <formula>0</formula>
    </cfRule>
  </conditionalFormatting>
  <conditionalFormatting sqref="F1159">
    <cfRule type="cellIs" dxfId="2" priority="197" stopIfTrue="1" operator="lessThan">
      <formula>0</formula>
    </cfRule>
  </conditionalFormatting>
  <conditionalFormatting sqref="F1160">
    <cfRule type="cellIs" dxfId="2" priority="196" stopIfTrue="1" operator="lessThan">
      <formula>0</formula>
    </cfRule>
  </conditionalFormatting>
  <conditionalFormatting sqref="F1161">
    <cfRule type="cellIs" dxfId="2" priority="195" stopIfTrue="1" operator="lessThan">
      <formula>0</formula>
    </cfRule>
  </conditionalFormatting>
  <conditionalFormatting sqref="F1162">
    <cfRule type="cellIs" dxfId="2" priority="194" stopIfTrue="1" operator="lessThan">
      <formula>0</formula>
    </cfRule>
  </conditionalFormatting>
  <conditionalFormatting sqref="F1163">
    <cfRule type="cellIs" dxfId="2" priority="193" stopIfTrue="1" operator="lessThan">
      <formula>0</formula>
    </cfRule>
  </conditionalFormatting>
  <conditionalFormatting sqref="F1164">
    <cfRule type="cellIs" dxfId="2" priority="192" stopIfTrue="1" operator="lessThan">
      <formula>0</formula>
    </cfRule>
  </conditionalFormatting>
  <conditionalFormatting sqref="F1165">
    <cfRule type="cellIs" dxfId="2" priority="191" stopIfTrue="1" operator="lessThan">
      <formula>0</formula>
    </cfRule>
  </conditionalFormatting>
  <conditionalFormatting sqref="F1166">
    <cfRule type="cellIs" dxfId="2" priority="190" stopIfTrue="1" operator="lessThan">
      <formula>0</formula>
    </cfRule>
  </conditionalFormatting>
  <conditionalFormatting sqref="F1167">
    <cfRule type="cellIs" dxfId="2" priority="189" stopIfTrue="1" operator="lessThan">
      <formula>0</formula>
    </cfRule>
  </conditionalFormatting>
  <conditionalFormatting sqref="F1168">
    <cfRule type="cellIs" dxfId="2" priority="188" stopIfTrue="1" operator="lessThan">
      <formula>0</formula>
    </cfRule>
  </conditionalFormatting>
  <conditionalFormatting sqref="F1169">
    <cfRule type="cellIs" dxfId="2" priority="187" stopIfTrue="1" operator="lessThan">
      <formula>0</formula>
    </cfRule>
  </conditionalFormatting>
  <conditionalFormatting sqref="F1170">
    <cfRule type="cellIs" dxfId="2" priority="186" stopIfTrue="1" operator="lessThan">
      <formula>0</formula>
    </cfRule>
  </conditionalFormatting>
  <conditionalFormatting sqref="F1171">
    <cfRule type="cellIs" dxfId="2" priority="185" stopIfTrue="1" operator="lessThan">
      <formula>0</formula>
    </cfRule>
  </conditionalFormatting>
  <conditionalFormatting sqref="F1172">
    <cfRule type="cellIs" dxfId="2" priority="184" stopIfTrue="1" operator="lessThan">
      <formula>0</formula>
    </cfRule>
  </conditionalFormatting>
  <conditionalFormatting sqref="F1173">
    <cfRule type="cellIs" dxfId="2" priority="183" stopIfTrue="1" operator="lessThan">
      <formula>0</formula>
    </cfRule>
  </conditionalFormatting>
  <conditionalFormatting sqref="F1174">
    <cfRule type="cellIs" dxfId="2" priority="182" stopIfTrue="1" operator="lessThan">
      <formula>0</formula>
    </cfRule>
  </conditionalFormatting>
  <conditionalFormatting sqref="F1175">
    <cfRule type="cellIs" dxfId="2" priority="181" stopIfTrue="1" operator="lessThan">
      <formula>0</formula>
    </cfRule>
  </conditionalFormatting>
  <conditionalFormatting sqref="F1176">
    <cfRule type="cellIs" dxfId="2" priority="180" stopIfTrue="1" operator="lessThan">
      <formula>0</formula>
    </cfRule>
  </conditionalFormatting>
  <conditionalFormatting sqref="F1177">
    <cfRule type="cellIs" dxfId="2" priority="179" stopIfTrue="1" operator="lessThan">
      <formula>0</formula>
    </cfRule>
  </conditionalFormatting>
  <conditionalFormatting sqref="F1178">
    <cfRule type="cellIs" dxfId="2" priority="178" stopIfTrue="1" operator="lessThan">
      <formula>0</formula>
    </cfRule>
  </conditionalFormatting>
  <conditionalFormatting sqref="F1179">
    <cfRule type="cellIs" dxfId="2" priority="177" stopIfTrue="1" operator="lessThan">
      <formula>0</formula>
    </cfRule>
  </conditionalFormatting>
  <conditionalFormatting sqref="F1180">
    <cfRule type="cellIs" dxfId="2" priority="176" stopIfTrue="1" operator="lessThan">
      <formula>0</formula>
    </cfRule>
  </conditionalFormatting>
  <conditionalFormatting sqref="F1181">
    <cfRule type="cellIs" dxfId="2" priority="175" stopIfTrue="1" operator="lessThan">
      <formula>0</formula>
    </cfRule>
  </conditionalFormatting>
  <conditionalFormatting sqref="F1182">
    <cfRule type="cellIs" dxfId="2" priority="174" stopIfTrue="1" operator="lessThan">
      <formula>0</formula>
    </cfRule>
  </conditionalFormatting>
  <conditionalFormatting sqref="F1183">
    <cfRule type="cellIs" dxfId="2" priority="173" stopIfTrue="1" operator="lessThan">
      <formula>0</formula>
    </cfRule>
  </conditionalFormatting>
  <conditionalFormatting sqref="F1184">
    <cfRule type="cellIs" dxfId="2" priority="172" stopIfTrue="1" operator="lessThan">
      <formula>0</formula>
    </cfRule>
  </conditionalFormatting>
  <conditionalFormatting sqref="F1185">
    <cfRule type="cellIs" dxfId="2" priority="171" stopIfTrue="1" operator="lessThan">
      <formula>0</formula>
    </cfRule>
  </conditionalFormatting>
  <conditionalFormatting sqref="F1186">
    <cfRule type="cellIs" dxfId="2" priority="170" stopIfTrue="1" operator="lessThan">
      <formula>0</formula>
    </cfRule>
  </conditionalFormatting>
  <conditionalFormatting sqref="F1187">
    <cfRule type="cellIs" dxfId="2" priority="169" stopIfTrue="1" operator="lessThan">
      <formula>0</formula>
    </cfRule>
  </conditionalFormatting>
  <conditionalFormatting sqref="F1188">
    <cfRule type="cellIs" dxfId="2" priority="168" stopIfTrue="1" operator="lessThan">
      <formula>0</formula>
    </cfRule>
  </conditionalFormatting>
  <conditionalFormatting sqref="F1189">
    <cfRule type="cellIs" dxfId="2" priority="167" stopIfTrue="1" operator="lessThan">
      <formula>0</formula>
    </cfRule>
  </conditionalFormatting>
  <conditionalFormatting sqref="F1190">
    <cfRule type="cellIs" dxfId="2" priority="166" stopIfTrue="1" operator="lessThan">
      <formula>0</formula>
    </cfRule>
  </conditionalFormatting>
  <conditionalFormatting sqref="F1191">
    <cfRule type="cellIs" dxfId="2" priority="165" stopIfTrue="1" operator="lessThan">
      <formula>0</formula>
    </cfRule>
  </conditionalFormatting>
  <conditionalFormatting sqref="F1192">
    <cfRule type="cellIs" dxfId="2" priority="164" stopIfTrue="1" operator="lessThan">
      <formula>0</formula>
    </cfRule>
  </conditionalFormatting>
  <conditionalFormatting sqref="F1193">
    <cfRule type="cellIs" dxfId="2" priority="163" stopIfTrue="1" operator="lessThan">
      <formula>0</formula>
    </cfRule>
  </conditionalFormatting>
  <conditionalFormatting sqref="F1194">
    <cfRule type="cellIs" dxfId="2" priority="162" stopIfTrue="1" operator="lessThan">
      <formula>0</formula>
    </cfRule>
  </conditionalFormatting>
  <conditionalFormatting sqref="F1195">
    <cfRule type="cellIs" dxfId="2" priority="161" stopIfTrue="1" operator="lessThan">
      <formula>0</formula>
    </cfRule>
  </conditionalFormatting>
  <conditionalFormatting sqref="F1196">
    <cfRule type="cellIs" dxfId="2" priority="160" stopIfTrue="1" operator="lessThan">
      <formula>0</formula>
    </cfRule>
  </conditionalFormatting>
  <conditionalFormatting sqref="F1197">
    <cfRule type="cellIs" dxfId="2" priority="159" stopIfTrue="1" operator="lessThan">
      <formula>0</formula>
    </cfRule>
  </conditionalFormatting>
  <conditionalFormatting sqref="F1198">
    <cfRule type="cellIs" dxfId="2" priority="158" stopIfTrue="1" operator="lessThan">
      <formula>0</formula>
    </cfRule>
  </conditionalFormatting>
  <conditionalFormatting sqref="F1199">
    <cfRule type="cellIs" dxfId="2" priority="157" stopIfTrue="1" operator="lessThan">
      <formula>0</formula>
    </cfRule>
  </conditionalFormatting>
  <conditionalFormatting sqref="F1200">
    <cfRule type="cellIs" dxfId="2" priority="156" stopIfTrue="1" operator="lessThan">
      <formula>0</formula>
    </cfRule>
  </conditionalFormatting>
  <conditionalFormatting sqref="F1201">
    <cfRule type="cellIs" dxfId="2" priority="155" stopIfTrue="1" operator="lessThan">
      <formula>0</formula>
    </cfRule>
  </conditionalFormatting>
  <conditionalFormatting sqref="F1202">
    <cfRule type="cellIs" dxfId="2" priority="154" stopIfTrue="1" operator="lessThan">
      <formula>0</formula>
    </cfRule>
  </conditionalFormatting>
  <conditionalFormatting sqref="F1203">
    <cfRule type="cellIs" dxfId="2" priority="153" stopIfTrue="1" operator="lessThan">
      <formula>0</formula>
    </cfRule>
  </conditionalFormatting>
  <conditionalFormatting sqref="F1204">
    <cfRule type="cellIs" dxfId="2" priority="152" stopIfTrue="1" operator="lessThan">
      <formula>0</formula>
    </cfRule>
  </conditionalFormatting>
  <conditionalFormatting sqref="F1205">
    <cfRule type="cellIs" dxfId="2" priority="151" stopIfTrue="1" operator="lessThan">
      <formula>0</formula>
    </cfRule>
  </conditionalFormatting>
  <conditionalFormatting sqref="F1206">
    <cfRule type="cellIs" dxfId="2" priority="150" stopIfTrue="1" operator="lessThan">
      <formula>0</formula>
    </cfRule>
  </conditionalFormatting>
  <conditionalFormatting sqref="F1207">
    <cfRule type="cellIs" dxfId="2" priority="149" stopIfTrue="1" operator="lessThan">
      <formula>0</formula>
    </cfRule>
  </conditionalFormatting>
  <conditionalFormatting sqref="F1208">
    <cfRule type="cellIs" dxfId="2" priority="148" stopIfTrue="1" operator="lessThan">
      <formula>0</formula>
    </cfRule>
  </conditionalFormatting>
  <conditionalFormatting sqref="F1209">
    <cfRule type="cellIs" dxfId="2" priority="147" stopIfTrue="1" operator="lessThan">
      <formula>0</formula>
    </cfRule>
  </conditionalFormatting>
  <conditionalFormatting sqref="F1210">
    <cfRule type="cellIs" dxfId="2" priority="146" stopIfTrue="1" operator="lessThan">
      <formula>0</formula>
    </cfRule>
  </conditionalFormatting>
  <conditionalFormatting sqref="F1211">
    <cfRule type="cellIs" dxfId="2" priority="145" stopIfTrue="1" operator="lessThan">
      <formula>0</formula>
    </cfRule>
  </conditionalFormatting>
  <conditionalFormatting sqref="F1212">
    <cfRule type="cellIs" dxfId="2" priority="144" stopIfTrue="1" operator="lessThan">
      <formula>0</formula>
    </cfRule>
  </conditionalFormatting>
  <conditionalFormatting sqref="F1213">
    <cfRule type="cellIs" dxfId="2" priority="143" stopIfTrue="1" operator="lessThan">
      <formula>0</formula>
    </cfRule>
  </conditionalFormatting>
  <conditionalFormatting sqref="F1214">
    <cfRule type="cellIs" dxfId="2" priority="142" stopIfTrue="1" operator="lessThan">
      <formula>0</formula>
    </cfRule>
  </conditionalFormatting>
  <conditionalFormatting sqref="F1215">
    <cfRule type="cellIs" dxfId="2" priority="141" stopIfTrue="1" operator="lessThan">
      <formula>0</formula>
    </cfRule>
  </conditionalFormatting>
  <conditionalFormatting sqref="F1216">
    <cfRule type="cellIs" dxfId="2" priority="140" stopIfTrue="1" operator="lessThan">
      <formula>0</formula>
    </cfRule>
  </conditionalFormatting>
  <conditionalFormatting sqref="F1217">
    <cfRule type="cellIs" dxfId="2" priority="139" stopIfTrue="1" operator="lessThan">
      <formula>0</formula>
    </cfRule>
  </conditionalFormatting>
  <conditionalFormatting sqref="F1218">
    <cfRule type="cellIs" dxfId="2" priority="138" stopIfTrue="1" operator="lessThan">
      <formula>0</formula>
    </cfRule>
  </conditionalFormatting>
  <conditionalFormatting sqref="F1219">
    <cfRule type="cellIs" dxfId="2" priority="137" stopIfTrue="1" operator="lessThan">
      <formula>0</formula>
    </cfRule>
  </conditionalFormatting>
  <conditionalFormatting sqref="F1220">
    <cfRule type="cellIs" dxfId="2" priority="136" stopIfTrue="1" operator="lessThan">
      <formula>0</formula>
    </cfRule>
  </conditionalFormatting>
  <conditionalFormatting sqref="F1221">
    <cfRule type="cellIs" dxfId="2" priority="135" stopIfTrue="1" operator="lessThan">
      <formula>0</formula>
    </cfRule>
  </conditionalFormatting>
  <conditionalFormatting sqref="F1222">
    <cfRule type="cellIs" dxfId="2" priority="134" stopIfTrue="1" operator="lessThan">
      <formula>0</formula>
    </cfRule>
  </conditionalFormatting>
  <conditionalFormatting sqref="F1223">
    <cfRule type="cellIs" dxfId="2" priority="133" stopIfTrue="1" operator="lessThan">
      <formula>0</formula>
    </cfRule>
  </conditionalFormatting>
  <conditionalFormatting sqref="F1224">
    <cfRule type="cellIs" dxfId="2" priority="132" stopIfTrue="1" operator="lessThan">
      <formula>0</formula>
    </cfRule>
  </conditionalFormatting>
  <conditionalFormatting sqref="F1225">
    <cfRule type="cellIs" dxfId="2" priority="131" stopIfTrue="1" operator="lessThan">
      <formula>0</formula>
    </cfRule>
  </conditionalFormatting>
  <conditionalFormatting sqref="F1226">
    <cfRule type="cellIs" dxfId="2" priority="130" stopIfTrue="1" operator="lessThan">
      <formula>0</formula>
    </cfRule>
  </conditionalFormatting>
  <conditionalFormatting sqref="F1227">
    <cfRule type="cellIs" dxfId="2" priority="129" stopIfTrue="1" operator="lessThan">
      <formula>0</formula>
    </cfRule>
  </conditionalFormatting>
  <conditionalFormatting sqref="F1228">
    <cfRule type="cellIs" dxfId="2" priority="128" stopIfTrue="1" operator="lessThan">
      <formula>0</formula>
    </cfRule>
  </conditionalFormatting>
  <conditionalFormatting sqref="F1229">
    <cfRule type="cellIs" dxfId="2" priority="127" stopIfTrue="1" operator="lessThan">
      <formula>0</formula>
    </cfRule>
  </conditionalFormatting>
  <conditionalFormatting sqref="F1230">
    <cfRule type="cellIs" dxfId="2" priority="126" stopIfTrue="1" operator="lessThan">
      <formula>0</formula>
    </cfRule>
  </conditionalFormatting>
  <conditionalFormatting sqref="F1231">
    <cfRule type="cellIs" dxfId="2" priority="125" stopIfTrue="1" operator="lessThan">
      <formula>0</formula>
    </cfRule>
  </conditionalFormatting>
  <conditionalFormatting sqref="F1232">
    <cfRule type="cellIs" dxfId="2" priority="124" stopIfTrue="1" operator="lessThan">
      <formula>0</formula>
    </cfRule>
  </conditionalFormatting>
  <conditionalFormatting sqref="F1233">
    <cfRule type="cellIs" dxfId="2" priority="123" stopIfTrue="1" operator="lessThan">
      <formula>0</formula>
    </cfRule>
  </conditionalFormatting>
  <conditionalFormatting sqref="F1234">
    <cfRule type="cellIs" dxfId="2" priority="122" stopIfTrue="1" operator="lessThan">
      <formula>0</formula>
    </cfRule>
  </conditionalFormatting>
  <conditionalFormatting sqref="F1235">
    <cfRule type="cellIs" dxfId="2" priority="121" stopIfTrue="1" operator="lessThan">
      <formula>0</formula>
    </cfRule>
  </conditionalFormatting>
  <conditionalFormatting sqref="F1236">
    <cfRule type="cellIs" dxfId="2" priority="120" stopIfTrue="1" operator="lessThan">
      <formula>0</formula>
    </cfRule>
  </conditionalFormatting>
  <conditionalFormatting sqref="F1237">
    <cfRule type="cellIs" dxfId="2" priority="119" stopIfTrue="1" operator="lessThan">
      <formula>0</formula>
    </cfRule>
  </conditionalFormatting>
  <conditionalFormatting sqref="F1238">
    <cfRule type="cellIs" dxfId="2" priority="118" stopIfTrue="1" operator="lessThan">
      <formula>0</formula>
    </cfRule>
  </conditionalFormatting>
  <conditionalFormatting sqref="F1239">
    <cfRule type="cellIs" dxfId="2" priority="117" stopIfTrue="1" operator="lessThan">
      <formula>0</formula>
    </cfRule>
  </conditionalFormatting>
  <conditionalFormatting sqref="F1240">
    <cfRule type="cellIs" dxfId="2" priority="116" stopIfTrue="1" operator="lessThan">
      <formula>0</formula>
    </cfRule>
  </conditionalFormatting>
  <conditionalFormatting sqref="F1241">
    <cfRule type="cellIs" dxfId="2" priority="115" stopIfTrue="1" operator="lessThan">
      <formula>0</formula>
    </cfRule>
  </conditionalFormatting>
  <conditionalFormatting sqref="F1242">
    <cfRule type="cellIs" dxfId="2" priority="114" stopIfTrue="1" operator="lessThan">
      <formula>0</formula>
    </cfRule>
  </conditionalFormatting>
  <conditionalFormatting sqref="F1243">
    <cfRule type="cellIs" dxfId="2" priority="113" stopIfTrue="1" operator="lessThan">
      <formula>0</formula>
    </cfRule>
  </conditionalFormatting>
  <conditionalFormatting sqref="F1244">
    <cfRule type="cellIs" dxfId="2" priority="112" stopIfTrue="1" operator="lessThan">
      <formula>0</formula>
    </cfRule>
  </conditionalFormatting>
  <conditionalFormatting sqref="F1245">
    <cfRule type="cellIs" dxfId="2" priority="111" stopIfTrue="1" operator="lessThan">
      <formula>0</formula>
    </cfRule>
  </conditionalFormatting>
  <conditionalFormatting sqref="F1246">
    <cfRule type="cellIs" dxfId="2" priority="110" stopIfTrue="1" operator="lessThan">
      <formula>0</formula>
    </cfRule>
  </conditionalFormatting>
  <conditionalFormatting sqref="F1247">
    <cfRule type="cellIs" dxfId="2" priority="109" stopIfTrue="1" operator="lessThan">
      <formula>0</formula>
    </cfRule>
  </conditionalFormatting>
  <conditionalFormatting sqref="F1248">
    <cfRule type="cellIs" dxfId="2" priority="108" stopIfTrue="1" operator="lessThan">
      <formula>0</formula>
    </cfRule>
  </conditionalFormatting>
  <conditionalFormatting sqref="F1249">
    <cfRule type="cellIs" dxfId="2" priority="107" stopIfTrue="1" operator="lessThan">
      <formula>0</formula>
    </cfRule>
  </conditionalFormatting>
  <conditionalFormatting sqref="F1250">
    <cfRule type="cellIs" dxfId="2" priority="106" stopIfTrue="1" operator="lessThan">
      <formula>0</formula>
    </cfRule>
  </conditionalFormatting>
  <conditionalFormatting sqref="F1251">
    <cfRule type="cellIs" dxfId="2" priority="105" stopIfTrue="1" operator="lessThan">
      <formula>0</formula>
    </cfRule>
  </conditionalFormatting>
  <conditionalFormatting sqref="F1252">
    <cfRule type="cellIs" dxfId="2" priority="104" stopIfTrue="1" operator="lessThan">
      <formula>0</formula>
    </cfRule>
  </conditionalFormatting>
  <conditionalFormatting sqref="F1253">
    <cfRule type="cellIs" dxfId="2" priority="103" stopIfTrue="1" operator="lessThan">
      <formula>0</formula>
    </cfRule>
  </conditionalFormatting>
  <conditionalFormatting sqref="F1254">
    <cfRule type="cellIs" dxfId="2" priority="102" stopIfTrue="1" operator="lessThan">
      <formula>0</formula>
    </cfRule>
  </conditionalFormatting>
  <conditionalFormatting sqref="F1255">
    <cfRule type="cellIs" dxfId="2" priority="101" stopIfTrue="1" operator="lessThan">
      <formula>0</formula>
    </cfRule>
  </conditionalFormatting>
  <conditionalFormatting sqref="F1256">
    <cfRule type="cellIs" dxfId="2" priority="100" stopIfTrue="1" operator="lessThan">
      <formula>0</formula>
    </cfRule>
  </conditionalFormatting>
  <conditionalFormatting sqref="F1257">
    <cfRule type="cellIs" dxfId="2" priority="99" stopIfTrue="1" operator="lessThan">
      <formula>0</formula>
    </cfRule>
  </conditionalFormatting>
  <conditionalFormatting sqref="F1258">
    <cfRule type="cellIs" dxfId="2" priority="98" stopIfTrue="1" operator="lessThan">
      <formula>0</formula>
    </cfRule>
  </conditionalFormatting>
  <conditionalFormatting sqref="F1259">
    <cfRule type="cellIs" dxfId="2" priority="97" stopIfTrue="1" operator="lessThan">
      <formula>0</formula>
    </cfRule>
  </conditionalFormatting>
  <conditionalFormatting sqref="F1260">
    <cfRule type="cellIs" dxfId="2" priority="96" stopIfTrue="1" operator="lessThan">
      <formula>0</formula>
    </cfRule>
  </conditionalFormatting>
  <conditionalFormatting sqref="F1261">
    <cfRule type="cellIs" dxfId="2" priority="95" stopIfTrue="1" operator="lessThan">
      <formula>0</formula>
    </cfRule>
  </conditionalFormatting>
  <conditionalFormatting sqref="F1262">
    <cfRule type="cellIs" dxfId="2" priority="94" stopIfTrue="1" operator="lessThan">
      <formula>0</formula>
    </cfRule>
  </conditionalFormatting>
  <conditionalFormatting sqref="F1263">
    <cfRule type="cellIs" dxfId="2" priority="93" stopIfTrue="1" operator="lessThan">
      <formula>0</formula>
    </cfRule>
  </conditionalFormatting>
  <conditionalFormatting sqref="F1264">
    <cfRule type="cellIs" dxfId="2" priority="92" stopIfTrue="1" operator="lessThan">
      <formula>0</formula>
    </cfRule>
  </conditionalFormatting>
  <conditionalFormatting sqref="F1265">
    <cfRule type="cellIs" dxfId="2" priority="91" stopIfTrue="1" operator="lessThan">
      <formula>0</formula>
    </cfRule>
  </conditionalFormatting>
  <conditionalFormatting sqref="F1266">
    <cfRule type="cellIs" dxfId="2" priority="90" stopIfTrue="1" operator="lessThan">
      <formula>0</formula>
    </cfRule>
  </conditionalFormatting>
  <conditionalFormatting sqref="F1267">
    <cfRule type="cellIs" dxfId="2" priority="89" stopIfTrue="1" operator="lessThan">
      <formula>0</formula>
    </cfRule>
  </conditionalFormatting>
  <conditionalFormatting sqref="F1268">
    <cfRule type="cellIs" dxfId="2" priority="88" stopIfTrue="1" operator="lessThan">
      <formula>0</formula>
    </cfRule>
  </conditionalFormatting>
  <conditionalFormatting sqref="F1269">
    <cfRule type="cellIs" dxfId="2" priority="87" stopIfTrue="1" operator="lessThan">
      <formula>0</formula>
    </cfRule>
  </conditionalFormatting>
  <conditionalFormatting sqref="F1270">
    <cfRule type="cellIs" dxfId="2" priority="86" stopIfTrue="1" operator="lessThan">
      <formula>0</formula>
    </cfRule>
  </conditionalFormatting>
  <conditionalFormatting sqref="F1271">
    <cfRule type="cellIs" dxfId="2" priority="85" stopIfTrue="1" operator="lessThan">
      <formula>0</formula>
    </cfRule>
  </conditionalFormatting>
  <conditionalFormatting sqref="F1272">
    <cfRule type="cellIs" dxfId="2" priority="84" stopIfTrue="1" operator="lessThan">
      <formula>0</formula>
    </cfRule>
  </conditionalFormatting>
  <conditionalFormatting sqref="F1273">
    <cfRule type="cellIs" dxfId="2" priority="83" stopIfTrue="1" operator="lessThan">
      <formula>0</formula>
    </cfRule>
  </conditionalFormatting>
  <conditionalFormatting sqref="F1274">
    <cfRule type="cellIs" dxfId="2" priority="82" stopIfTrue="1" operator="lessThan">
      <formula>0</formula>
    </cfRule>
  </conditionalFormatting>
  <conditionalFormatting sqref="F1275">
    <cfRule type="cellIs" dxfId="2" priority="81" stopIfTrue="1" operator="lessThan">
      <formula>0</formula>
    </cfRule>
  </conditionalFormatting>
  <conditionalFormatting sqref="F1276">
    <cfRule type="cellIs" dxfId="2" priority="80" stopIfTrue="1" operator="lessThan">
      <formula>0</formula>
    </cfRule>
  </conditionalFormatting>
  <conditionalFormatting sqref="F1277">
    <cfRule type="cellIs" dxfId="2" priority="79" stopIfTrue="1" operator="lessThan">
      <formula>0</formula>
    </cfRule>
  </conditionalFormatting>
  <conditionalFormatting sqref="F1278">
    <cfRule type="cellIs" dxfId="2" priority="78" stopIfTrue="1" operator="lessThan">
      <formula>0</formula>
    </cfRule>
  </conditionalFormatting>
  <conditionalFormatting sqref="F1279">
    <cfRule type="cellIs" dxfId="2" priority="77" stopIfTrue="1" operator="lessThan">
      <formula>0</formula>
    </cfRule>
  </conditionalFormatting>
  <conditionalFormatting sqref="F1280">
    <cfRule type="cellIs" dxfId="2" priority="76" stopIfTrue="1" operator="lessThan">
      <formula>0</formula>
    </cfRule>
  </conditionalFormatting>
  <conditionalFormatting sqref="F1281">
    <cfRule type="cellIs" dxfId="2" priority="75" stopIfTrue="1" operator="lessThan">
      <formula>0</formula>
    </cfRule>
  </conditionalFormatting>
  <conditionalFormatting sqref="F1282">
    <cfRule type="cellIs" dxfId="2" priority="74" stopIfTrue="1" operator="lessThan">
      <formula>0</formula>
    </cfRule>
  </conditionalFormatting>
  <conditionalFormatting sqref="F1283">
    <cfRule type="cellIs" dxfId="2" priority="73" stopIfTrue="1" operator="lessThan">
      <formula>0</formula>
    </cfRule>
  </conditionalFormatting>
  <conditionalFormatting sqref="F1284">
    <cfRule type="cellIs" dxfId="2" priority="72" stopIfTrue="1" operator="lessThan">
      <formula>0</formula>
    </cfRule>
  </conditionalFormatting>
  <conditionalFormatting sqref="F1285">
    <cfRule type="cellIs" dxfId="2" priority="71" stopIfTrue="1" operator="lessThan">
      <formula>0</formula>
    </cfRule>
  </conditionalFormatting>
  <conditionalFormatting sqref="F1286">
    <cfRule type="cellIs" dxfId="2" priority="70" stopIfTrue="1" operator="lessThan">
      <formula>0</formula>
    </cfRule>
  </conditionalFormatting>
  <conditionalFormatting sqref="F1287">
    <cfRule type="cellIs" dxfId="2" priority="69" stopIfTrue="1" operator="lessThan">
      <formula>0</formula>
    </cfRule>
  </conditionalFormatting>
  <conditionalFormatting sqref="F1288">
    <cfRule type="cellIs" dxfId="2" priority="68" stopIfTrue="1" operator="lessThan">
      <formula>0</formula>
    </cfRule>
  </conditionalFormatting>
  <conditionalFormatting sqref="F1289">
    <cfRule type="cellIs" dxfId="2" priority="67" stopIfTrue="1" operator="lessThan">
      <formula>0</formula>
    </cfRule>
  </conditionalFormatting>
  <conditionalFormatting sqref="F1290">
    <cfRule type="cellIs" dxfId="2" priority="66" stopIfTrue="1" operator="lessThan">
      <formula>0</formula>
    </cfRule>
  </conditionalFormatting>
  <conditionalFormatting sqref="F1291">
    <cfRule type="cellIs" dxfId="2" priority="65" stopIfTrue="1" operator="lessThan">
      <formula>0</formula>
    </cfRule>
  </conditionalFormatting>
  <conditionalFormatting sqref="F1292">
    <cfRule type="cellIs" dxfId="2" priority="64" stopIfTrue="1" operator="lessThan">
      <formula>0</formula>
    </cfRule>
  </conditionalFormatting>
  <conditionalFormatting sqref="F1293">
    <cfRule type="cellIs" dxfId="2" priority="63" stopIfTrue="1" operator="lessThan">
      <formula>0</formula>
    </cfRule>
  </conditionalFormatting>
  <conditionalFormatting sqref="F1294">
    <cfRule type="cellIs" dxfId="2" priority="62" stopIfTrue="1" operator="lessThan">
      <formula>0</formula>
    </cfRule>
  </conditionalFormatting>
  <conditionalFormatting sqref="F1295">
    <cfRule type="cellIs" dxfId="2" priority="61" stopIfTrue="1" operator="lessThan">
      <formula>0</formula>
    </cfRule>
  </conditionalFormatting>
  <conditionalFormatting sqref="F1296">
    <cfRule type="cellIs" dxfId="2" priority="60" stopIfTrue="1" operator="lessThan">
      <formula>0</formula>
    </cfRule>
  </conditionalFormatting>
  <conditionalFormatting sqref="F1297">
    <cfRule type="cellIs" dxfId="2" priority="59" stopIfTrue="1" operator="lessThan">
      <formula>0</formula>
    </cfRule>
  </conditionalFormatting>
  <conditionalFormatting sqref="F1298">
    <cfRule type="cellIs" dxfId="2" priority="58" stopIfTrue="1" operator="lessThan">
      <formula>0</formula>
    </cfRule>
  </conditionalFormatting>
  <conditionalFormatting sqref="F1299">
    <cfRule type="cellIs" dxfId="2" priority="57" stopIfTrue="1" operator="lessThan">
      <formula>0</formula>
    </cfRule>
  </conditionalFormatting>
  <conditionalFormatting sqref="F1300">
    <cfRule type="cellIs" dxfId="2" priority="56" stopIfTrue="1" operator="lessThan">
      <formula>0</formula>
    </cfRule>
  </conditionalFormatting>
  <conditionalFormatting sqref="F1301">
    <cfRule type="cellIs" dxfId="2" priority="55" stopIfTrue="1" operator="lessThan">
      <formula>0</formula>
    </cfRule>
  </conditionalFormatting>
  <conditionalFormatting sqref="F1302">
    <cfRule type="cellIs" dxfId="2" priority="54" stopIfTrue="1" operator="lessThan">
      <formula>0</formula>
    </cfRule>
  </conditionalFormatting>
  <conditionalFormatting sqref="F1303">
    <cfRule type="cellIs" dxfId="2" priority="53" stopIfTrue="1" operator="lessThan">
      <formula>0</formula>
    </cfRule>
  </conditionalFormatting>
  <conditionalFormatting sqref="F1304">
    <cfRule type="cellIs" dxfId="2" priority="52" stopIfTrue="1" operator="lessThan">
      <formula>0</formula>
    </cfRule>
  </conditionalFormatting>
  <conditionalFormatting sqref="F1305">
    <cfRule type="cellIs" dxfId="2" priority="51" stopIfTrue="1" operator="lessThan">
      <formula>0</formula>
    </cfRule>
  </conditionalFormatting>
  <conditionalFormatting sqref="F1306">
    <cfRule type="cellIs" dxfId="2" priority="50" stopIfTrue="1" operator="lessThan">
      <formula>0</formula>
    </cfRule>
  </conditionalFormatting>
  <conditionalFormatting sqref="F1307">
    <cfRule type="cellIs" dxfId="2" priority="49" stopIfTrue="1" operator="lessThan">
      <formula>0</formula>
    </cfRule>
  </conditionalFormatting>
  <conditionalFormatting sqref="F1308">
    <cfRule type="cellIs" dxfId="2" priority="48" stopIfTrue="1" operator="lessThan">
      <formula>0</formula>
    </cfRule>
  </conditionalFormatting>
  <conditionalFormatting sqref="F1309">
    <cfRule type="cellIs" dxfId="2" priority="47" stopIfTrue="1" operator="lessThan">
      <formula>0</formula>
    </cfRule>
  </conditionalFormatting>
  <conditionalFormatting sqref="F1310">
    <cfRule type="cellIs" dxfId="2" priority="46" stopIfTrue="1" operator="lessThan">
      <formula>0</formula>
    </cfRule>
  </conditionalFormatting>
  <conditionalFormatting sqref="F1311">
    <cfRule type="cellIs" dxfId="2" priority="45" stopIfTrue="1" operator="lessThan">
      <formula>0</formula>
    </cfRule>
  </conditionalFormatting>
  <conditionalFormatting sqref="F1312">
    <cfRule type="cellIs" dxfId="2" priority="44" stopIfTrue="1" operator="lessThan">
      <formula>0</formula>
    </cfRule>
  </conditionalFormatting>
  <conditionalFormatting sqref="F1313">
    <cfRule type="cellIs" dxfId="2" priority="43" stopIfTrue="1" operator="lessThan">
      <formula>0</formula>
    </cfRule>
  </conditionalFormatting>
  <conditionalFormatting sqref="F1314">
    <cfRule type="cellIs" dxfId="2" priority="42" stopIfTrue="1" operator="lessThan">
      <formula>0</formula>
    </cfRule>
  </conditionalFormatting>
  <conditionalFormatting sqref="F1315">
    <cfRule type="cellIs" dxfId="2" priority="41" stopIfTrue="1" operator="lessThan">
      <formula>0</formula>
    </cfRule>
  </conditionalFormatting>
  <conditionalFormatting sqref="F1316">
    <cfRule type="cellIs" dxfId="2" priority="40" stopIfTrue="1" operator="lessThan">
      <formula>0</formula>
    </cfRule>
  </conditionalFormatting>
  <conditionalFormatting sqref="F1317">
    <cfRule type="cellIs" dxfId="2" priority="39" stopIfTrue="1" operator="lessThan">
      <formula>0</formula>
    </cfRule>
  </conditionalFormatting>
  <conditionalFormatting sqref="F1318">
    <cfRule type="cellIs" dxfId="2" priority="38" stopIfTrue="1" operator="lessThan">
      <formula>0</formula>
    </cfRule>
  </conditionalFormatting>
  <conditionalFormatting sqref="F1319">
    <cfRule type="cellIs" dxfId="2" priority="37" stopIfTrue="1" operator="lessThan">
      <formula>0</formula>
    </cfRule>
  </conditionalFormatting>
  <conditionalFormatting sqref="F1320">
    <cfRule type="cellIs" dxfId="2" priority="36" stopIfTrue="1" operator="lessThan">
      <formula>0</formula>
    </cfRule>
  </conditionalFormatting>
  <conditionalFormatting sqref="F1321">
    <cfRule type="cellIs" dxfId="2" priority="35" stopIfTrue="1" operator="lessThan">
      <formula>0</formula>
    </cfRule>
  </conditionalFormatting>
  <conditionalFormatting sqref="F1322">
    <cfRule type="cellIs" dxfId="2" priority="34" stopIfTrue="1" operator="lessThan">
      <formula>0</formula>
    </cfRule>
  </conditionalFormatting>
  <conditionalFormatting sqref="F1323">
    <cfRule type="cellIs" dxfId="2" priority="33" stopIfTrue="1" operator="lessThan">
      <formula>0</formula>
    </cfRule>
  </conditionalFormatting>
  <conditionalFormatting sqref="F1324">
    <cfRule type="cellIs" dxfId="2" priority="32" stopIfTrue="1" operator="lessThan">
      <formula>0</formula>
    </cfRule>
  </conditionalFormatting>
  <conditionalFormatting sqref="F1325">
    <cfRule type="cellIs" dxfId="2" priority="31" stopIfTrue="1" operator="lessThan">
      <formula>0</formula>
    </cfRule>
  </conditionalFormatting>
  <conditionalFormatting sqref="F1326">
    <cfRule type="cellIs" dxfId="2" priority="30" stopIfTrue="1" operator="lessThan">
      <formula>0</formula>
    </cfRule>
  </conditionalFormatting>
  <conditionalFormatting sqref="F1327">
    <cfRule type="cellIs" dxfId="2" priority="29" stopIfTrue="1" operator="lessThan">
      <formula>0</formula>
    </cfRule>
  </conditionalFormatting>
  <conditionalFormatting sqref="F1328">
    <cfRule type="cellIs" dxfId="2" priority="28" stopIfTrue="1" operator="lessThan">
      <formula>0</formula>
    </cfRule>
  </conditionalFormatting>
  <conditionalFormatting sqref="F1329">
    <cfRule type="cellIs" dxfId="2" priority="27" stopIfTrue="1" operator="lessThan">
      <formula>0</formula>
    </cfRule>
  </conditionalFormatting>
  <conditionalFormatting sqref="F1330">
    <cfRule type="cellIs" dxfId="2" priority="26" stopIfTrue="1" operator="lessThan">
      <formula>0</formula>
    </cfRule>
  </conditionalFormatting>
  <conditionalFormatting sqref="F1331">
    <cfRule type="cellIs" dxfId="2" priority="25" stopIfTrue="1" operator="lessThan">
      <formula>0</formula>
    </cfRule>
  </conditionalFormatting>
  <conditionalFormatting sqref="F1332">
    <cfRule type="cellIs" dxfId="2" priority="24" stopIfTrue="1" operator="lessThan">
      <formula>0</formula>
    </cfRule>
  </conditionalFormatting>
  <conditionalFormatting sqref="F1333">
    <cfRule type="cellIs" dxfId="2" priority="23" stopIfTrue="1" operator="lessThan">
      <formula>0</formula>
    </cfRule>
  </conditionalFormatting>
  <conditionalFormatting sqref="F1334">
    <cfRule type="cellIs" dxfId="2" priority="22" stopIfTrue="1" operator="lessThan">
      <formula>0</formula>
    </cfRule>
  </conditionalFormatting>
  <conditionalFormatting sqref="F1335">
    <cfRule type="cellIs" dxfId="2" priority="21" stopIfTrue="1" operator="lessThan">
      <formula>0</formula>
    </cfRule>
  </conditionalFormatting>
  <conditionalFormatting sqref="F1336">
    <cfRule type="cellIs" dxfId="2" priority="20" stopIfTrue="1" operator="lessThan">
      <formula>0</formula>
    </cfRule>
  </conditionalFormatting>
  <conditionalFormatting sqref="F1337">
    <cfRule type="cellIs" dxfId="2" priority="19" stopIfTrue="1" operator="lessThan">
      <formula>0</formula>
    </cfRule>
  </conditionalFormatting>
  <conditionalFormatting sqref="F1338">
    <cfRule type="cellIs" dxfId="2" priority="18" stopIfTrue="1" operator="lessThan">
      <formula>0</formula>
    </cfRule>
  </conditionalFormatting>
  <conditionalFormatting sqref="F1339">
    <cfRule type="cellIs" dxfId="2" priority="17" stopIfTrue="1" operator="lessThan">
      <formula>0</formula>
    </cfRule>
  </conditionalFormatting>
  <conditionalFormatting sqref="F1340">
    <cfRule type="cellIs" dxfId="2" priority="16" stopIfTrue="1" operator="lessThan">
      <formula>0</formula>
    </cfRule>
  </conditionalFormatting>
  <conditionalFormatting sqref="F1341">
    <cfRule type="cellIs" dxfId="2" priority="15" stopIfTrue="1" operator="lessThan">
      <formula>0</formula>
    </cfRule>
  </conditionalFormatting>
  <conditionalFormatting sqref="F1342">
    <cfRule type="cellIs" dxfId="2" priority="14" stopIfTrue="1" operator="lessThan">
      <formula>0</formula>
    </cfRule>
  </conditionalFormatting>
  <conditionalFormatting sqref="F1343">
    <cfRule type="cellIs" dxfId="2" priority="13" stopIfTrue="1" operator="lessThan">
      <formula>0</formula>
    </cfRule>
  </conditionalFormatting>
  <conditionalFormatting sqref="F1344">
    <cfRule type="cellIs" dxfId="2" priority="12" stopIfTrue="1" operator="lessThan">
      <formula>0</formula>
    </cfRule>
  </conditionalFormatting>
  <conditionalFormatting sqref="F1345">
    <cfRule type="cellIs" dxfId="2" priority="11" stopIfTrue="1" operator="lessThan">
      <formula>0</formula>
    </cfRule>
  </conditionalFormatting>
  <conditionalFormatting sqref="F1346">
    <cfRule type="cellIs" dxfId="2" priority="10" stopIfTrue="1" operator="lessThan">
      <formula>0</formula>
    </cfRule>
  </conditionalFormatting>
  <conditionalFormatting sqref="F1347">
    <cfRule type="cellIs" dxfId="2" priority="9" stopIfTrue="1" operator="lessThan">
      <formula>0</formula>
    </cfRule>
  </conditionalFormatting>
  <conditionalFormatting sqref="F1348">
    <cfRule type="cellIs" dxfId="2" priority="8" stopIfTrue="1" operator="lessThan">
      <formula>0</formula>
    </cfRule>
  </conditionalFormatting>
  <conditionalFormatting sqref="F1349">
    <cfRule type="cellIs" dxfId="2" priority="7" stopIfTrue="1" operator="lessThan">
      <formula>0</formula>
    </cfRule>
  </conditionalFormatting>
  <conditionalFormatting sqref="F1350">
    <cfRule type="cellIs" dxfId="2" priority="6" stopIfTrue="1" operator="lessThan">
      <formula>0</formula>
    </cfRule>
  </conditionalFormatting>
  <conditionalFormatting sqref="F1351">
    <cfRule type="cellIs" dxfId="2" priority="5" stopIfTrue="1" operator="lessThan">
      <formula>0</formula>
    </cfRule>
  </conditionalFormatting>
  <conditionalFormatting sqref="F1352">
    <cfRule type="cellIs" dxfId="2" priority="4" stopIfTrue="1" operator="lessThan">
      <formula>0</formula>
    </cfRule>
  </conditionalFormatting>
  <conditionalFormatting sqref="F1353">
    <cfRule type="cellIs" dxfId="2" priority="3" stopIfTrue="1" operator="lessThan">
      <formula>0</formula>
    </cfRule>
  </conditionalFormatting>
  <conditionalFormatting sqref="F1354">
    <cfRule type="cellIs" dxfId="2" priority="2" stopIfTrue="1" operator="lessThan">
      <formula>0</formula>
    </cfRule>
  </conditionalFormatting>
  <conditionalFormatting sqref="F1355">
    <cfRule type="cellIs" dxfId="2" priority="1" stopIfTrue="1" operator="lessThan">
      <formula>0</formula>
    </cfRule>
  </conditionalFormatting>
  <conditionalFormatting sqref="F11:F13">
    <cfRule type="cellIs" dxfId="2" priority="1345" stopIfTrue="1" operator="lessThan">
      <formula>0</formula>
    </cfRule>
  </conditionalFormatting>
  <conditionalFormatting sqref="F20:F30">
    <cfRule type="cellIs" dxfId="2" priority="1336" stopIfTrue="1" operator="lessThan">
      <formula>0</formula>
    </cfRule>
  </conditionalFormatting>
  <conditionalFormatting sqref="F24:F29">
    <cfRule type="cellIs" dxfId="2" priority="1332" stopIfTrue="1" operator="lessThan">
      <formula>0</formula>
    </cfRule>
  </conditionalFormatting>
  <conditionalFormatting sqref="F28:F30">
    <cfRule type="cellIs" dxfId="2" priority="1328" stopIfTrue="1" operator="lessThan">
      <formula>0</formula>
    </cfRule>
  </conditionalFormatting>
  <conditionalFormatting sqref="F32:F35">
    <cfRule type="cellIs" dxfId="2" priority="1324"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showZeros="0" view="pageBreakPreview" zoomScaleNormal="100" workbookViewId="0">
      <selection activeCell="B28" sqref="B28"/>
    </sheetView>
  </sheetViews>
  <sheetFormatPr defaultColWidth="9" defaultRowHeight="13.5" outlineLevelCol="1"/>
  <cols>
    <col min="1" max="1" width="79" customWidth="1"/>
    <col min="2" max="2" width="36.5083333333333" customWidth="1"/>
  </cols>
  <sheetData>
    <row r="1" ht="45" customHeight="1" spans="1:2">
      <c r="A1" s="414" t="s">
        <v>2422</v>
      </c>
      <c r="B1" s="414"/>
    </row>
    <row r="2" ht="20.1" customHeight="1" spans="1:2">
      <c r="A2" s="415"/>
      <c r="B2" s="416" t="s">
        <v>2</v>
      </c>
    </row>
    <row r="3" ht="45" customHeight="1" spans="1:2">
      <c r="A3" s="417" t="s">
        <v>2423</v>
      </c>
      <c r="B3" s="90" t="s">
        <v>6</v>
      </c>
    </row>
    <row r="4" ht="30" customHeight="1" spans="1:2">
      <c r="A4" s="418" t="s">
        <v>2424</v>
      </c>
      <c r="B4" s="419">
        <f>SUM(B5:B8)</f>
        <v>34605</v>
      </c>
    </row>
    <row r="5" ht="30" customHeight="1" spans="1:2">
      <c r="A5" s="420" t="s">
        <v>2425</v>
      </c>
      <c r="B5" s="421">
        <v>24850</v>
      </c>
    </row>
    <row r="6" ht="30" customHeight="1" spans="1:2">
      <c r="A6" s="420" t="s">
        <v>2426</v>
      </c>
      <c r="B6" s="421">
        <v>5833</v>
      </c>
    </row>
    <row r="7" ht="30" customHeight="1" spans="1:2">
      <c r="A7" s="420" t="s">
        <v>2427</v>
      </c>
      <c r="B7" s="421">
        <v>2819</v>
      </c>
    </row>
    <row r="8" ht="30" customHeight="1" spans="1:2">
      <c r="A8" s="420" t="s">
        <v>2428</v>
      </c>
      <c r="B8" s="421">
        <v>1103</v>
      </c>
    </row>
    <row r="9" ht="30" customHeight="1" spans="1:2">
      <c r="A9" s="418" t="s">
        <v>2429</v>
      </c>
      <c r="B9" s="419">
        <f>SUM(B10:B19)</f>
        <v>27623</v>
      </c>
    </row>
    <row r="10" ht="30" customHeight="1" spans="1:2">
      <c r="A10" s="420" t="s">
        <v>2430</v>
      </c>
      <c r="B10" s="421">
        <v>13492</v>
      </c>
    </row>
    <row r="11" ht="30" customHeight="1" spans="1:2">
      <c r="A11" s="420" t="s">
        <v>2431</v>
      </c>
      <c r="B11" s="421">
        <v>411</v>
      </c>
    </row>
    <row r="12" ht="30" customHeight="1" spans="1:2">
      <c r="A12" s="420" t="s">
        <v>2432</v>
      </c>
      <c r="B12" s="421">
        <v>779</v>
      </c>
    </row>
    <row r="13" ht="30" customHeight="1" spans="1:2">
      <c r="A13" s="420" t="s">
        <v>2433</v>
      </c>
      <c r="B13" s="421">
        <v>413</v>
      </c>
    </row>
    <row r="14" ht="30" customHeight="1" spans="1:2">
      <c r="A14" s="420" t="s">
        <v>2434</v>
      </c>
      <c r="B14" s="421">
        <v>3109</v>
      </c>
    </row>
    <row r="15" ht="30" customHeight="1" spans="1:2">
      <c r="A15" s="420" t="s">
        <v>2435</v>
      </c>
      <c r="B15" s="421">
        <v>385</v>
      </c>
    </row>
    <row r="16" ht="30" customHeight="1" spans="1:2">
      <c r="A16" s="420" t="s">
        <v>2436</v>
      </c>
      <c r="B16" s="421"/>
    </row>
    <row r="17" ht="30" customHeight="1" spans="1:2">
      <c r="A17" s="420" t="s">
        <v>2437</v>
      </c>
      <c r="B17" s="421">
        <v>834</v>
      </c>
    </row>
    <row r="18" ht="30" customHeight="1" spans="1:2">
      <c r="A18" s="420" t="s">
        <v>2438</v>
      </c>
      <c r="B18" s="421">
        <v>583</v>
      </c>
    </row>
    <row r="19" ht="30" customHeight="1" spans="1:2">
      <c r="A19" s="420" t="s">
        <v>2439</v>
      </c>
      <c r="B19" s="421">
        <v>7617</v>
      </c>
    </row>
    <row r="20" ht="30" customHeight="1" spans="1:2">
      <c r="A20" s="418" t="s">
        <v>2440</v>
      </c>
      <c r="B20" s="419">
        <v>26998</v>
      </c>
    </row>
    <row r="21" ht="30" customHeight="1" spans="1:2">
      <c r="A21" s="420" t="s">
        <v>2441</v>
      </c>
      <c r="B21" s="398">
        <v>2751</v>
      </c>
    </row>
    <row r="22" ht="30" customHeight="1" spans="1:2">
      <c r="A22" s="418" t="s">
        <v>2442</v>
      </c>
      <c r="B22" s="419">
        <f>SUM(B23:B24)</f>
        <v>102974</v>
      </c>
    </row>
    <row r="23" ht="30" customHeight="1" spans="1:2">
      <c r="A23" s="420" t="s">
        <v>2443</v>
      </c>
      <c r="B23" s="398">
        <v>98530</v>
      </c>
    </row>
    <row r="24" ht="30" customHeight="1" spans="1:2">
      <c r="A24" s="420" t="s">
        <v>2444</v>
      </c>
      <c r="B24" s="421">
        <v>4444</v>
      </c>
    </row>
    <row r="25" ht="30" customHeight="1" spans="1:2">
      <c r="A25" s="418" t="s">
        <v>2445</v>
      </c>
      <c r="B25" s="419">
        <v>2047</v>
      </c>
    </row>
    <row r="26" ht="30" customHeight="1" spans="1:2">
      <c r="A26" s="420" t="s">
        <v>2446</v>
      </c>
      <c r="B26" s="398">
        <v>1587</v>
      </c>
    </row>
    <row r="27" ht="30" customHeight="1" spans="1:2">
      <c r="A27" s="418" t="s">
        <v>2447</v>
      </c>
      <c r="B27" s="419">
        <v>63340</v>
      </c>
    </row>
    <row r="28" ht="30" customHeight="1" spans="1:2">
      <c r="A28" s="420" t="s">
        <v>2448</v>
      </c>
      <c r="B28" s="421">
        <v>37935</v>
      </c>
    </row>
    <row r="29" ht="30" customHeight="1" spans="1:2">
      <c r="A29" s="420" t="s">
        <v>2449</v>
      </c>
      <c r="B29" s="421">
        <v>6374</v>
      </c>
    </row>
    <row r="30" ht="30" customHeight="1" spans="1:2">
      <c r="A30" s="420" t="s">
        <v>2450</v>
      </c>
      <c r="B30" s="421">
        <v>9930</v>
      </c>
    </row>
    <row r="31" ht="30" customHeight="1" spans="1:2">
      <c r="A31" s="422" t="s">
        <v>2451</v>
      </c>
      <c r="B31" s="419">
        <f>B27+B25+B22+B20+B9+B4</f>
        <v>257587</v>
      </c>
    </row>
  </sheetData>
  <autoFilter ref="A3:B31">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3"/>
  <sheetViews>
    <sheetView showGridLines="0" showZeros="0" tabSelected="1" view="pageBreakPreview" zoomScaleNormal="100" topLeftCell="A14" workbookViewId="0">
      <selection activeCell="A19" sqref="A19"/>
    </sheetView>
  </sheetViews>
  <sheetFormatPr defaultColWidth="9" defaultRowHeight="13.5" outlineLevelCol="4"/>
  <cols>
    <col min="1" max="1" width="69.6333333333333" style="260" customWidth="1"/>
    <col min="2" max="2" width="45.6333333333333" customWidth="1"/>
    <col min="3" max="4" width="16.6333333333333" hidden="1" customWidth="1"/>
  </cols>
  <sheetData>
    <row r="1" s="259" customFormat="1" ht="45" customHeight="1" spans="1:4">
      <c r="A1" s="403" t="s">
        <v>2452</v>
      </c>
      <c r="B1" s="403"/>
      <c r="C1" s="403"/>
      <c r="D1" s="403"/>
    </row>
    <row r="2" ht="20.1" customHeight="1" spans="1:4">
      <c r="A2" s="263"/>
      <c r="B2" s="394" t="s">
        <v>2</v>
      </c>
      <c r="C2" s="404"/>
      <c r="D2" s="404" t="s">
        <v>2</v>
      </c>
    </row>
    <row r="3" ht="45" customHeight="1" spans="1:5">
      <c r="A3" s="165" t="s">
        <v>2453</v>
      </c>
      <c r="B3" s="90" t="s">
        <v>6</v>
      </c>
      <c r="C3" s="405" t="s">
        <v>2454</v>
      </c>
      <c r="D3" s="90" t="s">
        <v>2455</v>
      </c>
      <c r="E3" s="406" t="s">
        <v>8</v>
      </c>
    </row>
    <row r="4" ht="36" customHeight="1" spans="1:5">
      <c r="A4" s="407" t="s">
        <v>2456</v>
      </c>
      <c r="B4" s="94"/>
      <c r="C4" s="408">
        <f>SUM(C5:C5)</f>
        <v>0</v>
      </c>
      <c r="D4" s="409">
        <f>SUM(D5:D5)</f>
        <v>0</v>
      </c>
      <c r="E4" s="273" t="str">
        <f t="shared" ref="E4:E6" si="0">IF(A4&lt;&gt;"",IF(SUM(B4:D4)&lt;&gt;0,"是","否"),"是")</f>
        <v>否</v>
      </c>
    </row>
    <row r="5" ht="36" customHeight="1" spans="1:5">
      <c r="A5" s="410" t="s">
        <v>2457</v>
      </c>
      <c r="B5" s="98"/>
      <c r="C5" s="411"/>
      <c r="D5" s="412"/>
      <c r="E5" s="273" t="str">
        <f t="shared" si="0"/>
        <v>否</v>
      </c>
    </row>
    <row r="6" ht="36" customHeight="1" spans="1:5">
      <c r="A6" s="407" t="s">
        <v>2458</v>
      </c>
      <c r="B6" s="98"/>
      <c r="C6" s="411">
        <v>64164</v>
      </c>
      <c r="D6" s="412"/>
      <c r="E6" s="273" t="str">
        <f t="shared" si="0"/>
        <v>是</v>
      </c>
    </row>
    <row r="7" ht="36" customHeight="1" spans="1:5">
      <c r="A7" s="410" t="s">
        <v>2457</v>
      </c>
      <c r="B7" s="94"/>
      <c r="C7" s="411"/>
      <c r="D7" s="412"/>
      <c r="E7" s="273"/>
    </row>
    <row r="8" ht="36" customHeight="1" spans="1:5">
      <c r="A8" s="407" t="s">
        <v>2459</v>
      </c>
      <c r="B8" s="98"/>
      <c r="C8" s="411">
        <v>2293</v>
      </c>
      <c r="D8" s="412"/>
      <c r="E8" s="273" t="str">
        <f t="shared" ref="E8:E12" si="1">IF(A8&lt;&gt;"",IF(SUM(B8:D8)&lt;&gt;0,"是","否"),"是")</f>
        <v>是</v>
      </c>
    </row>
    <row r="9" ht="36" customHeight="1" spans="1:5">
      <c r="A9" s="410" t="s">
        <v>2457</v>
      </c>
      <c r="B9" s="98"/>
      <c r="C9" s="411"/>
      <c r="D9" s="412"/>
      <c r="E9" s="273"/>
    </row>
    <row r="10" ht="36" customHeight="1" spans="1:5">
      <c r="A10" s="407" t="s">
        <v>2460</v>
      </c>
      <c r="B10" s="98"/>
      <c r="C10" s="411">
        <v>9600</v>
      </c>
      <c r="D10" s="412"/>
      <c r="E10" s="273" t="str">
        <f t="shared" si="1"/>
        <v>是</v>
      </c>
    </row>
    <row r="11" ht="36" customHeight="1" spans="1:5">
      <c r="A11" s="410" t="s">
        <v>2457</v>
      </c>
      <c r="B11" s="98"/>
      <c r="C11" s="411"/>
      <c r="D11" s="412"/>
      <c r="E11" s="273"/>
    </row>
    <row r="12" ht="36" customHeight="1" spans="1:5">
      <c r="A12" s="407" t="s">
        <v>2461</v>
      </c>
      <c r="B12" s="98"/>
      <c r="C12" s="411">
        <v>280</v>
      </c>
      <c r="D12" s="412"/>
      <c r="E12" s="273" t="str">
        <f t="shared" si="1"/>
        <v>是</v>
      </c>
    </row>
    <row r="13" ht="36" customHeight="1" spans="1:5">
      <c r="A13" s="410" t="s">
        <v>2457</v>
      </c>
      <c r="B13" s="98"/>
      <c r="C13" s="411"/>
      <c r="D13" s="412"/>
      <c r="E13" s="273"/>
    </row>
    <row r="14" ht="36" customHeight="1" spans="1:5">
      <c r="A14" s="407" t="s">
        <v>2462</v>
      </c>
      <c r="B14" s="98"/>
      <c r="C14" s="411">
        <v>83870</v>
      </c>
      <c r="D14" s="412"/>
      <c r="E14" s="273" t="str">
        <f t="shared" ref="E14:E18" si="2">IF(A14&lt;&gt;"",IF(SUM(B14:D14)&lt;&gt;0,"是","否"),"是")</f>
        <v>是</v>
      </c>
    </row>
    <row r="15" ht="36" customHeight="1" spans="1:5">
      <c r="A15" s="410" t="s">
        <v>2457</v>
      </c>
      <c r="B15" s="98"/>
      <c r="C15" s="411"/>
      <c r="D15" s="412"/>
      <c r="E15" s="273"/>
    </row>
    <row r="16" ht="36" customHeight="1" spans="1:5">
      <c r="A16" s="407" t="s">
        <v>2463</v>
      </c>
      <c r="B16" s="98"/>
      <c r="C16" s="411">
        <v>413</v>
      </c>
      <c r="D16" s="412"/>
      <c r="E16" s="273" t="str">
        <f t="shared" si="2"/>
        <v>是</v>
      </c>
    </row>
    <row r="17" ht="36" customHeight="1" spans="1:5">
      <c r="A17" s="410" t="s">
        <v>2457</v>
      </c>
      <c r="B17" s="98"/>
      <c r="C17" s="411"/>
      <c r="D17" s="412"/>
      <c r="E17" s="273"/>
    </row>
    <row r="18" ht="36" customHeight="1" spans="1:5">
      <c r="A18" s="407" t="s">
        <v>2464</v>
      </c>
      <c r="B18" s="98"/>
      <c r="C18" s="411">
        <v>60</v>
      </c>
      <c r="D18" s="412"/>
      <c r="E18" s="273" t="str">
        <f t="shared" si="2"/>
        <v>是</v>
      </c>
    </row>
    <row r="19" ht="36" customHeight="1" spans="1:5">
      <c r="A19" s="410" t="s">
        <v>2457</v>
      </c>
      <c r="B19" s="98"/>
      <c r="C19" s="411"/>
      <c r="D19" s="412"/>
      <c r="E19" s="273"/>
    </row>
    <row r="20" ht="36" customHeight="1" spans="1:5">
      <c r="A20" s="407" t="s">
        <v>2465</v>
      </c>
      <c r="B20" s="98"/>
      <c r="C20" s="411">
        <v>4418</v>
      </c>
      <c r="D20" s="412"/>
      <c r="E20" s="273" t="str">
        <f t="shared" ref="E20:E24" si="3">IF(A20&lt;&gt;"",IF(SUM(B20:D20)&lt;&gt;0,"是","否"),"是")</f>
        <v>是</v>
      </c>
    </row>
    <row r="21" ht="36" customHeight="1" spans="1:5">
      <c r="A21" s="410" t="s">
        <v>2457</v>
      </c>
      <c r="B21" s="98"/>
      <c r="C21" s="408"/>
      <c r="D21" s="409"/>
      <c r="E21" s="273"/>
    </row>
    <row r="22" ht="36" customHeight="1" spans="1:5">
      <c r="A22" s="407" t="s">
        <v>2466</v>
      </c>
      <c r="B22" s="98"/>
      <c r="C22" s="411"/>
      <c r="D22" s="412"/>
      <c r="E22" s="273" t="str">
        <f t="shared" si="3"/>
        <v>否</v>
      </c>
    </row>
    <row r="23" ht="36" customHeight="1" spans="1:5">
      <c r="A23" s="410" t="s">
        <v>2457</v>
      </c>
      <c r="B23" s="98"/>
      <c r="C23" s="411"/>
      <c r="D23" s="412"/>
      <c r="E23" s="273"/>
    </row>
    <row r="24" ht="36" customHeight="1" spans="1:5">
      <c r="A24" s="407" t="s">
        <v>2467</v>
      </c>
      <c r="B24" s="98"/>
      <c r="C24" s="411"/>
      <c r="D24" s="412"/>
      <c r="E24" s="273" t="str">
        <f t="shared" si="3"/>
        <v>否</v>
      </c>
    </row>
    <row r="25" ht="36" customHeight="1" spans="1:5">
      <c r="A25" s="410" t="s">
        <v>2457</v>
      </c>
      <c r="B25" s="98"/>
      <c r="C25" s="411"/>
      <c r="D25" s="412"/>
      <c r="E25" s="273"/>
    </row>
    <row r="26" ht="36" customHeight="1" spans="1:5">
      <c r="A26" s="407" t="s">
        <v>2468</v>
      </c>
      <c r="B26" s="98"/>
      <c r="C26" s="411"/>
      <c r="D26" s="412">
        <v>5000</v>
      </c>
      <c r="E26" s="273" t="str">
        <f t="shared" ref="E26:E30" si="4">IF(A26&lt;&gt;"",IF(SUM(B26:D26)&lt;&gt;0,"是","否"),"是")</f>
        <v>是</v>
      </c>
    </row>
    <row r="27" ht="36" customHeight="1" spans="1:5">
      <c r="A27" s="410" t="s">
        <v>2457</v>
      </c>
      <c r="B27" s="98"/>
      <c r="C27" s="411"/>
      <c r="D27" s="412"/>
      <c r="E27" s="273"/>
    </row>
    <row r="28" ht="36" customHeight="1" spans="1:5">
      <c r="A28" s="407" t="s">
        <v>2469</v>
      </c>
      <c r="B28" s="98"/>
      <c r="C28" s="411">
        <v>3800</v>
      </c>
      <c r="D28" s="412"/>
      <c r="E28" s="273" t="str">
        <f t="shared" si="4"/>
        <v>是</v>
      </c>
    </row>
    <row r="29" ht="36" customHeight="1" spans="1:5">
      <c r="A29" s="410" t="s">
        <v>2457</v>
      </c>
      <c r="B29" s="98"/>
      <c r="C29" s="411"/>
      <c r="D29" s="412"/>
      <c r="E29" s="273"/>
    </row>
    <row r="30" ht="36" customHeight="1" spans="1:5">
      <c r="A30" s="407" t="s">
        <v>2470</v>
      </c>
      <c r="B30" s="98"/>
      <c r="C30" s="411">
        <v>1257</v>
      </c>
      <c r="D30" s="412"/>
      <c r="E30" s="273" t="str">
        <f t="shared" si="4"/>
        <v>是</v>
      </c>
    </row>
    <row r="31" ht="36" customHeight="1" spans="1:5">
      <c r="A31" s="410" t="s">
        <v>2457</v>
      </c>
      <c r="B31" s="98"/>
      <c r="C31" s="411"/>
      <c r="D31" s="412"/>
      <c r="E31" s="273"/>
    </row>
    <row r="32" ht="36" customHeight="1" spans="1:5">
      <c r="A32" s="407" t="s">
        <v>2471</v>
      </c>
      <c r="B32" s="98"/>
      <c r="C32" s="411">
        <v>2163</v>
      </c>
      <c r="D32" s="412"/>
      <c r="E32" s="273" t="str">
        <f t="shared" ref="E32:E36" si="5">IF(A32&lt;&gt;"",IF(SUM(B32:D32)&lt;&gt;0,"是","否"),"是")</f>
        <v>是</v>
      </c>
    </row>
    <row r="33" ht="36" customHeight="1" spans="1:5">
      <c r="A33" s="410" t="s">
        <v>2457</v>
      </c>
      <c r="B33" s="98"/>
      <c r="C33" s="411"/>
      <c r="D33" s="412"/>
      <c r="E33" s="273"/>
    </row>
    <row r="34" ht="36" customHeight="1" spans="1:5">
      <c r="A34" s="407" t="s">
        <v>2472</v>
      </c>
      <c r="B34" s="98"/>
      <c r="E34" s="273" t="str">
        <f t="shared" si="5"/>
        <v>否</v>
      </c>
    </row>
    <row r="35" ht="36" customHeight="1" spans="1:5">
      <c r="A35" s="410" t="s">
        <v>2457</v>
      </c>
      <c r="B35" s="98"/>
      <c r="E35" s="273"/>
    </row>
    <row r="36" ht="36" customHeight="1" spans="1:5">
      <c r="A36" s="407" t="s">
        <v>2473</v>
      </c>
      <c r="B36" s="98"/>
      <c r="E36" s="273" t="str">
        <f t="shared" si="5"/>
        <v>否</v>
      </c>
    </row>
    <row r="37" ht="36" customHeight="1" spans="1:5">
      <c r="A37" s="410" t="s">
        <v>2457</v>
      </c>
      <c r="B37" s="98"/>
      <c r="E37" s="273"/>
    </row>
    <row r="38" ht="36" customHeight="1" spans="1:5">
      <c r="A38" s="407" t="s">
        <v>2474</v>
      </c>
      <c r="B38" s="98"/>
      <c r="E38" s="273" t="str">
        <f t="shared" ref="E38:E42" si="6">IF(A38&lt;&gt;"",IF(SUM(B38:D38)&lt;&gt;0,"是","否"),"是")</f>
        <v>否</v>
      </c>
    </row>
    <row r="39" ht="36" customHeight="1" spans="1:5">
      <c r="A39" s="410" t="s">
        <v>2457</v>
      </c>
      <c r="B39" s="98"/>
      <c r="E39" s="273"/>
    </row>
    <row r="40" ht="36" customHeight="1" spans="1:5">
      <c r="A40" s="407" t="s">
        <v>2475</v>
      </c>
      <c r="B40" s="98"/>
      <c r="E40" s="273" t="str">
        <f t="shared" si="6"/>
        <v>否</v>
      </c>
    </row>
    <row r="41" ht="36" customHeight="1" spans="1:5">
      <c r="A41" s="410" t="s">
        <v>2457</v>
      </c>
      <c r="B41" s="98"/>
      <c r="E41" s="273"/>
    </row>
    <row r="42" ht="36" customHeight="1" spans="1:5">
      <c r="A42" s="413" t="s">
        <v>2476</v>
      </c>
      <c r="B42" s="98"/>
      <c r="E42" s="273" t="str">
        <f t="shared" si="6"/>
        <v>否</v>
      </c>
    </row>
    <row r="43" spans="1:1">
      <c r="A43" s="260" t="s">
        <v>2477</v>
      </c>
    </row>
  </sheetData>
  <autoFilter ref="A3:E43">
    <extLst/>
  </autoFilter>
  <mergeCells count="1">
    <mergeCell ref="A1:D1"/>
  </mergeCells>
  <conditionalFormatting sqref="E4">
    <cfRule type="cellIs" dxfId="2" priority="2" stopIfTrue="1" operator="lessThan">
      <formula>0</formula>
    </cfRule>
  </conditionalFormatting>
  <conditionalFormatting sqref="E5:E42">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35"/>
  <sheetViews>
    <sheetView showGridLines="0" showZeros="0" view="pageBreakPreview" zoomScaleNormal="85" topLeftCell="A19" workbookViewId="0">
      <selection activeCell="A1" sqref="A1:D1"/>
    </sheetView>
  </sheetViews>
  <sheetFormatPr defaultColWidth="9" defaultRowHeight="14.25" outlineLevelCol="5"/>
  <cols>
    <col min="1" max="1" width="24.925" style="151" customWidth="1"/>
    <col min="2" max="2" width="20.6333333333333" style="153" customWidth="1"/>
    <col min="3" max="3" width="20.6333333333333" style="151" customWidth="1"/>
    <col min="4" max="4" width="20" style="322" customWidth="1"/>
    <col min="5" max="5" width="12.6333333333333" style="151"/>
    <col min="6" max="16377" width="9" style="151"/>
    <col min="16378" max="16379" width="35.6333333333333" style="151"/>
    <col min="16380" max="16384" width="9" style="151"/>
  </cols>
  <sheetData>
    <row r="1" ht="45" customHeight="1" spans="1:4">
      <c r="A1" s="156" t="s">
        <v>2478</v>
      </c>
      <c r="B1" s="156"/>
      <c r="C1" s="156"/>
      <c r="D1" s="156"/>
    </row>
    <row r="2" ht="20.1" customHeight="1" spans="1:4">
      <c r="A2" s="157"/>
      <c r="B2" s="157"/>
      <c r="C2" s="393"/>
      <c r="D2" s="394" t="s">
        <v>2</v>
      </c>
    </row>
    <row r="3" s="152" customFormat="1" ht="45" customHeight="1" spans="1:4">
      <c r="A3" s="159" t="s">
        <v>2479</v>
      </c>
      <c r="B3" s="159" t="s">
        <v>2476</v>
      </c>
      <c r="C3" s="395" t="s">
        <v>2480</v>
      </c>
      <c r="D3" s="395" t="s">
        <v>2481</v>
      </c>
    </row>
    <row r="4" ht="36" customHeight="1" spans="1:4">
      <c r="A4" s="396" t="s">
        <v>2482</v>
      </c>
      <c r="B4" s="397"/>
      <c r="C4" s="397"/>
      <c r="D4" s="397"/>
    </row>
    <row r="5" ht="36" customHeight="1" spans="1:6">
      <c r="A5" s="167" t="s">
        <v>2483</v>
      </c>
      <c r="B5" s="161"/>
      <c r="C5" s="161"/>
      <c r="D5" s="398"/>
      <c r="F5" s="151" t="s">
        <v>2484</v>
      </c>
    </row>
    <row r="6" ht="36" customHeight="1" spans="1:4">
      <c r="A6" s="167" t="s">
        <v>2485</v>
      </c>
      <c r="B6" s="161"/>
      <c r="C6" s="161"/>
      <c r="D6" s="398"/>
    </row>
    <row r="7" ht="36" customHeight="1" spans="1:4">
      <c r="A7" s="167" t="s">
        <v>2486</v>
      </c>
      <c r="B7" s="161"/>
      <c r="C7" s="161"/>
      <c r="D7" s="398"/>
    </row>
    <row r="8" ht="36" customHeight="1" spans="1:4">
      <c r="A8" s="167" t="s">
        <v>2487</v>
      </c>
      <c r="B8" s="161"/>
      <c r="C8" s="161"/>
      <c r="D8" s="398"/>
    </row>
    <row r="9" ht="36" customHeight="1" spans="1:4">
      <c r="A9" s="167" t="s">
        <v>2488</v>
      </c>
      <c r="B9" s="161"/>
      <c r="C9" s="161"/>
      <c r="D9" s="398"/>
    </row>
    <row r="10" ht="36" customHeight="1" spans="1:4">
      <c r="A10" s="167" t="s">
        <v>2489</v>
      </c>
      <c r="B10" s="161"/>
      <c r="C10" s="161"/>
      <c r="D10" s="398"/>
    </row>
    <row r="11" ht="36" customHeight="1" spans="1:4">
      <c r="A11" s="167" t="s">
        <v>2490</v>
      </c>
      <c r="B11" s="161"/>
      <c r="C11" s="161"/>
      <c r="D11" s="398"/>
    </row>
    <row r="12" ht="36" customHeight="1" spans="1:4">
      <c r="A12" s="167" t="s">
        <v>2491</v>
      </c>
      <c r="B12" s="161"/>
      <c r="C12" s="161"/>
      <c r="D12" s="398"/>
    </row>
    <row r="13" ht="36" customHeight="1" spans="1:4">
      <c r="A13" s="167" t="s">
        <v>2492</v>
      </c>
      <c r="B13" s="161"/>
      <c r="C13" s="161"/>
      <c r="D13" s="398"/>
    </row>
    <row r="14" ht="36" customHeight="1" spans="1:4">
      <c r="A14" s="167" t="s">
        <v>2493</v>
      </c>
      <c r="B14" s="161"/>
      <c r="C14" s="161"/>
      <c r="D14" s="398"/>
    </row>
    <row r="15" ht="36" customHeight="1" spans="1:4">
      <c r="A15" s="167" t="s">
        <v>2494</v>
      </c>
      <c r="B15" s="161"/>
      <c r="C15" s="161"/>
      <c r="D15" s="398"/>
    </row>
    <row r="16" ht="36" customHeight="1" spans="1:4">
      <c r="A16" s="167" t="s">
        <v>2495</v>
      </c>
      <c r="B16" s="161"/>
      <c r="C16" s="161"/>
      <c r="D16" s="398"/>
    </row>
    <row r="17" ht="36" customHeight="1" spans="1:4">
      <c r="A17" s="167" t="s">
        <v>2496</v>
      </c>
      <c r="B17" s="161"/>
      <c r="C17" s="161"/>
      <c r="D17" s="398"/>
    </row>
    <row r="18" ht="36" customHeight="1" spans="1:4">
      <c r="A18" s="396" t="s">
        <v>2497</v>
      </c>
      <c r="B18" s="161"/>
      <c r="C18" s="161"/>
      <c r="D18" s="398"/>
    </row>
    <row r="19" ht="36" customHeight="1" spans="1:4">
      <c r="A19" s="167" t="s">
        <v>2483</v>
      </c>
      <c r="B19" s="161"/>
      <c r="C19" s="161"/>
      <c r="D19" s="398"/>
    </row>
    <row r="20" ht="36" customHeight="1" spans="1:4">
      <c r="A20" s="167" t="s">
        <v>2485</v>
      </c>
      <c r="B20" s="161"/>
      <c r="C20" s="161"/>
      <c r="D20" s="398"/>
    </row>
    <row r="21" ht="36" customHeight="1" spans="1:4">
      <c r="A21" s="167" t="s">
        <v>2486</v>
      </c>
      <c r="B21" s="161"/>
      <c r="C21" s="161"/>
      <c r="D21" s="398"/>
    </row>
    <row r="22" ht="36" customHeight="1" spans="1:4">
      <c r="A22" s="167" t="s">
        <v>2487</v>
      </c>
      <c r="B22" s="161"/>
      <c r="C22" s="161"/>
      <c r="D22" s="398"/>
    </row>
    <row r="23" ht="36" customHeight="1" spans="1:4">
      <c r="A23" s="167" t="s">
        <v>2488</v>
      </c>
      <c r="B23" s="161"/>
      <c r="C23" s="161"/>
      <c r="D23" s="398"/>
    </row>
    <row r="24" ht="36" customHeight="1" spans="1:4">
      <c r="A24" s="167" t="s">
        <v>2489</v>
      </c>
      <c r="B24" s="161"/>
      <c r="C24" s="161"/>
      <c r="D24" s="398"/>
    </row>
    <row r="25" ht="36" customHeight="1" spans="1:4">
      <c r="A25" s="167" t="s">
        <v>2490</v>
      </c>
      <c r="B25" s="161"/>
      <c r="C25" s="161"/>
      <c r="D25" s="398"/>
    </row>
    <row r="26" ht="36" customHeight="1" spans="1:4">
      <c r="A26" s="167" t="s">
        <v>2491</v>
      </c>
      <c r="B26" s="161"/>
      <c r="C26" s="161"/>
      <c r="D26" s="398"/>
    </row>
    <row r="27" ht="36" customHeight="1" spans="1:4">
      <c r="A27" s="167" t="s">
        <v>2492</v>
      </c>
      <c r="B27" s="161"/>
      <c r="C27" s="161"/>
      <c r="D27" s="398"/>
    </row>
    <row r="28" ht="36" customHeight="1" spans="1:4">
      <c r="A28" s="167" t="s">
        <v>2493</v>
      </c>
      <c r="B28" s="161"/>
      <c r="C28" s="161"/>
      <c r="D28" s="398"/>
    </row>
    <row r="29" ht="36" customHeight="1" spans="1:4">
      <c r="A29" s="167" t="s">
        <v>2494</v>
      </c>
      <c r="B29" s="161"/>
      <c r="C29" s="161"/>
      <c r="D29" s="398"/>
    </row>
    <row r="30" ht="36" customHeight="1" spans="1:4">
      <c r="A30" s="167" t="s">
        <v>2495</v>
      </c>
      <c r="B30" s="161"/>
      <c r="C30" s="161"/>
      <c r="D30" s="398"/>
    </row>
    <row r="31" ht="36" customHeight="1" spans="1:4">
      <c r="A31" s="167" t="s">
        <v>2496</v>
      </c>
      <c r="B31" s="397"/>
      <c r="C31" s="397"/>
      <c r="D31" s="397"/>
    </row>
    <row r="32" spans="1:4">
      <c r="A32" s="151" t="s">
        <v>2498</v>
      </c>
      <c r="B32" s="399"/>
      <c r="C32" s="400"/>
      <c r="D32" s="401"/>
    </row>
    <row r="33" spans="3:3">
      <c r="C33" s="402"/>
    </row>
    <row r="34" spans="3:3">
      <c r="C34" s="402"/>
    </row>
    <row r="35" spans="3:3">
      <c r="C35" s="402"/>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30 B6 C6:C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H7" sqref="H7"/>
    </sheetView>
  </sheetViews>
  <sheetFormatPr defaultColWidth="9" defaultRowHeight="13.5" outlineLevelCol="4"/>
  <cols>
    <col min="1" max="1" width="37.75" style="367" customWidth="1"/>
    <col min="2" max="2" width="22" style="368" customWidth="1"/>
    <col min="3" max="4" width="23.8833333333333" style="368" customWidth="1"/>
    <col min="5" max="5" width="24.5083333333333" style="369" customWidth="1"/>
    <col min="6" max="248" width="9" style="367"/>
    <col min="249" max="16384" width="9" style="1"/>
  </cols>
  <sheetData>
    <row r="1" s="367" customFormat="1" ht="40.5" customHeight="1" spans="1:5">
      <c r="A1" s="370" t="s">
        <v>2499</v>
      </c>
      <c r="B1" s="371"/>
      <c r="C1" s="371"/>
      <c r="D1" s="371"/>
      <c r="E1" s="372"/>
    </row>
    <row r="2" s="367" customFormat="1" ht="17" customHeight="1" spans="1:5">
      <c r="A2" s="373"/>
      <c r="B2" s="374"/>
      <c r="C2" s="374"/>
      <c r="D2" s="375"/>
      <c r="E2" s="376" t="s">
        <v>2</v>
      </c>
    </row>
    <row r="3" s="1" customFormat="1" ht="24.95" customHeight="1" spans="1:5">
      <c r="A3" s="377" t="s">
        <v>4</v>
      </c>
      <c r="B3" s="378" t="s">
        <v>130</v>
      </c>
      <c r="C3" s="378" t="s">
        <v>6</v>
      </c>
      <c r="D3" s="379" t="s">
        <v>2500</v>
      </c>
      <c r="E3" s="380"/>
    </row>
    <row r="4" s="1" customFormat="1" ht="24.95" customHeight="1" spans="1:5">
      <c r="A4" s="381"/>
      <c r="B4" s="382"/>
      <c r="C4" s="382"/>
      <c r="D4" s="383" t="s">
        <v>2501</v>
      </c>
      <c r="E4" s="384" t="s">
        <v>2502</v>
      </c>
    </row>
    <row r="5" s="367" customFormat="1" ht="35" customHeight="1" spans="1:5">
      <c r="A5" s="385" t="s">
        <v>2476</v>
      </c>
      <c r="B5" s="386">
        <f>B6+B7+B8</f>
        <v>624</v>
      </c>
      <c r="C5" s="386">
        <f>C6+C7+C8</f>
        <v>604.5</v>
      </c>
      <c r="D5" s="386">
        <f t="shared" ref="D5:D8" si="0">C5-B5</f>
        <v>-19.5</v>
      </c>
      <c r="E5" s="387">
        <f t="shared" ref="E5:E8" si="1">D5/B5</f>
        <v>-0.0313</v>
      </c>
    </row>
    <row r="6" s="367" customFormat="1" ht="35" customHeight="1" spans="1:5">
      <c r="A6" s="145" t="s">
        <v>2503</v>
      </c>
      <c r="B6" s="386"/>
      <c r="C6" s="386"/>
      <c r="D6" s="386"/>
      <c r="E6" s="387"/>
    </row>
    <row r="7" s="367" customFormat="1" ht="35" customHeight="1" spans="1:5">
      <c r="A7" s="145" t="s">
        <v>2504</v>
      </c>
      <c r="B7" s="386">
        <v>220</v>
      </c>
      <c r="C7" s="386">
        <v>215</v>
      </c>
      <c r="D7" s="386">
        <f t="shared" si="0"/>
        <v>-5</v>
      </c>
      <c r="E7" s="387">
        <f t="shared" si="1"/>
        <v>-0.0227</v>
      </c>
    </row>
    <row r="8" s="367" customFormat="1" ht="35" customHeight="1" spans="1:5">
      <c r="A8" s="145" t="s">
        <v>2505</v>
      </c>
      <c r="B8" s="386">
        <v>404</v>
      </c>
      <c r="C8" s="386">
        <v>389.5</v>
      </c>
      <c r="D8" s="386">
        <f t="shared" si="0"/>
        <v>-14.5</v>
      </c>
      <c r="E8" s="387">
        <f t="shared" si="1"/>
        <v>-0.0359</v>
      </c>
    </row>
    <row r="9" s="367" customFormat="1" ht="35" customHeight="1" spans="1:5">
      <c r="A9" s="147" t="s">
        <v>2506</v>
      </c>
      <c r="B9" s="388"/>
      <c r="C9" s="386"/>
      <c r="D9" s="386"/>
      <c r="E9" s="387"/>
    </row>
    <row r="10" s="367" customFormat="1" ht="35" customHeight="1" spans="1:5">
      <c r="A10" s="147" t="s">
        <v>2507</v>
      </c>
      <c r="B10" s="389">
        <v>404</v>
      </c>
      <c r="C10" s="386">
        <v>389.5</v>
      </c>
      <c r="D10" s="386">
        <f>C10-B10</f>
        <v>-14.5</v>
      </c>
      <c r="E10" s="387">
        <f>D10/B10</f>
        <v>-0.0359</v>
      </c>
    </row>
    <row r="11" s="367" customFormat="1" ht="130" customHeight="1" spans="1:5">
      <c r="A11" s="390" t="s">
        <v>2508</v>
      </c>
      <c r="B11" s="391"/>
      <c r="C11" s="391"/>
      <c r="D11" s="391"/>
      <c r="E11" s="392"/>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50"/>
  <sheetViews>
    <sheetView showGridLines="0" showZeros="0" view="pageBreakPreview" zoomScaleNormal="115" workbookViewId="0">
      <selection activeCell="E4" sqref="E4:E34"/>
    </sheetView>
  </sheetViews>
  <sheetFormatPr defaultColWidth="9" defaultRowHeight="14.25" outlineLevelCol="5"/>
  <cols>
    <col min="1" max="1" width="20.6333333333333" style="151" customWidth="1"/>
    <col min="2" max="2" width="50.75" style="151" customWidth="1"/>
    <col min="3" max="4" width="20.6333333333333" style="151" customWidth="1"/>
    <col min="5" max="5" width="20.6333333333333" style="322" customWidth="1"/>
    <col min="6" max="6" width="3.75" style="151" customWidth="1"/>
    <col min="7" max="16357" width="9" style="151"/>
    <col min="16358" max="16358" width="45.6333333333333" style="151"/>
    <col min="16359" max="16384" width="9" style="151"/>
  </cols>
  <sheetData>
    <row r="1" ht="45" customHeight="1" spans="1:6">
      <c r="A1" s="153"/>
      <c r="B1" s="323" t="s">
        <v>2509</v>
      </c>
      <c r="C1" s="323"/>
      <c r="D1" s="323"/>
      <c r="E1" s="323"/>
      <c r="F1" s="153"/>
    </row>
    <row r="2" s="320" customFormat="1" ht="20.1" customHeight="1" spans="1:6">
      <c r="A2" s="324"/>
      <c r="B2" s="325"/>
      <c r="C2" s="326"/>
      <c r="D2" s="325"/>
      <c r="E2" s="327" t="s">
        <v>2</v>
      </c>
      <c r="F2" s="324"/>
    </row>
    <row r="3" s="321" customFormat="1" ht="45" customHeight="1" spans="1:6">
      <c r="A3" s="328" t="s">
        <v>3</v>
      </c>
      <c r="B3" s="329" t="s">
        <v>4</v>
      </c>
      <c r="C3" s="266" t="s">
        <v>5</v>
      </c>
      <c r="D3" s="266" t="s">
        <v>6</v>
      </c>
      <c r="E3" s="266" t="s">
        <v>7</v>
      </c>
      <c r="F3" s="330" t="s">
        <v>8</v>
      </c>
    </row>
    <row r="4" s="321" customFormat="1" ht="36" customHeight="1" spans="1:6">
      <c r="A4" s="301" t="s">
        <v>2510</v>
      </c>
      <c r="B4" s="296" t="s">
        <v>2511</v>
      </c>
      <c r="C4" s="304"/>
      <c r="D4" s="304"/>
      <c r="E4" s="331"/>
      <c r="F4" s="332" t="str">
        <f t="shared" ref="F4:F37" si="0">IF(LEN(A4)=7,"是",IF(B4&lt;&gt;"",IF(SUM(C4:D4)&lt;&gt;0,"是","否"),"是"))</f>
        <v>是</v>
      </c>
    </row>
    <row r="5" ht="36" customHeight="1" spans="1:6">
      <c r="A5" s="301" t="s">
        <v>2512</v>
      </c>
      <c r="B5" s="296" t="s">
        <v>2513</v>
      </c>
      <c r="C5" s="304"/>
      <c r="D5" s="304"/>
      <c r="E5" s="331"/>
      <c r="F5" s="332" t="str">
        <f t="shared" si="0"/>
        <v>是</v>
      </c>
    </row>
    <row r="6" ht="36" customHeight="1" spans="1:6">
      <c r="A6" s="301" t="s">
        <v>2514</v>
      </c>
      <c r="B6" s="296" t="s">
        <v>2515</v>
      </c>
      <c r="C6" s="304"/>
      <c r="D6" s="304"/>
      <c r="E6" s="331"/>
      <c r="F6" s="332" t="str">
        <f t="shared" si="0"/>
        <v>是</v>
      </c>
    </row>
    <row r="7" ht="36" customHeight="1" spans="1:6">
      <c r="A7" s="301" t="s">
        <v>2516</v>
      </c>
      <c r="B7" s="296" t="s">
        <v>2517</v>
      </c>
      <c r="C7" s="304"/>
      <c r="D7" s="304"/>
      <c r="E7" s="331"/>
      <c r="F7" s="332" t="str">
        <f t="shared" si="0"/>
        <v>是</v>
      </c>
    </row>
    <row r="8" ht="36" customHeight="1" spans="1:6">
      <c r="A8" s="301" t="s">
        <v>2518</v>
      </c>
      <c r="B8" s="296" t="s">
        <v>2519</v>
      </c>
      <c r="C8" s="304"/>
      <c r="D8" s="304"/>
      <c r="E8" s="331"/>
      <c r="F8" s="332" t="str">
        <f t="shared" si="0"/>
        <v>是</v>
      </c>
    </row>
    <row r="9" ht="36" customHeight="1" spans="1:6">
      <c r="A9" s="301" t="s">
        <v>2520</v>
      </c>
      <c r="B9" s="296" t="s">
        <v>2521</v>
      </c>
      <c r="C9" s="304"/>
      <c r="D9" s="304"/>
      <c r="E9" s="331"/>
      <c r="F9" s="332" t="str">
        <f t="shared" si="0"/>
        <v>是</v>
      </c>
    </row>
    <row r="10" ht="36" customHeight="1" spans="1:6">
      <c r="A10" s="301" t="s">
        <v>2522</v>
      </c>
      <c r="B10" s="296" t="s">
        <v>2523</v>
      </c>
      <c r="C10" s="304">
        <f>SUBTOTAL(9,C11:C15)</f>
        <v>16150</v>
      </c>
      <c r="D10" s="304">
        <f>SUBTOTAL(9,D11:D15)</f>
        <v>20000</v>
      </c>
      <c r="E10" s="331">
        <f t="shared" ref="E10:E15" si="1">(D10-C10)/C10</f>
        <v>0.238</v>
      </c>
      <c r="F10" s="332" t="str">
        <f t="shared" si="0"/>
        <v>是</v>
      </c>
    </row>
    <row r="11" ht="36" customHeight="1" spans="1:6">
      <c r="A11" s="301" t="s">
        <v>2524</v>
      </c>
      <c r="B11" s="300" t="s">
        <v>2525</v>
      </c>
      <c r="C11" s="302">
        <v>15807</v>
      </c>
      <c r="D11" s="302">
        <v>20000</v>
      </c>
      <c r="E11" s="331">
        <f t="shared" si="1"/>
        <v>0.265</v>
      </c>
      <c r="F11" s="332" t="str">
        <f t="shared" si="0"/>
        <v>是</v>
      </c>
    </row>
    <row r="12" ht="36" customHeight="1" spans="1:6">
      <c r="A12" s="301" t="s">
        <v>2526</v>
      </c>
      <c r="B12" s="300" t="s">
        <v>2527</v>
      </c>
      <c r="C12" s="302">
        <v>343</v>
      </c>
      <c r="D12" s="302"/>
      <c r="E12" s="331">
        <f t="shared" si="1"/>
        <v>-1</v>
      </c>
      <c r="F12" s="332" t="str">
        <f t="shared" si="0"/>
        <v>是</v>
      </c>
    </row>
    <row r="13" ht="36" hidden="1" customHeight="1" spans="1:6">
      <c r="A13" s="301" t="s">
        <v>2528</v>
      </c>
      <c r="B13" s="300" t="s">
        <v>2529</v>
      </c>
      <c r="C13" s="302"/>
      <c r="D13" s="302"/>
      <c r="E13" s="331" t="e">
        <f t="shared" si="1"/>
        <v>#DIV/0!</v>
      </c>
      <c r="F13" s="332" t="str">
        <f t="shared" si="0"/>
        <v>否</v>
      </c>
    </row>
    <row r="14" ht="36" hidden="1" customHeight="1" spans="1:6">
      <c r="A14" s="301" t="s">
        <v>2530</v>
      </c>
      <c r="B14" s="300" t="s">
        <v>2531</v>
      </c>
      <c r="C14" s="302"/>
      <c r="D14" s="302"/>
      <c r="E14" s="331" t="e">
        <f t="shared" si="1"/>
        <v>#DIV/0!</v>
      </c>
      <c r="F14" s="332" t="str">
        <f t="shared" si="0"/>
        <v>否</v>
      </c>
    </row>
    <row r="15" ht="36" hidden="1" customHeight="1" spans="1:6">
      <c r="A15" s="301" t="s">
        <v>2532</v>
      </c>
      <c r="B15" s="300" t="s">
        <v>2533</v>
      </c>
      <c r="C15" s="302"/>
      <c r="D15" s="302"/>
      <c r="E15" s="331" t="e">
        <f t="shared" si="1"/>
        <v>#DIV/0!</v>
      </c>
      <c r="F15" s="332" t="str">
        <f t="shared" si="0"/>
        <v>否</v>
      </c>
    </row>
    <row r="16" ht="36" customHeight="1" spans="1:6">
      <c r="A16" s="334" t="s">
        <v>2534</v>
      </c>
      <c r="B16" s="335" t="s">
        <v>2535</v>
      </c>
      <c r="C16" s="304"/>
      <c r="D16" s="304"/>
      <c r="E16" s="331"/>
      <c r="F16" s="332" t="str">
        <f t="shared" si="0"/>
        <v>是</v>
      </c>
    </row>
    <row r="17" ht="36" customHeight="1" spans="1:6">
      <c r="A17" s="334" t="s">
        <v>2536</v>
      </c>
      <c r="B17" s="335" t="s">
        <v>2537</v>
      </c>
      <c r="C17" s="304"/>
      <c r="D17" s="304"/>
      <c r="E17" s="331"/>
      <c r="F17" s="332" t="str">
        <f t="shared" si="0"/>
        <v>是</v>
      </c>
    </row>
    <row r="18" ht="36" hidden="1" customHeight="1" spans="1:6">
      <c r="A18" s="334" t="s">
        <v>2538</v>
      </c>
      <c r="B18" s="196" t="s">
        <v>2539</v>
      </c>
      <c r="C18" s="302"/>
      <c r="D18" s="302"/>
      <c r="E18" s="331" t="e">
        <f t="shared" ref="E18:E20" si="2">(D18-C18)/C18</f>
        <v>#DIV/0!</v>
      </c>
      <c r="F18" s="332" t="str">
        <f t="shared" si="0"/>
        <v>否</v>
      </c>
    </row>
    <row r="19" ht="36" hidden="1" customHeight="1" spans="1:6">
      <c r="A19" s="334" t="s">
        <v>2540</v>
      </c>
      <c r="B19" s="196" t="s">
        <v>2541</v>
      </c>
      <c r="C19" s="302"/>
      <c r="D19" s="302"/>
      <c r="E19" s="331" t="e">
        <f t="shared" si="2"/>
        <v>#DIV/0!</v>
      </c>
      <c r="F19" s="332" t="str">
        <f t="shared" si="0"/>
        <v>否</v>
      </c>
    </row>
    <row r="20" ht="36" customHeight="1" spans="1:6">
      <c r="A20" s="334" t="s">
        <v>2542</v>
      </c>
      <c r="B20" s="335" t="s">
        <v>2543</v>
      </c>
      <c r="C20" s="304">
        <v>305</v>
      </c>
      <c r="D20" s="304">
        <v>250</v>
      </c>
      <c r="E20" s="331">
        <f t="shared" si="2"/>
        <v>-0.18</v>
      </c>
      <c r="F20" s="332" t="str">
        <f t="shared" si="0"/>
        <v>是</v>
      </c>
    </row>
    <row r="21" ht="36" customHeight="1" spans="1:6">
      <c r="A21" s="334" t="s">
        <v>2544</v>
      </c>
      <c r="B21" s="335" t="s">
        <v>2545</v>
      </c>
      <c r="C21" s="304"/>
      <c r="D21" s="304"/>
      <c r="E21" s="331"/>
      <c r="F21" s="332" t="str">
        <f t="shared" si="0"/>
        <v>是</v>
      </c>
    </row>
    <row r="22" ht="36" customHeight="1" spans="1:6">
      <c r="A22" s="334" t="s">
        <v>2546</v>
      </c>
      <c r="B22" s="335" t="s">
        <v>2547</v>
      </c>
      <c r="C22" s="304"/>
      <c r="D22" s="304"/>
      <c r="E22" s="331"/>
      <c r="F22" s="332" t="str">
        <f t="shared" si="0"/>
        <v>是</v>
      </c>
    </row>
    <row r="23" ht="36" customHeight="1" spans="1:6">
      <c r="A23" s="301" t="s">
        <v>2548</v>
      </c>
      <c r="B23" s="296" t="s">
        <v>2549</v>
      </c>
      <c r="C23" s="304"/>
      <c r="D23" s="304"/>
      <c r="E23" s="331"/>
      <c r="F23" s="332" t="str">
        <f t="shared" si="0"/>
        <v>是</v>
      </c>
    </row>
    <row r="24" ht="36" customHeight="1" spans="1:6">
      <c r="A24" s="301" t="s">
        <v>2550</v>
      </c>
      <c r="B24" s="296" t="s">
        <v>2551</v>
      </c>
      <c r="C24" s="304">
        <v>150</v>
      </c>
      <c r="D24" s="304">
        <v>200</v>
      </c>
      <c r="E24" s="331">
        <f>(D24-C24)/C24</f>
        <v>0.333</v>
      </c>
      <c r="F24" s="332" t="str">
        <f t="shared" si="0"/>
        <v>是</v>
      </c>
    </row>
    <row r="25" ht="36" customHeight="1" spans="1:6">
      <c r="A25" s="301" t="s">
        <v>2552</v>
      </c>
      <c r="B25" s="296" t="s">
        <v>2553</v>
      </c>
      <c r="C25" s="304"/>
      <c r="D25" s="304"/>
      <c r="E25" s="331"/>
      <c r="F25" s="332" t="str">
        <f t="shared" si="0"/>
        <v>是</v>
      </c>
    </row>
    <row r="26" ht="36" customHeight="1" spans="1:6">
      <c r="A26" s="301" t="s">
        <v>2554</v>
      </c>
      <c r="B26" s="296" t="s">
        <v>2555</v>
      </c>
      <c r="C26" s="304"/>
      <c r="D26" s="304"/>
      <c r="E26" s="331"/>
      <c r="F26" s="332" t="str">
        <f t="shared" si="0"/>
        <v>是</v>
      </c>
    </row>
    <row r="27" ht="36" customHeight="1" spans="1:6">
      <c r="A27" s="301" t="s">
        <v>2556</v>
      </c>
      <c r="B27" s="296" t="s">
        <v>2557</v>
      </c>
      <c r="C27" s="304"/>
      <c r="D27" s="304">
        <v>850</v>
      </c>
      <c r="E27" s="331"/>
      <c r="F27" s="332" t="str">
        <f t="shared" si="0"/>
        <v>是</v>
      </c>
    </row>
    <row r="28" ht="36" customHeight="1" spans="1:6">
      <c r="A28" s="301"/>
      <c r="B28" s="300"/>
      <c r="C28" s="302"/>
      <c r="D28" s="302"/>
      <c r="E28" s="331"/>
      <c r="F28" s="332" t="str">
        <f t="shared" si="0"/>
        <v>是</v>
      </c>
    </row>
    <row r="29" ht="36" customHeight="1" spans="1:6">
      <c r="A29" s="307"/>
      <c r="B29" s="308" t="s">
        <v>2558</v>
      </c>
      <c r="C29" s="304">
        <f>C27+C26+C25+C24+C23+C22+C21+C20+C17+C16+C10+C9+C8+C7+C6+C5+C4</f>
        <v>16605</v>
      </c>
      <c r="D29" s="304">
        <f>D27+D26+D25+D24+D23+D22+D21+D20+D17+D16+D10+D9+D8+D7+D6+D5+D4</f>
        <v>21300</v>
      </c>
      <c r="E29" s="331">
        <f>(D29-C29)/C29</f>
        <v>0.283</v>
      </c>
      <c r="F29" s="332" t="str">
        <f t="shared" si="0"/>
        <v>是</v>
      </c>
    </row>
    <row r="30" ht="36" hidden="1" customHeight="1" spans="1:6">
      <c r="A30" s="336">
        <v>105</v>
      </c>
      <c r="B30" s="337" t="s">
        <v>2559</v>
      </c>
      <c r="C30" s="338"/>
      <c r="D30" s="339"/>
      <c r="E30" s="331" t="e">
        <f>(D30-C30)/C30</f>
        <v>#DIV/0!</v>
      </c>
      <c r="F30" s="332" t="str">
        <f t="shared" si="0"/>
        <v>否</v>
      </c>
    </row>
    <row r="31" ht="36" customHeight="1" spans="1:6">
      <c r="A31" s="360">
        <v>110</v>
      </c>
      <c r="B31" s="361" t="s">
        <v>61</v>
      </c>
      <c r="C31" s="338"/>
      <c r="D31" s="338">
        <v>4800</v>
      </c>
      <c r="E31" s="331"/>
      <c r="F31" s="332" t="str">
        <f t="shared" si="0"/>
        <v>是</v>
      </c>
    </row>
    <row r="32" ht="36" customHeight="1" spans="1:6">
      <c r="A32" s="360">
        <v>11004</v>
      </c>
      <c r="B32" s="362" t="s">
        <v>2560</v>
      </c>
      <c r="C32" s="338"/>
      <c r="D32" s="338">
        <v>4800</v>
      </c>
      <c r="E32" s="331"/>
      <c r="F32" s="332" t="str">
        <f t="shared" si="0"/>
        <v>是</v>
      </c>
    </row>
    <row r="33" ht="36" customHeight="1" spans="1:6">
      <c r="A33" s="363">
        <v>1100402</v>
      </c>
      <c r="B33" s="364" t="s">
        <v>2561</v>
      </c>
      <c r="C33" s="342"/>
      <c r="D33" s="343"/>
      <c r="E33" s="331"/>
      <c r="F33" s="332" t="str">
        <f t="shared" si="0"/>
        <v>是</v>
      </c>
    </row>
    <row r="34" ht="36" customHeight="1" spans="1:6">
      <c r="A34" s="363">
        <v>1100403</v>
      </c>
      <c r="B34" s="365" t="s">
        <v>2562</v>
      </c>
      <c r="C34" s="342"/>
      <c r="D34" s="343"/>
      <c r="E34" s="331"/>
      <c r="F34" s="332" t="str">
        <f t="shared" si="0"/>
        <v>是</v>
      </c>
    </row>
    <row r="35" ht="36" hidden="1" customHeight="1" spans="1:6">
      <c r="A35" s="363">
        <v>11008</v>
      </c>
      <c r="B35" s="364" t="s">
        <v>64</v>
      </c>
      <c r="C35" s="342"/>
      <c r="D35" s="343"/>
      <c r="E35" s="331" t="e">
        <f>(D35-C35)/C35</f>
        <v>#DIV/0!</v>
      </c>
      <c r="F35" s="332" t="str">
        <f t="shared" si="0"/>
        <v>否</v>
      </c>
    </row>
    <row r="36" ht="36" hidden="1" customHeight="1" spans="1:6">
      <c r="A36" s="363">
        <v>11009</v>
      </c>
      <c r="B36" s="364" t="s">
        <v>65</v>
      </c>
      <c r="C36" s="342">
        <v>0</v>
      </c>
      <c r="D36" s="343"/>
      <c r="E36" s="366"/>
      <c r="F36" s="332" t="str">
        <f t="shared" si="0"/>
        <v>否</v>
      </c>
    </row>
    <row r="37" ht="36" customHeight="1" spans="1:6">
      <c r="A37" s="347"/>
      <c r="B37" s="348" t="s">
        <v>68</v>
      </c>
      <c r="C37" s="338">
        <f>C29+C30+C31</f>
        <v>16605</v>
      </c>
      <c r="D37" s="338">
        <f>D29+D30+D31</f>
        <v>26100</v>
      </c>
      <c r="E37" s="331">
        <f>(D37-C37)/C37</f>
        <v>0.572</v>
      </c>
      <c r="F37" s="332" t="str">
        <f t="shared" si="0"/>
        <v>是</v>
      </c>
    </row>
    <row r="38" spans="3:4">
      <c r="C38" s="349"/>
      <c r="D38" s="349"/>
    </row>
    <row r="40" spans="3:4">
      <c r="C40" s="349"/>
      <c r="D40" s="349"/>
    </row>
    <row r="42" spans="3:4">
      <c r="C42" s="349"/>
      <c r="D42" s="349"/>
    </row>
    <row r="43" spans="3:4">
      <c r="C43" s="349"/>
      <c r="D43" s="349"/>
    </row>
    <row r="45" spans="3:4">
      <c r="C45" s="349"/>
      <c r="D45" s="349"/>
    </row>
    <row r="46" spans="3:4">
      <c r="C46" s="349"/>
      <c r="D46" s="349"/>
    </row>
    <row r="47" spans="3:4">
      <c r="C47" s="349"/>
      <c r="D47" s="349"/>
    </row>
    <row r="48" spans="3:4">
      <c r="C48" s="349"/>
      <c r="D48" s="349"/>
    </row>
    <row r="50" spans="3:4">
      <c r="C50" s="349"/>
      <c r="D50" s="349"/>
    </row>
  </sheetData>
  <autoFilter ref="A3:F37">
    <filterColumn colId="5">
      <customFilters>
        <customFilter operator="equal" val="是"/>
      </customFilters>
    </filterColumn>
    <extLst/>
  </autoFilter>
  <mergeCells count="1">
    <mergeCell ref="B1:E1"/>
  </mergeCells>
  <conditionalFormatting sqref="B30">
    <cfRule type="expression" dxfId="1" priority="11" stopIfTrue="1">
      <formula>"len($A:$A)=3"</formula>
    </cfRule>
  </conditionalFormatting>
  <conditionalFormatting sqref="B34">
    <cfRule type="expression" dxfId="1" priority="1" stopIfTrue="1">
      <formula>"len($A:$A)=3"</formula>
    </cfRule>
  </conditionalFormatting>
  <conditionalFormatting sqref="B32:B35">
    <cfRule type="expression" dxfId="1" priority="2" stopIfTrue="1">
      <formula>"len($A:$A)=3"</formula>
    </cfRule>
  </conditionalFormatting>
  <conditionalFormatting sqref="C30:C35 D31:D34">
    <cfRule type="expression" dxfId="1" priority="10" stopIfTrue="1">
      <formula>"len($A:$A)=3"</formula>
    </cfRule>
  </conditionalFormatting>
  <conditionalFormatting sqref="D30 D33:D35">
    <cfRule type="expression" dxfId="1" priority="7" stopIfTrue="1">
      <formula>"len($A:$A)=3"</formula>
    </cfRule>
  </conditionalFormatting>
  <conditionalFormatting sqref="B31 B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1-1凤庆县一般公共预算收入情况表</vt:lpstr>
      <vt:lpstr>1-2凤庆县一般公共预算支出情况表</vt:lpstr>
      <vt:lpstr>1-3凤庆县县本级一般公共预算收入情况表</vt:lpstr>
      <vt:lpstr>1-4凤庆县县本级一般公共预算支出情况表（公开到项级）</vt:lpstr>
      <vt:lpstr>1-5凤庆县县本级一般公共预算基本支出情况表（公开到款级）</vt:lpstr>
      <vt:lpstr>1-6凤庆县县级一般公共预算支出表（州、市对下转移支付项目）</vt:lpstr>
      <vt:lpstr>1-7凤庆县分地区税收返还和转移支付预算表</vt:lpstr>
      <vt:lpstr>1-8凤庆县县本级“三公”经费预算财政拨款情况统计表</vt:lpstr>
      <vt:lpstr>2-1凤庆县政府性基金预算收入情况表</vt:lpstr>
      <vt:lpstr>2-2凤庆县政府性基金预算支出情况表</vt:lpstr>
      <vt:lpstr>2-3凤庆县县本级政府性基金预算收入情况表</vt:lpstr>
      <vt:lpstr>2-4凤庆县县本级政府性基金预算支出情况表（公开到项级）</vt:lpstr>
      <vt:lpstr>2-5凤庆县本级政府性基金支出表（州、市对下转移支付）</vt:lpstr>
      <vt:lpstr>3-1凤庆县国有资本经营收入预算情况表</vt:lpstr>
      <vt:lpstr>3-2凤庆县国有资本经营支出预算情况表</vt:lpstr>
      <vt:lpstr>3-3凤庆县县本级国有资本经营收入预算情况表</vt:lpstr>
      <vt:lpstr>3-4凤庆县县本级国有资本经营支出预算情况表（公开到项级）</vt:lpstr>
      <vt:lpstr>3-5 凤庆县国有资本经营预算转移支付表 （分地区）</vt:lpstr>
      <vt:lpstr>3-6 凤庆县国有资本经营预算转移支付表（分项目）</vt:lpstr>
      <vt:lpstr>4-1凤庆县社会保险基金收入预算情况表</vt:lpstr>
      <vt:lpstr>4-2凤庆县社会保险基金支出预算情况表</vt:lpstr>
      <vt:lpstr>4-3凤庆县县本级社会保险基金收入预算情况表</vt:lpstr>
      <vt:lpstr>4-4凤庆县县本级社会保险基金支出预算情况表</vt:lpstr>
      <vt:lpstr>5-1凤庆县 2021年地方政府债务限额及余额预算情况表</vt:lpstr>
      <vt:lpstr>5-2  凤庆县2021年地方政府一般债务余额情况表</vt:lpstr>
      <vt:lpstr>5-3  凤庆县本级2021年地方政府一般债务余额情况表</vt:lpstr>
      <vt:lpstr>5-4 凤庆县2021年地方政府专项债务余额情况表</vt:lpstr>
      <vt:lpstr>5-5 凤庆县本级2021年地方政府专项债务余额情况表（本级）</vt:lpstr>
      <vt:lpstr>5-6 凤庆县地方政府债券发行及还本付息情况表</vt:lpstr>
      <vt:lpstr>5-7 凤庆县2022年本级政府专项债务限额和余额情况表</vt:lpstr>
      <vt:lpstr>5-8凤庆县 2022年年初新增地方政府债券资金安排表</vt:lpstr>
      <vt:lpstr>6-1凤庆县重大政策和重点项目绩效目标表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王立美</cp:lastModifiedBy>
  <dcterms:created xsi:type="dcterms:W3CDTF">2006-09-16T00:00:00Z</dcterms:created>
  <cp:lastPrinted>2020-05-07T10:46:00Z</cp:lastPrinted>
  <dcterms:modified xsi:type="dcterms:W3CDTF">2025-07-09T07:16:03Z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1EC1A693A4064051B2B46DE2A68129C9</vt:lpwstr>
  </property>
</Properties>
</file>