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8" activeTab="8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县对下转移支付预算表09-1" sheetId="13" r:id="rId13"/>
    <sheet name="县对下转移支付绩效目标表09-2" sheetId="14" r:id="rId14"/>
    <sheet name="新增资产配置表10" sheetId="15" r:id="rId15"/>
    <sheet name="转移支付补助项目支出预算表11" sheetId="16" r:id="rId16"/>
    <sheet name="部门项目中期规划预算表12" sheetId="17" r:id="rId17"/>
  </sheets>
  <definedNames>
    <definedName name="_xlnm.Print_Titles" localSheetId="5">“三公”经费支出预算表03!$1:$6</definedName>
    <definedName name="_xlnm.Print_Titles" localSheetId="3">'部门财政拨款收支预算总表02-1'!$1:$6</definedName>
    <definedName name="_xlnm.Print_Titles" localSheetId="9">部门政府性基金预算支出预算表06!$1:$6</definedName>
    <definedName name="_xlnm.Print_Titles" localSheetId="14">新增资产配置表10!$1:$6</definedName>
    <definedName name="_xlnm.Print_Titles" localSheetId="4">'一般公共预算支出预算表02-2'!$1:$5</definedName>
  </definedNames>
  <calcPr calcId="144525"/>
</workbook>
</file>

<file path=xl/sharedStrings.xml><?xml version="1.0" encoding="utf-8"?>
<sst xmlns="http://schemas.openxmlformats.org/spreadsheetml/2006/main" count="1507" uniqueCount="463">
  <si>
    <t>预算01-1表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</si>
  <si>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</si>
  <si>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</si>
  <si>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</si>
  <si>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</si>
  <si>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</si>
  <si>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</si>
  <si>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</si>
  <si>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</si>
  <si>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</si>
  <si>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</si>
  <si>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</si>
  <si>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</si>
  <si>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</si>
  <si>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</si>
  <si>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</si>
  <si>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 xml:space="preserve"> 1、事业收入</t>
  </si>
  <si>
    <t>六、科学技术支出</t>
  </si>
  <si>
    <t xml:space="preserve"> 2、事业单位经营收入</t>
  </si>
  <si>
    <t>七、文化旅游体育与传媒支出</t>
  </si>
  <si>
    <t xml:space="preserve"> 3、上级补助收入</t>
  </si>
  <si>
    <t>八、社会保障和就业支出</t>
  </si>
  <si>
    <t xml:space="preserve"> 4、附属单位上缴收入</t>
  </si>
  <si>
    <t>九、卫生健康支出</t>
  </si>
  <si>
    <t xml:space="preserve"> 5、其他收入</t>
  </si>
  <si>
    <t>十、节能环保支出</t>
  </si>
  <si>
    <t>　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</si>
  <si>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</si>
  <si>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</si>
  <si>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</si>
  <si>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</si>
  <si>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</si>
  <si>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</si>
  <si>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</si>
  <si>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</si>
  <si>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</si>
  <si>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</si>
  <si>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</si>
  <si>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</si>
  <si>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</si>
  <si>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</si>
  <si>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二十五、债务还本支出</t>
  </si>
  <si>
    <t>二十六、债务付息支出</t>
  </si>
  <si>
    <t>二十七、债务发行费用支出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</si>
  <si>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</si>
  <si>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</si>
  <si>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</si>
  <si>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</si>
  <si>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</si>
  <si>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</si>
  <si>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</si>
  <si>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</si>
  <si>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</si>
  <si>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</si>
  <si>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</si>
  <si>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</si>
  <si>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</si>
  <si>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</si>
  <si>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</si>
  <si>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</si>
  <si>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</si>
  <si>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</si>
  <si>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</si>
  <si>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</si>
  <si>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</si>
  <si>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</si>
  <si>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</si>
  <si>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</si>
  <si>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</si>
  <si>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</si>
  <si>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105004</t>
  </si>
  <si>
    <t>凤庆县职业教育中心</t>
  </si>
  <si>
    <t>预算01-3表</t>
  </si>
  <si>
    <t>科目编码</t>
  </si>
  <si>
    <t>科目名称</t>
  </si>
  <si>
    <t>基本支出</t>
  </si>
  <si>
    <t>项目支出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</si>
  <si>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</si>
  <si>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</si>
  <si>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</si>
  <si>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</si>
  <si>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</si>
  <si>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</si>
  <si>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</si>
  <si>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205</t>
  </si>
  <si>
    <t>教育支出</t>
  </si>
  <si>
    <t>20503</t>
  </si>
  <si>
    <t>职业教育</t>
  </si>
  <si>
    <t>2050302</t>
  </si>
  <si>
    <t>中等职业教育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</si>
  <si>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</si>
  <si>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</si>
  <si>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</si>
  <si>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</si>
  <si>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</si>
  <si>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</si>
  <si>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</si>
  <si>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</si>
  <si>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20808</t>
  </si>
  <si>
    <t>抚恤</t>
  </si>
  <si>
    <t>2080801</t>
  </si>
  <si>
    <t>死亡抚恤</t>
  </si>
  <si>
    <t>210</t>
  </si>
  <si>
    <t>卫生健康支出</t>
  </si>
  <si>
    <t>21011</t>
  </si>
  <si>
    <t>行政事业单位医疗</t>
  </si>
  <si>
    <t>2101102</t>
  </si>
  <si>
    <t>事业单位医疗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</si>
  <si>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</si>
  <si>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</si>
  <si>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</si>
  <si>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</si>
  <si>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</si>
  <si>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</si>
  <si>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</si>
  <si>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</si>
  <si>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</si>
  <si>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</si>
  <si>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</si>
  <si>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</si>
  <si>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</si>
  <si>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</si>
  <si>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</si>
  <si>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</si>
  <si>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</si>
  <si>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</si>
  <si>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</si>
  <si>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</si>
  <si>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</si>
  <si>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</si>
  <si>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</si>
  <si>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</si>
  <si>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</si>
  <si>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</si>
  <si>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</si>
  <si>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</si>
  <si>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</si>
  <si>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</si>
  <si>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</si>
  <si>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</si>
  <si>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</si>
  <si>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</si>
  <si>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</si>
  <si>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</si>
  <si>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</si>
  <si>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</si>
  <si>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</si>
  <si>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</si>
  <si>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</si>
  <si>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</si>
  <si>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</si>
  <si>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（二十七）债务发行费用支出</t>
  </si>
  <si>
    <t>二、年终结转结余</t>
  </si>
  <si>
    <t>收 入 总 计</t>
  </si>
  <si>
    <t>预算02-2表</t>
  </si>
  <si>
    <t>部门预算支出功能分类科目</t>
  </si>
  <si>
    <t>人员经费</t>
  </si>
  <si>
    <t>公用经费</t>
  </si>
  <si>
    <t>1</t>
  </si>
  <si>
    <t>2</t>
  </si>
  <si>
    <t>3</t>
  </si>
  <si>
    <t>5</t>
  </si>
  <si>
    <t>6</t>
  </si>
  <si>
    <t>7</t>
  </si>
  <si>
    <t>预算03表</t>
  </si>
  <si>
    <t>单位：元</t>
  </si>
  <si>
    <t>资金性质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</si>
  <si>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</si>
  <si>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</si>
  <si>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</si>
  <si>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</si>
  <si>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</si>
  <si>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</si>
  <si>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上级资金</t>
  </si>
  <si>
    <t>本级财力安排</t>
  </si>
  <si>
    <t>自有资金</t>
  </si>
  <si>
    <t>非财政拨款</t>
  </si>
  <si>
    <t>预算04表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</si>
  <si>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</si>
  <si>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</si>
  <si>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</si>
  <si>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</si>
  <si>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</si>
  <si>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</si>
  <si>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</si>
  <si>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</si>
  <si>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</si>
  <si>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</si>
  <si>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</si>
  <si>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</si>
  <si>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</si>
  <si>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</si>
  <si>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</si>
  <si>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</si>
  <si>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</si>
  <si>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530921210000000004802</t>
  </si>
  <si>
    <t>事业人员支出工资</t>
  </si>
  <si>
    <t>30101</t>
  </si>
  <si>
    <t>基本工资</t>
  </si>
  <si>
    <t>30102</t>
  </si>
  <si>
    <t>津贴补贴</t>
  </si>
  <si>
    <t>30107</t>
  </si>
  <si>
    <t>绩效工资</t>
  </si>
  <si>
    <t>530921231100001454682</t>
  </si>
  <si>
    <t>事业人员绩效工资（2017年提高标准部分）</t>
  </si>
  <si>
    <t>530921210000000004803</t>
  </si>
  <si>
    <t>社会保障缴费</t>
  </si>
  <si>
    <t>30108</t>
  </si>
  <si>
    <t>机关事业单位基本养老保险缴费</t>
  </si>
  <si>
    <t>2101101</t>
  </si>
  <si>
    <t>行政单位医疗</t>
  </si>
  <si>
    <t>30110</t>
  </si>
  <si>
    <t>职工基本医疗保险缴费</t>
  </si>
  <si>
    <t>30112</t>
  </si>
  <si>
    <t>其他社会保障缴费</t>
  </si>
  <si>
    <t>530921210000000004804</t>
  </si>
  <si>
    <t>30113</t>
  </si>
  <si>
    <t>530921231100001454683</t>
  </si>
  <si>
    <t>职工教育经费（事业）</t>
  </si>
  <si>
    <t>30216</t>
  </si>
  <si>
    <t>培训费</t>
  </si>
  <si>
    <t>530921210000000004808</t>
  </si>
  <si>
    <t>工会经费</t>
  </si>
  <si>
    <t>30228</t>
  </si>
  <si>
    <t>530921210000000004809</t>
  </si>
  <si>
    <t>福利费</t>
  </si>
  <si>
    <t>30229</t>
  </si>
  <si>
    <t>530921210000000004806</t>
  </si>
  <si>
    <t>公务用车运行维护费</t>
  </si>
  <si>
    <t>30231</t>
  </si>
  <si>
    <t>530921231100001487833</t>
  </si>
  <si>
    <t>离退休费</t>
  </si>
  <si>
    <t>30302</t>
  </si>
  <si>
    <t>退休费</t>
  </si>
  <si>
    <t>530921241100002370076</t>
  </si>
  <si>
    <t>机关事业单位职工及军人抚恤补助</t>
  </si>
  <si>
    <t>30305</t>
  </si>
  <si>
    <t>生活补助</t>
  </si>
  <si>
    <t>530921241100002370077</t>
  </si>
  <si>
    <t>离退休人员建房安家经费</t>
  </si>
  <si>
    <t>30399</t>
  </si>
  <si>
    <t>其他对个人和家庭的补助</t>
  </si>
  <si>
    <t>530921251100003885288</t>
  </si>
  <si>
    <t>事业人员调整工资支出资金</t>
  </si>
  <si>
    <t>530921241100002347519</t>
  </si>
  <si>
    <t>事业单位公车改革后公务交通保障经费</t>
  </si>
  <si>
    <t>30239</t>
  </si>
  <si>
    <t>其他交通费用</t>
  </si>
  <si>
    <t>530921241100002364302</t>
  </si>
  <si>
    <t>单位资金账户利息收入资金</t>
  </si>
  <si>
    <t>30201</t>
  </si>
  <si>
    <t>办公费</t>
  </si>
  <si>
    <t>530921241100002364303</t>
  </si>
  <si>
    <t>单位扣缴个税手续费收入资金</t>
  </si>
  <si>
    <t>30226</t>
  </si>
  <si>
    <t>劳务费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</si>
  <si>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</si>
  <si>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</si>
  <si>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</si>
  <si>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</si>
  <si>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</si>
  <si>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</si>
  <si>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</si>
  <si>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普通话培训经费</t>
  </si>
  <si>
    <t>事业发展类</t>
  </si>
  <si>
    <t>530921241100002364377</t>
  </si>
  <si>
    <t>30213</t>
  </si>
  <si>
    <t>维修（护）费</t>
  </si>
  <si>
    <t>云南开放大学返回联合办学经费</t>
  </si>
  <si>
    <t>530921241100002364365</t>
  </si>
  <si>
    <t>30211</t>
  </si>
  <si>
    <t>差旅费</t>
  </si>
  <si>
    <t>云南开放大学双提升经费</t>
  </si>
  <si>
    <t>530921241100002364371</t>
  </si>
  <si>
    <t>中等职业教育国家助学金县级资金</t>
  </si>
  <si>
    <t>民生类</t>
  </si>
  <si>
    <t>530921241100002345575</t>
  </si>
  <si>
    <t>30308</t>
  </si>
  <si>
    <t>助学金</t>
  </si>
  <si>
    <t>中等职业教育免学费补助县级资金</t>
  </si>
  <si>
    <t>530921241100002331253</t>
  </si>
  <si>
    <t>中等职业学校生均公用经费</t>
  </si>
  <si>
    <t>530921241100002345737</t>
  </si>
  <si>
    <t>30205</t>
  </si>
  <si>
    <t>水费</t>
  </si>
  <si>
    <t>30206</t>
  </si>
  <si>
    <t>电费</t>
  </si>
  <si>
    <t>30207</t>
  </si>
  <si>
    <t>邮电费</t>
  </si>
  <si>
    <t>30209</t>
  </si>
  <si>
    <t>物业管理费</t>
  </si>
  <si>
    <t>30299</t>
  </si>
  <si>
    <t>其他商品和服务支出</t>
  </si>
  <si>
    <t>中等职业住宿费收费资金</t>
  </si>
  <si>
    <t>530921241100002364347</t>
  </si>
  <si>
    <t>预算05-2表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</si>
  <si>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</si>
  <si>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</si>
  <si>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</si>
  <si>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</si>
  <si>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</si>
  <si>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</si>
  <si>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</si>
  <si>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</si>
  <si>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</si>
  <si>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</si>
  <si>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1.中等职业教育资助政策按规定得到落实，对中等职业学校全日制学历教育正式学籍一、二、三年级在校生中所有农村（含县镇）学生、城市涉农专业学生和家庭经济困难学生免除学费（艺术类相关表演专业学生除外）。2.通过对符合政策学生全覆盖资助，促进教育公平显著提升，满足家庭经济困难学生基本学习生活需要。3.提升中职教育的吸引力。</t>
  </si>
  <si>
    <t>产出指标</t>
  </si>
  <si>
    <t>数量指标</t>
  </si>
  <si>
    <t>享受免学费政策在校学生数</t>
  </si>
  <si>
    <t>=</t>
  </si>
  <si>
    <t>1625</t>
  </si>
  <si>
    <t>人</t>
  </si>
  <si>
    <t>定量指标</t>
  </si>
  <si>
    <t>反映学校享受免学费补助学生人数数</t>
  </si>
  <si>
    <t>质量指标</t>
  </si>
  <si>
    <t>补助对象认定精准率</t>
  </si>
  <si>
    <t>100</t>
  </si>
  <si>
    <t>%</t>
  </si>
  <si>
    <t>反映符合免学费政策对象认定情况</t>
  </si>
  <si>
    <t>时效指标</t>
  </si>
  <si>
    <t>中职免学费资金抵扣及时率</t>
  </si>
  <si>
    <t>反映免学费资金抵扣及时情况</t>
  </si>
  <si>
    <t>全国学生资助管理系统更新及时率</t>
  </si>
  <si>
    <t>反映全国学生资助管理系统更新情况</t>
  </si>
  <si>
    <t>评审认定结果公示时长</t>
  </si>
  <si>
    <t>&gt;=</t>
  </si>
  <si>
    <t>工作日</t>
  </si>
  <si>
    <t>反映免学费对象评审认定公示情况</t>
  </si>
  <si>
    <t>成本指标</t>
  </si>
  <si>
    <t>经济成本指标</t>
  </si>
  <si>
    <t>2000</t>
  </si>
  <si>
    <t>元/学年</t>
  </si>
  <si>
    <t>反映免学费补助标准</t>
  </si>
  <si>
    <t>效益指标</t>
  </si>
  <si>
    <t>社会效益</t>
  </si>
  <si>
    <t>师生及家长对资助补助政策的知晓度</t>
  </si>
  <si>
    <t>反映学校政策宣传情况</t>
  </si>
  <si>
    <t>减轻经济困难学生家庭负担</t>
  </si>
  <si>
    <t>反映项目实施是否有助于减轻经济困难学生家庭负担的情况。</t>
  </si>
  <si>
    <t>可持续影响</t>
  </si>
  <si>
    <t>中职学校就业率</t>
  </si>
  <si>
    <t>95</t>
  </si>
  <si>
    <t>满意度指标</t>
  </si>
  <si>
    <t>服务对象满意度</t>
  </si>
  <si>
    <t>受助学生满意度</t>
  </si>
  <si>
    <t>90</t>
  </si>
  <si>
    <t>反映受助学生满意度情况</t>
  </si>
  <si>
    <t>家长满意度</t>
  </si>
  <si>
    <t>反映家长满意度情况</t>
  </si>
  <si>
    <t>宣传教育收费政策，进一步完善收费公示制度，在校园里规定位置对收费项目、收费标准、收费依据进行公示。依据临署计联发【2002】450号执行收费。收费标准：80元/生.期。收取住宿生住宿费，纳入财政专户管理。财政返还后主要用于公用经费支出，保障学校日常工作正常运转。</t>
  </si>
  <si>
    <t>住宿费学生人数</t>
  </si>
  <si>
    <t>1100</t>
  </si>
  <si>
    <t>年</t>
  </si>
  <si>
    <t>反映学校住宿学生人数情况</t>
  </si>
  <si>
    <t>160</t>
  </si>
  <si>
    <t>反映中等职业学校学生住宿费收费标准</t>
  </si>
  <si>
    <t>政策知晓率</t>
  </si>
  <si>
    <t>反映中等职业学校学生住宿费政策宣传情况，在学校显眼固定位置公示情况。</t>
  </si>
  <si>
    <t>反映服务对象满意度指标</t>
  </si>
  <si>
    <t>社会公众满意度</t>
  </si>
  <si>
    <t>反映社会公众满意度指标</t>
  </si>
  <si>
    <t>进一步贯彻落实《普通话水平测试管理规定》推广普及和规范应用国家语言文字，推进教师普通话达标工作，建设政治过硬、素质优良、业务精湛的教师队伍。</t>
  </si>
  <si>
    <t>培训人数</t>
  </si>
  <si>
    <t>400</t>
  </si>
  <si>
    <t>反映培训计划数与实际培训人数</t>
  </si>
  <si>
    <t>进一步贯彻落实《中华人民共和国国家语言文字法》和《普通话水平测试管理规定》推广普及和规范应用国家语言文字，推进教师普通话达标工作，建设政治过硬、素质优良、业务精湛的教师队伍。</t>
  </si>
  <si>
    <t>参加测评人数</t>
  </si>
  <si>
    <t>反映测评数与实际培训人数</t>
  </si>
  <si>
    <t>测评过关率</t>
  </si>
  <si>
    <t>75</t>
  </si>
  <si>
    <t>反映测评结果二级乙等（含）及以上情况</t>
  </si>
  <si>
    <t>提升行业普通话标准使用率</t>
  </si>
  <si>
    <t>明显</t>
  </si>
  <si>
    <t>-</t>
  </si>
  <si>
    <t>定性指标</t>
  </si>
  <si>
    <t>反映提升行业普通话情况</t>
  </si>
  <si>
    <t>测评人员满意度</t>
  </si>
  <si>
    <t>反映测评人员满意度</t>
  </si>
  <si>
    <t>反映社会公众满意度</t>
  </si>
  <si>
    <t>1.中等职业教育资助政策按规定得到落实。2.通过资助985名学生，促进教育公平显著提升，基本满足家庭经济困难学生基本学习生活需要。3.提升中职教育的吸引力。</t>
  </si>
  <si>
    <t>获得国家助学金在校学生数</t>
  </si>
  <si>
    <t>1036</t>
  </si>
  <si>
    <t>反映学校享受国家助学金认定数</t>
  </si>
  <si>
    <t>反映国家助学金补助对象认定情况</t>
  </si>
  <si>
    <t>补助资金按标准准确发放率</t>
  </si>
  <si>
    <t>反映补助资金及时发放情况</t>
  </si>
  <si>
    <t>反映学校困难学生评审认定公示情况</t>
  </si>
  <si>
    <t>改善学校办学条件，保障学校正常运转，服务联合办学学生，提升学生学历层次，提升学生技能，全面保障教育教学。</t>
  </si>
  <si>
    <t>联合办学学生数</t>
  </si>
  <si>
    <t>857</t>
  </si>
  <si>
    <t>反映办学规模</t>
  </si>
  <si>
    <t>预算完成率</t>
  </si>
  <si>
    <t>反映本年度预算完成情况</t>
  </si>
  <si>
    <t>经费支出合规性</t>
  </si>
  <si>
    <t>反映经费管理情况</t>
  </si>
  <si>
    <t>5760</t>
  </si>
  <si>
    <t>元/人</t>
  </si>
  <si>
    <t>反映开放大学学费标准</t>
  </si>
  <si>
    <t>提升职业教育办学水平，打造技能人才品牌，服务于地区经济社会发展</t>
  </si>
  <si>
    <t>反映学生毕业情况</t>
  </si>
  <si>
    <t>联合办学开放大学学生就业业率</t>
  </si>
  <si>
    <t>反映联合办学开放大学学生就业业率</t>
  </si>
  <si>
    <t>师生满意度</t>
  </si>
  <si>
    <t>反映师生满意度情况</t>
  </si>
  <si>
    <t>改善学校办学条件，保障双提升办学正常运转，服务双提升学生，提升学生学历层次，提升学生技能，全面保障双提升教育教学。</t>
  </si>
  <si>
    <t>双提升学员数</t>
  </si>
  <si>
    <t>241</t>
  </si>
  <si>
    <t>提升办学水平，打造技能人才品牌，服务于地区经济社会发展</t>
  </si>
  <si>
    <t>反映学员毕业情况</t>
  </si>
  <si>
    <t>双提升学员就业率</t>
  </si>
  <si>
    <t>反映双提升学员就业率</t>
  </si>
  <si>
    <t>学员满意度</t>
  </si>
  <si>
    <t>反映学员满意度</t>
  </si>
  <si>
    <t>加强经费管理，提高资金使用效益，保障中等职业学校正常运转，保障完成教育教学活动和其他日常工作任务等方面支出，促进中等职业教育科学发展，提升办学质量和办学水平，更好地满足培养技能型实用人才需要，确保办学规模达1600以上，学生就业率达95%以上。</t>
  </si>
  <si>
    <t>在校学生人数</t>
  </si>
  <si>
    <t>加强经费管理，提高资金使用效益，保障中等职业学校正常运转，保障完成教育教学活动和其他日常工作任务等方面支出，促进中等职业教育科学发展，提升办学质量和办学水平，更好地满足培养技能型使用人才需要，确保办学规模达1600以上，学生就业率达95%以上。</t>
  </si>
  <si>
    <t>元/生·年</t>
  </si>
  <si>
    <t>反映中等职业学校生均公用经费拨款标准</t>
  </si>
  <si>
    <t>反映三校生高考情况</t>
  </si>
  <si>
    <t>反映师生、家长满意度情况</t>
  </si>
  <si>
    <t>预算06表</t>
  </si>
  <si>
    <t>政府性基金预算支出预算表</t>
  </si>
  <si>
    <t>单位名称：临沧市发展和改革委员会</t>
  </si>
  <si>
    <t>本年政府性基金预算支出</t>
  </si>
  <si>
    <t>备注：本单位无此公开事项，故公开表为空表。</t>
  </si>
  <si>
    <t>预算07表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</si>
  <si>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</si>
  <si>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</si>
  <si>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</si>
  <si>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</si>
  <si>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</si>
  <si>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</si>
  <si>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</si>
  <si>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</si>
  <si>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</si>
  <si>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车辆加油、添加燃料服务</t>
  </si>
  <si>
    <t>升</t>
  </si>
  <si>
    <t>车辆维修和保养服务</t>
  </si>
  <si>
    <t>机动车保险服务</t>
  </si>
  <si>
    <t>预算08表</t>
  </si>
  <si>
    <t>政府购买服务项目</t>
  </si>
  <si>
    <t>政府购买服务目录</t>
  </si>
  <si>
    <t>预算09-1表</t>
  </si>
  <si>
    <t>单位名称（项目）</t>
  </si>
  <si>
    <t>地区</t>
  </si>
  <si>
    <t>政府性基金</t>
  </si>
  <si>
    <t>预算09-2表</t>
  </si>
  <si>
    <t>预算10表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</si>
  <si>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</si>
  <si>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</si>
  <si>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</si>
  <si>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</si>
  <si>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</si>
  <si>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</si>
  <si>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</si>
  <si>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预算11表</t>
  </si>
  <si>
    <t>上级补助</t>
  </si>
  <si>
    <t>预算12表</t>
  </si>
  <si>
    <t>项目级次</t>
  </si>
  <si>
    <t>312 民生类</t>
  </si>
  <si>
    <t>本级</t>
  </si>
  <si>
    <t/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</si>
</sst>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\ hh:mm:ss"/>
    <numFmt numFmtId="177" formatCode="yyyy/mm/dd"/>
    <numFmt numFmtId="178" formatCode="#,##0.00;\-#,##0.00;;@"/>
    <numFmt numFmtId="179" formatCode="#,##0;\-#,##0;;@"/>
    <numFmt numFmtId="180" formatCode="hh:mm:ss"/>
  </numFmts>
  <fonts count="49">
    <font>
      <sz val="9"/>
      <color rgb="FF000000"/>
      <name val="Microsoft YaHei UI"/>
      <charset val="134"/>
    </font>
    <font>
      <sz val="9"/>
      <name val="Microsoft YaHei UI"/>
      <charset val="134"/>
    </font>
    <font>
      <sz val="10"/>
      <color rgb="FF000000"/>
      <name val="宋体"/>
      <charset val="134"/>
    </font>
    <font>
      <sz val="22"/>
      <color rgb="FF000000"/>
      <name val="方正小标宋简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name val="宋体"/>
      <charset val="134"/>
    </font>
    <font>
      <sz val="22"/>
      <name val="方正小标宋简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1.25"/>
      <color rgb="FF000000"/>
      <name val="宋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9"/>
      <color theme="1"/>
      <name val="宋体"/>
      <charset val="134"/>
    </font>
    <font>
      <sz val="21"/>
      <color rgb="FF000000"/>
      <name val="宋体"/>
      <charset val="134"/>
    </font>
    <font>
      <sz val="20"/>
      <color rgb="FF000000"/>
      <name val="宋体"/>
      <charset val="134"/>
    </font>
    <font>
      <b/>
      <sz val="10"/>
      <color rgb="FF000000"/>
      <name val="宋体"/>
      <charset val="134"/>
    </font>
    <font>
      <sz val="10"/>
      <name val="宋体"/>
      <charset val="134"/>
    </font>
    <font>
      <b/>
      <sz val="9"/>
      <name val="宋体"/>
      <charset val="134"/>
    </font>
    <font>
      <sz val="10"/>
      <color rgb="FF000000"/>
      <name val="Arial"/>
      <charset val="134"/>
    </font>
    <font>
      <sz val="28"/>
      <color rgb="FF000000"/>
      <name val="宋体"/>
      <charset val="134"/>
    </font>
    <font>
      <sz val="10"/>
      <color rgb="FF000000"/>
      <name val="Microsoft YaHei UI"/>
      <charset val="134"/>
    </font>
    <font>
      <sz val="30"/>
      <color rgb="FF000000"/>
      <name val="宋体"/>
      <charset val="134"/>
    </font>
    <font>
      <sz val="19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top"/>
      <protection locked="0"/>
    </xf>
    <xf numFmtId="42" fontId="29" fillId="0" borderId="0" applyFont="0" applyFill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1" fillId="4" borderId="14" applyNumberFormat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41" fontId="29" fillId="0" borderId="0" applyFont="0" applyFill="0" applyBorder="0" applyAlignment="0" applyProtection="0">
      <alignment vertical="center"/>
    </xf>
    <xf numFmtId="176" fontId="7" fillId="0" borderId="7">
      <alignment horizontal="right" vertical="center"/>
    </xf>
    <xf numFmtId="0" fontId="30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177" fontId="7" fillId="0" borderId="7">
      <alignment horizontal="right" vertical="center"/>
    </xf>
    <xf numFmtId="0" fontId="35" fillId="0" borderId="0" applyNumberFormat="0" applyFill="0" applyBorder="0" applyAlignment="0" applyProtection="0">
      <alignment vertical="center"/>
    </xf>
    <xf numFmtId="0" fontId="29" fillId="8" borderId="15" applyNumberFormat="0" applyFont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42" fillId="12" borderId="18" applyNumberFormat="0" applyAlignment="0" applyProtection="0">
      <alignment vertical="center"/>
    </xf>
    <xf numFmtId="0" fontId="43" fillId="12" borderId="14" applyNumberFormat="0" applyAlignment="0" applyProtection="0">
      <alignment vertical="center"/>
    </xf>
    <xf numFmtId="0" fontId="44" fillId="13" borderId="19" applyNumberFormat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45" fillId="0" borderId="20" applyNumberFormat="0" applyFill="0" applyAlignment="0" applyProtection="0">
      <alignment vertical="center"/>
    </xf>
    <xf numFmtId="0" fontId="46" fillId="0" borderId="21" applyNumberFormat="0" applyFill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10" fontId="7" fillId="0" borderId="7">
      <alignment horizontal="right" vertical="center"/>
    </xf>
    <xf numFmtId="0" fontId="30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179" fontId="7" fillId="0" borderId="7">
      <alignment horizontal="right" vertical="center"/>
    </xf>
    <xf numFmtId="178" fontId="7" fillId="0" borderId="7">
      <alignment horizontal="right" vertical="center"/>
    </xf>
    <xf numFmtId="178" fontId="7" fillId="0" borderId="7">
      <alignment horizontal="right" vertical="center"/>
    </xf>
    <xf numFmtId="49" fontId="7" fillId="0" borderId="7">
      <alignment horizontal="left" vertical="center" wrapText="1"/>
    </xf>
    <xf numFmtId="180" fontId="7" fillId="0" borderId="7">
      <alignment horizontal="right" vertical="center"/>
    </xf>
  </cellStyleXfs>
  <cellXfs count="208">
    <xf numFmtId="0" fontId="0" fillId="0" borderId="0" xfId="0" applyFont="1">
      <alignment vertical="top"/>
      <protection locked="0"/>
    </xf>
    <xf numFmtId="0" fontId="1" fillId="0" borderId="0" xfId="0" applyFont="1" applyAlignment="1">
      <alignment vertical="center"/>
      <protection locked="0"/>
    </xf>
    <xf numFmtId="49" fontId="2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Alignment="1">
      <alignment horizontal="right" vertical="center"/>
      <protection locked="0"/>
    </xf>
    <xf numFmtId="0" fontId="3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Alignment="1">
      <alignment horizontal="left" vertical="center"/>
      <protection locked="0"/>
    </xf>
    <xf numFmtId="0" fontId="6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vertical="center"/>
    </xf>
    <xf numFmtId="0" fontId="6" fillId="0" borderId="1" xfId="0" applyFont="1" applyBorder="1" applyAlignment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5" xfId="0" applyFont="1" applyBorder="1" applyAlignment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6" xfId="0" applyFont="1" applyBorder="1" applyAlignment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/>
    </xf>
    <xf numFmtId="0" fontId="2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>
      <alignment horizontal="left" vertical="center" wrapText="1"/>
      <protection locked="0"/>
    </xf>
    <xf numFmtId="0" fontId="5" fillId="0" borderId="7" xfId="0" applyFont="1" applyBorder="1" applyAlignment="1">
      <alignment horizontal="left" vertical="center"/>
      <protection locked="0"/>
    </xf>
    <xf numFmtId="178" fontId="7" fillId="0" borderId="7" xfId="0" applyNumberFormat="1" applyFont="1" applyBorder="1" applyAlignment="1">
      <alignment horizontal="right" vertical="center"/>
      <protection locked="0"/>
    </xf>
    <xf numFmtId="49" fontId="7" fillId="0" borderId="7" xfId="55" applyNumberFormat="1" applyFont="1" applyBorder="1" applyProtection="1">
      <alignment horizontal="left" vertical="center" wrapText="1"/>
      <protection locked="0"/>
    </xf>
    <xf numFmtId="0" fontId="5" fillId="0" borderId="2" xfId="0" applyFont="1" applyBorder="1" applyAlignment="1">
      <alignment horizontal="center" vertical="center" wrapText="1"/>
      <protection locked="0"/>
    </xf>
    <xf numFmtId="0" fontId="5" fillId="0" borderId="3" xfId="0" applyFont="1" applyBorder="1" applyAlignment="1">
      <alignment horizontal="left" vertical="center" wrapText="1"/>
      <protection locked="0"/>
    </xf>
    <xf numFmtId="0" fontId="5" fillId="0" borderId="4" xfId="0" applyFont="1" applyBorder="1" applyAlignment="1">
      <alignment horizontal="left" vertical="center" wrapText="1"/>
      <protection locked="0"/>
    </xf>
    <xf numFmtId="49" fontId="2" fillId="0" borderId="0" xfId="0" applyNumberFormat="1" applyFont="1" applyAlignment="1" applyProtection="1"/>
    <xf numFmtId="0" fontId="2" fillId="0" borderId="0" xfId="0" applyFont="1" applyAlignment="1" applyProtection="1"/>
    <xf numFmtId="0" fontId="6" fillId="0" borderId="1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left" vertical="center" wrapText="1"/>
    </xf>
    <xf numFmtId="0" fontId="2" fillId="0" borderId="2" xfId="0" applyFont="1" applyBorder="1" applyAlignment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horizontal="left" vertical="center"/>
    </xf>
    <xf numFmtId="0" fontId="5" fillId="0" borderId="0" xfId="0" applyFont="1" applyAlignment="1">
      <alignment horizontal="right" vertical="center"/>
      <protection locked="0"/>
    </xf>
    <xf numFmtId="0" fontId="5" fillId="0" borderId="0" xfId="0" applyFont="1" applyAlignment="1" applyProtection="1">
      <alignment horizontal="right" vertical="center"/>
    </xf>
    <xf numFmtId="0" fontId="3" fillId="0" borderId="0" xfId="0" applyFont="1" applyAlignment="1" applyProtection="1">
      <alignment horizontal="center" vertical="center" wrapText="1"/>
    </xf>
    <xf numFmtId="0" fontId="5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right" vertical="center" wrapText="1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 wrapText="1"/>
    </xf>
    <xf numFmtId="0" fontId="5" fillId="0" borderId="7" xfId="0" applyFont="1" applyBorder="1" applyAlignment="1" applyProtection="1">
      <alignment vertical="center" wrapText="1"/>
    </xf>
    <xf numFmtId="179" fontId="7" fillId="0" borderId="7" xfId="52" applyNumberFormat="1" applyFont="1" applyBorder="1" applyProtection="1">
      <alignment horizontal="right" vertical="center"/>
      <protection locked="0"/>
    </xf>
    <xf numFmtId="0" fontId="5" fillId="0" borderId="3" xfId="0" applyFont="1" applyBorder="1" applyAlignment="1">
      <alignment horizontal="center" vertical="center" wrapText="1"/>
      <protection locked="0"/>
    </xf>
    <xf numFmtId="0" fontId="5" fillId="0" borderId="4" xfId="0" applyFont="1" applyBorder="1" applyAlignment="1">
      <alignment horizontal="center" vertical="center" wrapText="1"/>
      <protection locked="0"/>
    </xf>
    <xf numFmtId="0" fontId="4" fillId="0" borderId="0" xfId="0" applyFont="1" applyAlignment="1">
      <alignment horizontal="center" vertical="center"/>
      <protection locked="0"/>
    </xf>
    <xf numFmtId="0" fontId="5" fillId="0" borderId="0" xfId="0" applyFont="1">
      <alignment vertical="top"/>
      <protection locked="0"/>
    </xf>
    <xf numFmtId="0" fontId="6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 wrapText="1"/>
    </xf>
    <xf numFmtId="0" fontId="5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>
      <alignment horizontal="center" vertical="center" wrapText="1"/>
      <protection locked="0"/>
    </xf>
    <xf numFmtId="0" fontId="2" fillId="0" borderId="0" xfId="0" applyFont="1" applyAlignment="1" applyProtection="1">
      <alignment horizontal="right" vertical="center"/>
    </xf>
    <xf numFmtId="0" fontId="8" fillId="0" borderId="0" xfId="0" applyFont="1" applyAlignment="1">
      <alignment horizontal="center" vertical="center" wrapText="1"/>
      <protection locked="0"/>
    </xf>
    <xf numFmtId="0" fontId="5" fillId="0" borderId="0" xfId="0" applyFont="1" applyAlignment="1" applyProtection="1">
      <alignment horizontal="left" vertical="center" wrapText="1"/>
    </xf>
    <xf numFmtId="0" fontId="6" fillId="0" borderId="0" xfId="0" applyFont="1" applyAlignment="1" applyProtection="1">
      <alignment wrapText="1"/>
    </xf>
    <xf numFmtId="0" fontId="2" fillId="0" borderId="0" xfId="0" applyFont="1" applyAlignment="1" applyProtection="1">
      <alignment horizontal="right" wrapText="1"/>
    </xf>
    <xf numFmtId="0" fontId="2" fillId="0" borderId="0" xfId="0" applyFont="1" applyAlignment="1" applyProtection="1">
      <alignment wrapText="1"/>
    </xf>
    <xf numFmtId="0" fontId="5" fillId="0" borderId="0" xfId="0" applyFont="1" applyAlignment="1">
      <alignment horizontal="right"/>
      <protection locked="0"/>
    </xf>
    <xf numFmtId="0" fontId="6" fillId="0" borderId="3" xfId="0" applyFont="1" applyBorder="1" applyAlignment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/>
    </xf>
    <xf numFmtId="0" fontId="2" fillId="0" borderId="0" xfId="0" applyFont="1" applyAlignment="1">
      <protection locked="0"/>
    </xf>
    <xf numFmtId="0" fontId="5" fillId="0" borderId="0" xfId="0" applyFont="1" applyAlignment="1">
      <alignment vertical="top" wrapText="1"/>
      <protection locked="0"/>
    </xf>
    <xf numFmtId="0" fontId="4" fillId="0" borderId="0" xfId="0" applyFont="1" applyAlignment="1" applyProtection="1">
      <alignment horizontal="center" vertical="center" wrapText="1"/>
    </xf>
    <xf numFmtId="0" fontId="4" fillId="0" borderId="0" xfId="0" applyFont="1" applyAlignment="1">
      <alignment horizontal="center" vertical="center" wrapText="1"/>
      <protection locked="0"/>
    </xf>
    <xf numFmtId="0" fontId="6" fillId="0" borderId="0" xfId="0" applyFont="1" applyAlignment="1">
      <protection locked="0"/>
    </xf>
    <xf numFmtId="0" fontId="6" fillId="0" borderId="9" xfId="0" applyFont="1" applyBorder="1" applyAlignment="1" applyProtection="1">
      <alignment horizontal="center" vertical="center" wrapText="1"/>
    </xf>
    <xf numFmtId="0" fontId="6" fillId="0" borderId="9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center" vertical="center" wrapText="1"/>
    </xf>
    <xf numFmtId="0" fontId="6" fillId="0" borderId="10" xfId="0" applyFont="1" applyBorder="1" applyAlignment="1">
      <alignment horizontal="center" vertical="center" wrapText="1"/>
      <protection locked="0"/>
    </xf>
    <xf numFmtId="0" fontId="6" fillId="0" borderId="11" xfId="0" applyFont="1" applyBorder="1" applyAlignment="1" applyProtection="1">
      <alignment horizontal="center" vertical="center" wrapText="1"/>
    </xf>
    <xf numFmtId="0" fontId="6" fillId="0" borderId="11" xfId="0" applyFont="1" applyBorder="1" applyAlignment="1">
      <alignment horizontal="center" vertical="center" wrapText="1"/>
      <protection locked="0"/>
    </xf>
    <xf numFmtId="3" fontId="6" fillId="0" borderId="6" xfId="0" applyNumberFormat="1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left" vertical="center" wrapText="1"/>
    </xf>
    <xf numFmtId="0" fontId="5" fillId="0" borderId="11" xfId="0" applyFont="1" applyBorder="1" applyAlignment="1" applyProtection="1">
      <alignment horizontal="left" vertical="center" wrapText="1"/>
    </xf>
    <xf numFmtId="0" fontId="5" fillId="0" borderId="11" xfId="0" applyFont="1" applyBorder="1" applyAlignment="1">
      <alignment horizontal="left" vertical="center" wrapText="1"/>
      <protection locked="0"/>
    </xf>
    <xf numFmtId="0" fontId="5" fillId="0" borderId="12" xfId="0" applyFont="1" applyBorder="1" applyAlignment="1" applyProtection="1">
      <alignment horizontal="center" vertical="center"/>
    </xf>
    <xf numFmtId="0" fontId="5" fillId="0" borderId="13" xfId="0" applyFont="1" applyBorder="1" applyAlignment="1" applyProtection="1">
      <alignment horizontal="left" vertical="center"/>
    </xf>
    <xf numFmtId="0" fontId="5" fillId="0" borderId="13" xfId="0" applyFont="1" applyBorder="1" applyAlignment="1">
      <alignment horizontal="left" vertical="center"/>
      <protection locked="0"/>
    </xf>
    <xf numFmtId="0" fontId="5" fillId="0" borderId="0" xfId="0" applyFont="1" applyAlignment="1">
      <alignment horizontal="right" vertical="center" wrapText="1"/>
      <protection locked="0"/>
    </xf>
    <xf numFmtId="0" fontId="5" fillId="0" borderId="0" xfId="0" applyFont="1" applyAlignment="1" applyProtection="1">
      <alignment horizontal="right" vertical="center" wrapText="1"/>
    </xf>
    <xf numFmtId="0" fontId="5" fillId="0" borderId="0" xfId="0" applyFont="1" applyAlignment="1">
      <alignment horizontal="right" wrapText="1"/>
      <protection locked="0"/>
    </xf>
    <xf numFmtId="0" fontId="6" fillId="0" borderId="13" xfId="0" applyFont="1" applyBorder="1" applyAlignment="1" applyProtection="1">
      <alignment horizontal="center" vertical="center" wrapText="1"/>
    </xf>
    <xf numFmtId="0" fontId="6" fillId="0" borderId="13" xfId="0" applyFont="1" applyBorder="1" applyAlignment="1">
      <alignment horizontal="center" vertical="center"/>
      <protection locked="0"/>
    </xf>
    <xf numFmtId="0" fontId="6" fillId="0" borderId="13" xfId="0" applyFont="1" applyBorder="1" applyAlignment="1">
      <alignment horizontal="center" vertical="center" wrapText="1"/>
      <protection locked="0"/>
    </xf>
    <xf numFmtId="0" fontId="6" fillId="0" borderId="7" xfId="0" applyFont="1" applyBorder="1" applyAlignment="1">
      <alignment horizontal="center" vertical="center" wrapText="1"/>
      <protection locked="0"/>
    </xf>
    <xf numFmtId="0" fontId="6" fillId="0" borderId="0" xfId="0" applyFont="1" applyAlignment="1" applyProtection="1"/>
    <xf numFmtId="0" fontId="6" fillId="0" borderId="11" xfId="0" applyFont="1" applyBorder="1" applyAlignment="1" applyProtection="1">
      <alignment horizontal="center" vertical="center"/>
    </xf>
    <xf numFmtId="0" fontId="6" fillId="0" borderId="11" xfId="0" applyFont="1" applyBorder="1" applyAlignment="1">
      <alignment horizontal="center" vertical="center"/>
      <protection locked="0"/>
    </xf>
    <xf numFmtId="0" fontId="5" fillId="0" borderId="11" xfId="0" applyFont="1" applyBorder="1" applyAlignment="1" applyProtection="1">
      <alignment horizontal="right" vertical="center"/>
    </xf>
    <xf numFmtId="0" fontId="5" fillId="0" borderId="6" xfId="0" applyFont="1" applyBorder="1" applyAlignment="1" applyProtection="1">
      <alignment horizontal="left" vertical="center" wrapText="1" indent="1"/>
    </xf>
    <xf numFmtId="3" fontId="5" fillId="0" borderId="11" xfId="0" applyNumberFormat="1" applyFont="1" applyBorder="1" applyAlignment="1" applyProtection="1">
      <alignment horizontal="right" vertical="center"/>
    </xf>
    <xf numFmtId="0" fontId="9" fillId="0" borderId="0" xfId="0" applyFont="1" applyAlignment="1">
      <alignment horizontal="right"/>
      <protection locked="0"/>
    </xf>
    <xf numFmtId="49" fontId="9" fillId="0" borderId="0" xfId="0" applyNumberFormat="1" applyFont="1" applyAlignment="1">
      <protection locked="0"/>
    </xf>
    <xf numFmtId="0" fontId="2" fillId="0" borderId="0" xfId="0" applyFont="1" applyAlignment="1" applyProtection="1">
      <alignment horizontal="right"/>
    </xf>
    <xf numFmtId="0" fontId="3" fillId="0" borderId="0" xfId="0" applyFont="1" applyAlignment="1">
      <alignment horizontal="center" vertical="center" wrapText="1"/>
      <protection locked="0"/>
    </xf>
    <xf numFmtId="0" fontId="10" fillId="0" borderId="0" xfId="0" applyFont="1" applyAlignment="1">
      <alignment horizontal="center" vertical="center" wrapText="1"/>
      <protection locked="0"/>
    </xf>
    <xf numFmtId="0" fontId="10" fillId="0" borderId="0" xfId="0" applyFont="1" applyAlignment="1">
      <alignment horizontal="center" vertical="center"/>
      <protection locked="0"/>
    </xf>
    <xf numFmtId="0" fontId="10" fillId="0" borderId="0" xfId="0" applyFont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/>
      <protection locked="0"/>
    </xf>
    <xf numFmtId="49" fontId="6" fillId="0" borderId="9" xfId="0" applyNumberFormat="1" applyFont="1" applyBorder="1" applyAlignment="1">
      <alignment horizontal="center" vertical="center" wrapText="1"/>
      <protection locked="0"/>
    </xf>
    <xf numFmtId="0" fontId="6" fillId="0" borderId="9" xfId="0" applyFont="1" applyBorder="1" applyAlignment="1">
      <alignment horizontal="center" vertical="center"/>
      <protection locked="0"/>
    </xf>
    <xf numFmtId="0" fontId="6" fillId="0" borderId="6" xfId="0" applyFont="1" applyBorder="1" applyAlignment="1">
      <alignment horizontal="center" vertical="center"/>
      <protection locked="0"/>
    </xf>
    <xf numFmtId="49" fontId="6" fillId="0" borderId="11" xfId="0" applyNumberFormat="1" applyFont="1" applyBorder="1" applyAlignment="1">
      <alignment horizontal="center" vertical="center" wrapText="1"/>
      <protection locked="0"/>
    </xf>
    <xf numFmtId="49" fontId="6" fillId="0" borderId="11" xfId="0" applyNumberFormat="1" applyFont="1" applyBorder="1" applyAlignment="1">
      <alignment horizontal="center" vertical="center"/>
      <protection locked="0"/>
    </xf>
    <xf numFmtId="0" fontId="5" fillId="0" borderId="6" xfId="0" applyFont="1" applyBorder="1" applyAlignment="1">
      <alignment horizontal="left" vertical="center" wrapText="1"/>
      <protection locked="0"/>
    </xf>
    <xf numFmtId="0" fontId="2" fillId="0" borderId="2" xfId="0" applyFont="1" applyBorder="1" applyAlignment="1">
      <alignment horizontal="center" vertical="center"/>
      <protection locked="0"/>
    </xf>
    <xf numFmtId="0" fontId="2" fillId="0" borderId="3" xfId="0" applyFont="1" applyBorder="1" applyAlignment="1">
      <alignment horizontal="center" vertical="center"/>
      <protection locked="0"/>
    </xf>
    <xf numFmtId="0" fontId="2" fillId="0" borderId="4" xfId="0" applyFont="1" applyBorder="1" applyAlignment="1">
      <alignment horizontal="center" vertical="center"/>
      <protection locked="0"/>
    </xf>
    <xf numFmtId="3" fontId="6" fillId="0" borderId="7" xfId="0" applyNumberFormat="1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left" vertical="center" wrapText="1" indent="1"/>
    </xf>
    <xf numFmtId="3" fontId="2" fillId="0" borderId="7" xfId="0" applyNumberFormat="1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vertical="center"/>
    </xf>
    <xf numFmtId="0" fontId="6" fillId="0" borderId="8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12" xfId="0" applyFont="1" applyBorder="1" applyAlignment="1">
      <alignment horizontal="center" vertical="center" wrapText="1"/>
      <protection locked="0"/>
    </xf>
    <xf numFmtId="0" fontId="6" fillId="0" borderId="5" xfId="0" applyFont="1" applyBorder="1" applyAlignment="1">
      <alignment horizontal="center" vertical="center"/>
      <protection locked="0"/>
    </xf>
    <xf numFmtId="0" fontId="2" fillId="0" borderId="0" xfId="0" applyFont="1">
      <alignment vertical="top"/>
      <protection locked="0"/>
    </xf>
    <xf numFmtId="49" fontId="2" fillId="0" borderId="0" xfId="0" applyNumberFormat="1" applyFont="1" applyAlignment="1">
      <protection locked="0"/>
    </xf>
    <xf numFmtId="0" fontId="3" fillId="0" borderId="0" xfId="0" applyFont="1" applyAlignment="1">
      <alignment horizontal="center" vertical="center"/>
      <protection locked="0"/>
    </xf>
    <xf numFmtId="0" fontId="6" fillId="0" borderId="0" xfId="0" applyFont="1" applyAlignment="1">
      <alignment horizontal="left" vertical="center"/>
      <protection locked="0"/>
    </xf>
    <xf numFmtId="0" fontId="6" fillId="0" borderId="2" xfId="0" applyFont="1" applyBorder="1" applyAlignment="1">
      <alignment horizontal="center" vertical="center"/>
      <protection locked="0"/>
    </xf>
    <xf numFmtId="3" fontId="2" fillId="0" borderId="7" xfId="0" applyNumberFormat="1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>
      <alignment horizontal="left" vertical="center"/>
    </xf>
    <xf numFmtId="0" fontId="5" fillId="0" borderId="3" xfId="0" applyFont="1" applyBorder="1" applyAlignment="1">
      <alignment horizontal="left" vertical="center"/>
      <protection locked="0"/>
    </xf>
    <xf numFmtId="0" fontId="5" fillId="0" borderId="4" xfId="0" applyFont="1" applyBorder="1" applyAlignment="1">
      <alignment horizontal="left" vertical="center"/>
      <protection locked="0"/>
    </xf>
    <xf numFmtId="0" fontId="6" fillId="0" borderId="4" xfId="0" applyFont="1" applyBorder="1" applyAlignment="1">
      <alignment horizontal="center" vertical="center"/>
      <protection locked="0"/>
    </xf>
    <xf numFmtId="0" fontId="6" fillId="0" borderId="2" xfId="0" applyFont="1" applyBorder="1" applyAlignment="1">
      <alignment horizontal="center" vertical="center" wrapText="1"/>
      <protection locked="0"/>
    </xf>
    <xf numFmtId="0" fontId="6" fillId="0" borderId="4" xfId="0" applyFont="1" applyBorder="1" applyAlignment="1">
      <alignment horizontal="center" vertical="center" wrapText="1"/>
      <protection locked="0"/>
    </xf>
    <xf numFmtId="0" fontId="2" fillId="0" borderId="0" xfId="0" applyFont="1" applyAlignment="1" applyProtection="1">
      <alignment horizontal="center"/>
    </xf>
    <xf numFmtId="0" fontId="11" fillId="0" borderId="0" xfId="0" applyFont="1" applyAlignment="1" applyProtection="1">
      <alignment horizontal="center" wrapText="1"/>
    </xf>
    <xf numFmtId="0" fontId="2" fillId="0" borderId="0" xfId="0" applyFont="1" applyAlignment="1" applyProtection="1">
      <alignment horizontal="center" wrapText="1"/>
    </xf>
    <xf numFmtId="0" fontId="12" fillId="0" borderId="6" xfId="0" applyFont="1" applyBorder="1" applyAlignment="1">
      <alignment horizontal="center" vertical="center" wrapText="1"/>
      <protection locked="0"/>
    </xf>
    <xf numFmtId="0" fontId="13" fillId="0" borderId="7" xfId="0" applyFont="1" applyBorder="1" applyAlignment="1">
      <alignment horizontal="center" vertical="center"/>
      <protection locked="0"/>
    </xf>
    <xf numFmtId="0" fontId="14" fillId="0" borderId="7" xfId="0" applyFont="1" applyBorder="1" applyAlignment="1">
      <alignment horizontal="center" vertical="center"/>
      <protection locked="0"/>
    </xf>
    <xf numFmtId="0" fontId="15" fillId="0" borderId="7" xfId="0" applyFont="1" applyBorder="1" applyAlignment="1" applyProtection="1">
      <alignment horizontal="center" vertical="center"/>
    </xf>
    <xf numFmtId="0" fontId="15" fillId="0" borderId="2" xfId="0" applyFont="1" applyBorder="1" applyAlignment="1" applyProtection="1">
      <alignment horizontal="center" vertical="center"/>
    </xf>
    <xf numFmtId="178" fontId="16" fillId="0" borderId="7" xfId="0" applyNumberFormat="1" applyFont="1" applyBorder="1" applyAlignment="1" applyProtection="1">
      <alignment horizontal="right" vertical="center"/>
    </xf>
    <xf numFmtId="178" fontId="16" fillId="0" borderId="7" xfId="0" applyNumberFormat="1" applyFont="1" applyBorder="1" applyAlignment="1" applyProtection="1">
      <alignment horizontal="center" vertical="center"/>
    </xf>
    <xf numFmtId="0" fontId="2" fillId="0" borderId="0" xfId="0" applyFont="1" applyProtection="1">
      <alignment vertical="top"/>
    </xf>
    <xf numFmtId="0" fontId="17" fillId="0" borderId="0" xfId="0" applyFont="1" applyAlignment="1" applyProtection="1">
      <alignment horizontal="center" vertical="center"/>
    </xf>
    <xf numFmtId="0" fontId="2" fillId="0" borderId="0" xfId="0" applyFont="1" applyAlignment="1">
      <alignment horizontal="left" vertical="center"/>
      <protection locked="0"/>
    </xf>
    <xf numFmtId="49" fontId="6" fillId="0" borderId="2" xfId="0" applyNumberFormat="1" applyFont="1" applyBorder="1" applyAlignment="1" applyProtection="1">
      <alignment horizontal="center" vertical="center" wrapText="1"/>
    </xf>
    <xf numFmtId="49" fontId="6" fillId="0" borderId="4" xfId="0" applyNumberFormat="1" applyFont="1" applyBorder="1" applyAlignment="1" applyProtection="1">
      <alignment horizontal="center" vertical="center" wrapText="1"/>
    </xf>
    <xf numFmtId="49" fontId="6" fillId="0" borderId="7" xfId="0" applyNumberFormat="1" applyFont="1" applyBorder="1" applyAlignment="1" applyProtection="1">
      <alignment horizontal="center" vertical="center"/>
    </xf>
    <xf numFmtId="49" fontId="6" fillId="0" borderId="7" xfId="0" applyNumberFormat="1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>
      <alignment horizontal="left" vertical="center" wrapText="1" indent="2"/>
    </xf>
    <xf numFmtId="0" fontId="2" fillId="0" borderId="2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18" fillId="0" borderId="0" xfId="0" applyFont="1" applyAlignment="1" applyProtection="1">
      <alignment horizontal="center" vertical="center"/>
    </xf>
    <xf numFmtId="0" fontId="19" fillId="0" borderId="0" xfId="0" applyFont="1" applyAlignment="1" applyProtection="1">
      <alignment horizontal="center" vertical="center"/>
    </xf>
    <xf numFmtId="0" fontId="5" fillId="0" borderId="7" xfId="0" applyFont="1" applyBorder="1" applyAlignment="1" applyProtection="1">
      <alignment vertical="center"/>
    </xf>
    <xf numFmtId="0" fontId="5" fillId="0" borderId="7" xfId="0" applyFont="1" applyBorder="1" applyAlignment="1">
      <alignment vertical="center"/>
      <protection locked="0"/>
    </xf>
    <xf numFmtId="0" fontId="7" fillId="0" borderId="7" xfId="0" applyFont="1" applyBorder="1" applyAlignment="1">
      <alignment vertical="center"/>
      <protection locked="0"/>
    </xf>
    <xf numFmtId="0" fontId="7" fillId="0" borderId="4" xfId="0" applyFont="1" applyBorder="1" applyAlignment="1">
      <alignment horizontal="left" vertical="center"/>
      <protection locked="0"/>
    </xf>
    <xf numFmtId="0" fontId="7" fillId="0" borderId="6" xfId="0" applyFont="1" applyBorder="1" applyAlignment="1">
      <alignment vertical="center"/>
      <protection locked="0"/>
    </xf>
    <xf numFmtId="0" fontId="7" fillId="0" borderId="11" xfId="0" applyFont="1" applyBorder="1" applyAlignment="1">
      <alignment horizontal="left" vertical="center"/>
      <protection locked="0"/>
    </xf>
    <xf numFmtId="0" fontId="7" fillId="0" borderId="6" xfId="0" applyFont="1" applyBorder="1" applyAlignment="1">
      <alignment horizontal="left" vertical="center"/>
      <protection locked="0"/>
    </xf>
    <xf numFmtId="0" fontId="20" fillId="0" borderId="6" xfId="0" applyFont="1" applyBorder="1" applyAlignment="1">
      <alignment vertical="center"/>
      <protection locked="0"/>
    </xf>
    <xf numFmtId="0" fontId="21" fillId="0" borderId="6" xfId="0" applyFont="1" applyBorder="1" applyAlignment="1">
      <alignment horizontal="center" vertical="center"/>
      <protection locked="0"/>
    </xf>
    <xf numFmtId="178" fontId="21" fillId="0" borderId="7" xfId="0" applyNumberFormat="1" applyFont="1" applyBorder="1" applyAlignment="1">
      <alignment horizontal="right" vertical="center"/>
      <protection locked="0"/>
    </xf>
    <xf numFmtId="0" fontId="5" fillId="0" borderId="7" xfId="0" applyFont="1" applyBorder="1" applyAlignment="1" applyProtection="1">
      <alignment horizontal="center" vertical="center"/>
    </xf>
    <xf numFmtId="0" fontId="22" fillId="0" borderId="0" xfId="0" applyFont="1" applyAlignment="1" applyProtection="1">
      <alignment vertical="center"/>
    </xf>
    <xf numFmtId="0" fontId="23" fillId="0" borderId="0" xfId="0" applyFont="1" applyAlignment="1" applyProtection="1">
      <alignment horizontal="center" vertical="center"/>
    </xf>
    <xf numFmtId="0" fontId="5" fillId="0" borderId="0" xfId="0" applyFont="1" applyAlignment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 wrapText="1"/>
    </xf>
    <xf numFmtId="0" fontId="20" fillId="0" borderId="7" xfId="0" applyFont="1" applyBorder="1" applyAlignment="1">
      <alignment horizontal="left" vertical="center" wrapText="1" indent="1"/>
      <protection locked="0"/>
    </xf>
    <xf numFmtId="0" fontId="20" fillId="0" borderId="7" xfId="0" applyFont="1" applyBorder="1" applyAlignment="1" applyProtection="1">
      <alignment horizontal="left" vertical="center" wrapText="1" indent="1"/>
    </xf>
    <xf numFmtId="0" fontId="2" fillId="0" borderId="7" xfId="0" applyFont="1" applyBorder="1" applyAlignment="1">
      <alignment horizontal="left" vertical="center" wrapText="1" indent="2"/>
      <protection locked="0"/>
    </xf>
    <xf numFmtId="0" fontId="2" fillId="0" borderId="7" xfId="0" applyFont="1" applyBorder="1" applyAlignment="1" applyProtection="1">
      <alignment horizontal="left" vertical="center" wrapText="1" indent="2"/>
    </xf>
    <xf numFmtId="0" fontId="2" fillId="0" borderId="7" xfId="0" applyFont="1" applyBorder="1" applyAlignment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</xf>
    <xf numFmtId="0" fontId="24" fillId="0" borderId="0" xfId="0" applyFont="1" applyAlignment="1" applyProtection="1"/>
    <xf numFmtId="0" fontId="25" fillId="0" borderId="0" xfId="0" applyFont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 wrapText="1"/>
      <protection locked="0"/>
    </xf>
    <xf numFmtId="0" fontId="2" fillId="0" borderId="9" xfId="0" applyFont="1" applyBorder="1" applyAlignment="1">
      <alignment horizontal="center" vertical="center" wrapText="1"/>
      <protection locked="0"/>
    </xf>
    <xf numFmtId="0" fontId="2" fillId="0" borderId="3" xfId="0" applyFont="1" applyBorder="1" applyAlignment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0" fontId="2" fillId="0" borderId="10" xfId="0" applyFont="1" applyBorder="1" applyAlignment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vertical="center" wrapText="1"/>
    </xf>
    <xf numFmtId="0" fontId="5" fillId="0" borderId="11" xfId="0" applyFont="1" applyBorder="1" applyAlignment="1" applyProtection="1">
      <alignment vertical="center" wrapText="1"/>
    </xf>
    <xf numFmtId="0" fontId="5" fillId="0" borderId="6" xfId="0" applyFont="1" applyBorder="1" applyAlignment="1" applyProtection="1">
      <alignment horizontal="center" vertical="center"/>
    </xf>
    <xf numFmtId="0" fontId="5" fillId="0" borderId="11" xfId="0" applyFont="1" applyBorder="1" applyAlignment="1" applyProtection="1">
      <alignment vertical="center"/>
    </xf>
    <xf numFmtId="0" fontId="22" fillId="0" borderId="0" xfId="0" applyFont="1" applyProtection="1">
      <alignment vertical="top"/>
    </xf>
    <xf numFmtId="0" fontId="25" fillId="0" borderId="0" xfId="0" applyFont="1" applyAlignment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13" xfId="0" applyFont="1" applyBorder="1" applyAlignment="1" applyProtection="1">
      <alignment horizontal="center" vertical="center"/>
    </xf>
    <xf numFmtId="0" fontId="5" fillId="0" borderId="11" xfId="0" applyFont="1" applyBorder="1" applyAlignment="1">
      <alignment horizontal="center" vertical="center"/>
      <protection locked="0"/>
    </xf>
    <xf numFmtId="0" fontId="2" fillId="2" borderId="4" xfId="0" applyFont="1" applyFill="1" applyBorder="1" applyAlignment="1">
      <alignment horizontal="center" vertical="center" wrapText="1"/>
      <protection locked="0"/>
    </xf>
    <xf numFmtId="0" fontId="26" fillId="0" borderId="0" xfId="0" applyFont="1" applyAlignment="1" applyProtection="1">
      <alignment horizontal="center" vertical="top"/>
    </xf>
    <xf numFmtId="0" fontId="27" fillId="0" borderId="0" xfId="0" applyFont="1" applyAlignment="1" applyProtection="1">
      <alignment horizontal="center" vertical="center"/>
    </xf>
    <xf numFmtId="0" fontId="7" fillId="0" borderId="7" xfId="0" applyFont="1" applyBorder="1" applyAlignment="1">
      <alignment horizontal="left" vertical="center"/>
      <protection locked="0"/>
    </xf>
    <xf numFmtId="0" fontId="28" fillId="0" borderId="6" xfId="0" applyFont="1" applyBorder="1" applyAlignment="1" applyProtection="1">
      <alignment horizontal="center" vertical="center"/>
    </xf>
    <xf numFmtId="0" fontId="28" fillId="0" borderId="7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left" vertical="center"/>
    </xf>
    <xf numFmtId="0" fontId="28" fillId="0" borderId="6" xfId="0" applyFont="1" applyBorder="1" applyAlignment="1">
      <alignment horizontal="center" vertical="center"/>
      <protection locked="0"/>
    </xf>
    <xf numFmtId="0" fontId="20" fillId="0" borderId="7" xfId="0" applyFont="1" applyBorder="1" applyAlignment="1" applyProtection="1" quotePrefix="1">
      <alignment horizontal="left" vertical="center" wrapText="1" indent="1"/>
    </xf>
    <xf numFmtId="0" fontId="2" fillId="0" borderId="7" xfId="0" applyFont="1" applyBorder="1" applyAlignment="1" applyProtection="1" quotePrefix="1">
      <alignment horizontal="left" vertical="center" wrapText="1" indent="2"/>
    </xf>
    <xf numFmtId="0" fontId="5" fillId="0" borderId="7" xfId="0" applyFont="1" applyBorder="1" applyAlignment="1" applyProtection="1" quotePrefix="1">
      <alignment horizontal="left" vertical="center" wrapText="1" indent="1"/>
    </xf>
    <xf numFmtId="0" fontId="5" fillId="0" borderId="6" xfId="0" applyFont="1" applyBorder="1" applyAlignment="1" applyProtection="1" quotePrefix="1">
      <alignment horizontal="left" vertical="center" wrapText="1" indent="1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DateTimeStyle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DateStyle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PercentStyle" xfId="35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IntegralNumberStyle" xfId="52"/>
    <cellStyle name="MoneyStyle" xfId="53"/>
    <cellStyle name="NumberStyle" xfId="54"/>
    <cellStyle name="TextStyle" xfId="55"/>
    <cellStyle name="Time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'Calibri Light'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8"/>
  <sheetViews>
    <sheetView showZeros="0" topLeftCell="A3" workbookViewId="0">
      <selection activeCell="B10" sqref="B10"/>
    </sheetView>
  </sheetViews>
  <sheetFormatPr defaultColWidth="9.16190476190476" defaultRowHeight="12" customHeight="1" outlineLevelCol="3"/>
  <cols>
    <col min="1" max="1" width="31.8285714285714" customWidth="1"/>
    <col min="2" max="2" width="35.5047619047619" customWidth="1"/>
    <col min="3" max="3" width="36.5047619047619" customWidth="1"/>
    <col min="4" max="4" width="33.8285714285714" customWidth="1"/>
  </cols>
  <sheetData>
    <row r="1" ht="15" customHeight="1" spans="4:4">
      <c r="D1" s="38" t="s">
        <v>0</v>
      </c>
    </row>
    <row r="2" ht="36" customHeight="1" spans="1:4">
      <c r="A2" s="5" t="str">
        <f>"2025"&amp;"年部门财务收支预算总表"</f>
        <v>2025年部门财务收支预算总表</v>
      </c>
      <c r="B2" s="201"/>
      <c r="C2" s="201"/>
      <c r="D2" s="201"/>
    </row>
    <row r="3" ht="18.75" customHeight="1" spans="1:4">
      <c r="A3" s="40" t="str">
        <f>"单位名称："&amp;"凤庆县职业教育中心"</f>
        <v>单位名称：凤庆县职业教育中心</v>
      </c>
      <c r="B3" s="202"/>
      <c r="C3" s="202"/>
      <c r="D3" s="38" t="s">
        <v>1</v>
      </c>
    </row>
    <row r="4" ht="18.75" customHeight="1" spans="1:4">
      <c r="A4" s="12" t="s">
        <v>2</v>
      </c>
      <c r="B4" s="14"/>
      <c r="C4" s="12" t="s">
        <v>3</v>
      </c>
      <c r="D4" s="14"/>
    </row>
    <row r="5" ht="18.75" customHeight="1" spans="1:4">
      <c r="A5" s="30" t="s">
        <v>4</v>
      </c>
      <c r="B5" s="30" t="str">
        <f>"2025"&amp;"年预算数"</f>
        <v>2025年预算数</v>
      </c>
      <c r="C5" s="30" t="s">
        <v>5</v>
      </c>
      <c r="D5" s="30" t="str">
        <f>"2025"&amp;"年预算数"</f>
        <v>2025年预算数</v>
      </c>
    </row>
    <row r="6" ht="18.75" customHeight="1" spans="1:4">
      <c r="A6" s="32"/>
      <c r="B6" s="32"/>
      <c r="C6" s="32"/>
      <c r="D6" s="32"/>
    </row>
    <row r="7" ht="18.75" customHeight="1" spans="1:4">
      <c r="A7" s="129" t="s">
        <v>6</v>
      </c>
      <c r="B7" s="23">
        <v>21500125.96</v>
      </c>
      <c r="C7" s="129" t="s">
        <v>7</v>
      </c>
      <c r="D7" s="23"/>
    </row>
    <row r="8" ht="18.75" customHeight="1" spans="1:4">
      <c r="A8" s="129" t="s">
        <v>8</v>
      </c>
      <c r="B8" s="23"/>
      <c r="C8" s="129" t="s">
        <v>9</v>
      </c>
      <c r="D8" s="23"/>
    </row>
    <row r="9" ht="18.75" customHeight="1" spans="1:4">
      <c r="A9" s="129" t="s">
        <v>10</v>
      </c>
      <c r="B9" s="23"/>
      <c r="C9" s="129" t="s">
        <v>11</v>
      </c>
      <c r="D9" s="23"/>
    </row>
    <row r="10" ht="18.75" customHeight="1" spans="1:4">
      <c r="A10" s="129" t="s">
        <v>12</v>
      </c>
      <c r="B10" s="23">
        <v>200000</v>
      </c>
      <c r="C10" s="129" t="s">
        <v>13</v>
      </c>
      <c r="D10" s="23"/>
    </row>
    <row r="11" ht="18.75" customHeight="1" spans="1:4">
      <c r="A11" s="203" t="s">
        <v>14</v>
      </c>
      <c r="B11" s="23">
        <v>1154500</v>
      </c>
      <c r="C11" s="160" t="s">
        <v>15</v>
      </c>
      <c r="D11" s="23">
        <v>16693485.43</v>
      </c>
    </row>
    <row r="12" ht="18.75" customHeight="1" spans="1:4">
      <c r="A12" s="163" t="s">
        <v>16</v>
      </c>
      <c r="B12" s="23"/>
      <c r="C12" s="162" t="s">
        <v>17</v>
      </c>
      <c r="D12" s="23"/>
    </row>
    <row r="13" ht="18.75" customHeight="1" spans="1:4">
      <c r="A13" s="163" t="s">
        <v>18</v>
      </c>
      <c r="B13" s="23"/>
      <c r="C13" s="162" t="s">
        <v>19</v>
      </c>
      <c r="D13" s="23"/>
    </row>
    <row r="14" ht="18.75" customHeight="1" spans="1:4">
      <c r="A14" s="163" t="s">
        <v>20</v>
      </c>
      <c r="B14" s="23"/>
      <c r="C14" s="162" t="s">
        <v>21</v>
      </c>
      <c r="D14" s="23">
        <v>3857803.64</v>
      </c>
    </row>
    <row r="15" ht="18.75" customHeight="1" spans="1:4">
      <c r="A15" s="163" t="s">
        <v>22</v>
      </c>
      <c r="B15" s="23"/>
      <c r="C15" s="162" t="s">
        <v>23</v>
      </c>
      <c r="D15" s="23">
        <v>897152.89</v>
      </c>
    </row>
    <row r="16" ht="18.75" customHeight="1" spans="1:4">
      <c r="A16" s="163" t="s">
        <v>24</v>
      </c>
      <c r="B16" s="23">
        <v>1154500</v>
      </c>
      <c r="C16" s="163" t="s">
        <v>25</v>
      </c>
      <c r="D16" s="23"/>
    </row>
    <row r="17" ht="18.75" customHeight="1" spans="1:4">
      <c r="A17" s="163" t="s">
        <v>26</v>
      </c>
      <c r="B17" s="23"/>
      <c r="C17" s="163" t="s">
        <v>27</v>
      </c>
      <c r="D17" s="23"/>
    </row>
    <row r="18" ht="18.75" customHeight="1" spans="1:4">
      <c r="A18" s="164" t="s">
        <v>26</v>
      </c>
      <c r="B18" s="23"/>
      <c r="C18" s="162" t="s">
        <v>28</v>
      </c>
      <c r="D18" s="23"/>
    </row>
    <row r="19" ht="18.75" customHeight="1" spans="1:4">
      <c r="A19" s="164" t="s">
        <v>26</v>
      </c>
      <c r="B19" s="23"/>
      <c r="C19" s="162" t="s">
        <v>29</v>
      </c>
      <c r="D19" s="23"/>
    </row>
    <row r="20" ht="18.75" customHeight="1" spans="1:4">
      <c r="A20" s="164" t="s">
        <v>26</v>
      </c>
      <c r="B20" s="23"/>
      <c r="C20" s="162" t="s">
        <v>30</v>
      </c>
      <c r="D20" s="23"/>
    </row>
    <row r="21" ht="18.75" customHeight="1" spans="1:4">
      <c r="A21" s="164" t="s">
        <v>26</v>
      </c>
      <c r="B21" s="23"/>
      <c r="C21" s="162" t="s">
        <v>31</v>
      </c>
      <c r="D21" s="23"/>
    </row>
    <row r="22" ht="18.75" customHeight="1" spans="1:4">
      <c r="A22" s="164" t="s">
        <v>26</v>
      </c>
      <c r="B22" s="23"/>
      <c r="C22" s="162" t="s">
        <v>32</v>
      </c>
      <c r="D22" s="23"/>
    </row>
    <row r="23" ht="18.75" customHeight="1" spans="1:4">
      <c r="A23" s="164" t="s">
        <v>26</v>
      </c>
      <c r="B23" s="23"/>
      <c r="C23" s="162" t="s">
        <v>33</v>
      </c>
      <c r="D23" s="23"/>
    </row>
    <row r="24" ht="18.75" customHeight="1" spans="1:4">
      <c r="A24" s="164" t="s">
        <v>26</v>
      </c>
      <c r="B24" s="23"/>
      <c r="C24" s="162" t="s">
        <v>34</v>
      </c>
      <c r="D24" s="23"/>
    </row>
    <row r="25" ht="18.75" customHeight="1" spans="1:4">
      <c r="A25" s="164" t="s">
        <v>26</v>
      </c>
      <c r="B25" s="23"/>
      <c r="C25" s="162" t="s">
        <v>35</v>
      </c>
      <c r="D25" s="23">
        <v>1406184</v>
      </c>
    </row>
    <row r="26" ht="18.75" customHeight="1" spans="1:4">
      <c r="A26" s="164" t="s">
        <v>26</v>
      </c>
      <c r="B26" s="23"/>
      <c r="C26" s="162" t="s">
        <v>36</v>
      </c>
      <c r="D26" s="23"/>
    </row>
    <row r="27" ht="18.75" customHeight="1" spans="1:4">
      <c r="A27" s="164" t="s">
        <v>26</v>
      </c>
      <c r="B27" s="23"/>
      <c r="C27" s="162" t="s">
        <v>37</v>
      </c>
      <c r="D27" s="23"/>
    </row>
    <row r="28" ht="18.75" customHeight="1" spans="1:4">
      <c r="A28" s="164" t="s">
        <v>26</v>
      </c>
      <c r="B28" s="23"/>
      <c r="C28" s="162" t="s">
        <v>38</v>
      </c>
      <c r="D28" s="23"/>
    </row>
    <row r="29" ht="18.75" customHeight="1" spans="1:4">
      <c r="A29" s="164" t="s">
        <v>26</v>
      </c>
      <c r="B29" s="23"/>
      <c r="C29" s="162" t="s">
        <v>39</v>
      </c>
      <c r="D29" s="23"/>
    </row>
    <row r="30" ht="18.75" customHeight="1" spans="1:4">
      <c r="A30" s="165" t="s">
        <v>26</v>
      </c>
      <c r="B30" s="23"/>
      <c r="C30" s="163" t="s">
        <v>40</v>
      </c>
      <c r="D30" s="23"/>
    </row>
    <row r="31" ht="18.75" customHeight="1" spans="1:4">
      <c r="A31" s="165" t="s">
        <v>26</v>
      </c>
      <c r="B31" s="23"/>
      <c r="C31" s="163" t="s">
        <v>41</v>
      </c>
      <c r="D31" s="23"/>
    </row>
    <row r="32" ht="18.75" customHeight="1" spans="1:4">
      <c r="A32" s="165" t="s">
        <v>26</v>
      </c>
      <c r="B32" s="23"/>
      <c r="C32" s="163" t="s">
        <v>42</v>
      </c>
      <c r="D32" s="23"/>
    </row>
    <row r="33" ht="18.75" customHeight="1" spans="1:4">
      <c r="A33" s="204"/>
      <c r="B33" s="166"/>
      <c r="C33" s="163" t="s">
        <v>43</v>
      </c>
      <c r="D33" s="23"/>
    </row>
    <row r="34" ht="18.75" customHeight="1" spans="1:4">
      <c r="A34" s="204" t="s">
        <v>44</v>
      </c>
      <c r="B34" s="166">
        <f>SUM(B7:B11)</f>
        <v>22854625.96</v>
      </c>
      <c r="C34" s="205" t="s">
        <v>45</v>
      </c>
      <c r="D34" s="166">
        <v>22854625.96</v>
      </c>
    </row>
    <row r="35" ht="18.75" customHeight="1" spans="1:4">
      <c r="A35" s="206" t="s">
        <v>46</v>
      </c>
      <c r="B35" s="23"/>
      <c r="C35" s="129" t="s">
        <v>47</v>
      </c>
      <c r="D35" s="23"/>
    </row>
    <row r="36" ht="18.75" customHeight="1" spans="1:4">
      <c r="A36" s="206" t="s">
        <v>48</v>
      </c>
      <c r="B36" s="23"/>
      <c r="C36" s="129" t="s">
        <v>48</v>
      </c>
      <c r="D36" s="23"/>
    </row>
    <row r="37" ht="18.75" customHeight="1" spans="1:4">
      <c r="A37" s="206" t="s">
        <v>49</v>
      </c>
      <c r="B37" s="23">
        <f>B35-B36</f>
        <v>0</v>
      </c>
      <c r="C37" s="129" t="s">
        <v>50</v>
      </c>
      <c r="D37" s="23"/>
    </row>
    <row r="38" ht="18.75" customHeight="1" spans="1:4">
      <c r="A38" s="207" t="s">
        <v>51</v>
      </c>
      <c r="B38" s="166">
        <f t="shared" ref="B38:D38" si="0">B34+B35</f>
        <v>22854625.96</v>
      </c>
      <c r="C38" s="205" t="s">
        <v>52</v>
      </c>
      <c r="D38" s="166">
        <f t="shared" si="0"/>
        <v>22854625.96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9" right="0.39" top="0.51" bottom="0.51" header="0.31" footer="0.31"/>
  <pageSetup paperSize="9" scale="83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9"/>
  <sheetViews>
    <sheetView showZeros="0" workbookViewId="0">
      <selection activeCell="B10" sqref="B10"/>
    </sheetView>
  </sheetViews>
  <sheetFormatPr defaultColWidth="9.16190476190476" defaultRowHeight="14.25" customHeight="1"/>
  <cols>
    <col min="1" max="1" width="21.1619047619048" customWidth="1"/>
    <col min="2" max="2" width="35.3333333333333" customWidth="1"/>
    <col min="3" max="19" width="20.5047619047619" customWidth="1"/>
  </cols>
  <sheetData>
    <row r="1" ht="15" customHeight="1" spans="10:19">
      <c r="J1" s="194"/>
      <c r="O1" s="66"/>
      <c r="P1" s="66"/>
      <c r="Q1" s="66"/>
      <c r="R1" s="66"/>
      <c r="S1" s="37" t="s">
        <v>53</v>
      </c>
    </row>
    <row r="2" ht="57.75" customHeight="1" spans="1:19">
      <c r="A2" s="125" t="str">
        <f>"2025"&amp;"年部门收入预算表"</f>
        <v>2025年部门收入预算表</v>
      </c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95"/>
      <c r="P2" s="195"/>
      <c r="Q2" s="195"/>
      <c r="R2" s="195"/>
      <c r="S2" s="195"/>
    </row>
    <row r="3" ht="18.75" customHeight="1" spans="1:19">
      <c r="A3" s="40" t="str">
        <f>"单位名称："&amp;"凤庆县职业教育中心"</f>
        <v>单位名称：凤庆县职业教育中心</v>
      </c>
      <c r="B3" s="92"/>
      <c r="C3" s="92"/>
      <c r="D3" s="92"/>
      <c r="E3" s="92"/>
      <c r="F3" s="92"/>
      <c r="G3" s="92"/>
      <c r="H3" s="92"/>
      <c r="I3" s="92"/>
      <c r="J3" s="70"/>
      <c r="K3" s="92"/>
      <c r="L3" s="92"/>
      <c r="M3" s="92"/>
      <c r="N3" s="92"/>
      <c r="O3" s="70"/>
      <c r="P3" s="70"/>
      <c r="Q3" s="70"/>
      <c r="R3" s="70"/>
      <c r="S3" s="37" t="s">
        <v>1</v>
      </c>
    </row>
    <row r="4" ht="18.75" customHeight="1" spans="1:19">
      <c r="A4" s="180" t="s">
        <v>54</v>
      </c>
      <c r="B4" s="181" t="s">
        <v>55</v>
      </c>
      <c r="C4" s="181" t="s">
        <v>56</v>
      </c>
      <c r="D4" s="182" t="s">
        <v>57</v>
      </c>
      <c r="E4" s="183"/>
      <c r="F4" s="183"/>
      <c r="G4" s="183"/>
      <c r="H4" s="183"/>
      <c r="I4" s="183"/>
      <c r="J4" s="196"/>
      <c r="K4" s="183"/>
      <c r="L4" s="183"/>
      <c r="M4" s="183"/>
      <c r="N4" s="197"/>
      <c r="O4" s="182" t="s">
        <v>46</v>
      </c>
      <c r="P4" s="182"/>
      <c r="Q4" s="182"/>
      <c r="R4" s="182"/>
      <c r="S4" s="200"/>
    </row>
    <row r="5" ht="18.75" customHeight="1" spans="1:19">
      <c r="A5" s="184"/>
      <c r="B5" s="185"/>
      <c r="C5" s="185"/>
      <c r="D5" s="186" t="s">
        <v>58</v>
      </c>
      <c r="E5" s="186" t="s">
        <v>59</v>
      </c>
      <c r="F5" s="186" t="s">
        <v>60</v>
      </c>
      <c r="G5" s="186" t="s">
        <v>61</v>
      </c>
      <c r="H5" s="186" t="s">
        <v>62</v>
      </c>
      <c r="I5" s="198" t="s">
        <v>63</v>
      </c>
      <c r="J5" s="198"/>
      <c r="K5" s="198"/>
      <c r="L5" s="198"/>
      <c r="M5" s="198"/>
      <c r="N5" s="189"/>
      <c r="O5" s="186" t="s">
        <v>58</v>
      </c>
      <c r="P5" s="186" t="s">
        <v>59</v>
      </c>
      <c r="Q5" s="186" t="s">
        <v>60</v>
      </c>
      <c r="R5" s="186" t="s">
        <v>61</v>
      </c>
      <c r="S5" s="186" t="s">
        <v>64</v>
      </c>
    </row>
    <row r="6" ht="18.75" customHeight="1" spans="1:19">
      <c r="A6" s="187"/>
      <c r="B6" s="188"/>
      <c r="C6" s="188"/>
      <c r="D6" s="189"/>
      <c r="E6" s="189"/>
      <c r="F6" s="189"/>
      <c r="G6" s="189"/>
      <c r="H6" s="189"/>
      <c r="I6" s="188" t="s">
        <v>58</v>
      </c>
      <c r="J6" s="188" t="s">
        <v>65</v>
      </c>
      <c r="K6" s="188" t="s">
        <v>66</v>
      </c>
      <c r="L6" s="188" t="s">
        <v>67</v>
      </c>
      <c r="M6" s="188" t="s">
        <v>68</v>
      </c>
      <c r="N6" s="188" t="s">
        <v>69</v>
      </c>
      <c r="O6" s="199"/>
      <c r="P6" s="199"/>
      <c r="Q6" s="199"/>
      <c r="R6" s="199"/>
      <c r="S6" s="189"/>
    </row>
    <row r="7" ht="18.75" customHeight="1" spans="1:19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19">
        <v>10</v>
      </c>
      <c r="K7" s="19">
        <v>11</v>
      </c>
      <c r="L7" s="19">
        <v>12</v>
      </c>
      <c r="M7" s="19">
        <v>13</v>
      </c>
      <c r="N7" s="19">
        <v>14</v>
      </c>
      <c r="O7" s="19">
        <v>15</v>
      </c>
      <c r="P7" s="19">
        <v>16</v>
      </c>
      <c r="Q7" s="19">
        <v>17</v>
      </c>
      <c r="R7" s="19">
        <v>18</v>
      </c>
      <c r="S7" s="19">
        <v>19</v>
      </c>
    </row>
    <row r="8" ht="18.75" customHeight="1" spans="1:19">
      <c r="A8" s="190" t="s">
        <v>70</v>
      </c>
      <c r="B8" s="191" t="s">
        <v>71</v>
      </c>
      <c r="C8" s="23">
        <v>22854625.96</v>
      </c>
      <c r="D8" s="23">
        <v>22854625.96</v>
      </c>
      <c r="E8" s="23">
        <v>21500125.96</v>
      </c>
      <c r="F8" s="23"/>
      <c r="G8" s="23"/>
      <c r="H8" s="23">
        <v>200000</v>
      </c>
      <c r="I8" s="23">
        <v>1154500</v>
      </c>
      <c r="J8" s="23"/>
      <c r="K8" s="23"/>
      <c r="L8" s="23"/>
      <c r="M8" s="23"/>
      <c r="N8" s="23">
        <v>1154500</v>
      </c>
      <c r="O8" s="23"/>
      <c r="P8" s="23"/>
      <c r="Q8" s="23"/>
      <c r="R8" s="23"/>
      <c r="S8" s="23"/>
    </row>
    <row r="9" ht="18.75" customHeight="1" spans="1:19">
      <c r="A9" s="192" t="s">
        <v>56</v>
      </c>
      <c r="B9" s="193"/>
      <c r="C9" s="23">
        <v>22854625.96</v>
      </c>
      <c r="D9" s="23">
        <v>22854625.96</v>
      </c>
      <c r="E9" s="23">
        <v>21500125.96</v>
      </c>
      <c r="F9" s="23"/>
      <c r="G9" s="23"/>
      <c r="H9" s="23">
        <v>200000</v>
      </c>
      <c r="I9" s="23">
        <v>1154500</v>
      </c>
      <c r="J9" s="23"/>
      <c r="K9" s="23"/>
      <c r="L9" s="23"/>
      <c r="M9" s="23"/>
      <c r="N9" s="23">
        <v>1154500</v>
      </c>
      <c r="O9" s="23"/>
      <c r="P9" s="23"/>
      <c r="Q9" s="23"/>
      <c r="R9" s="23"/>
      <c r="S9" s="23"/>
    </row>
  </sheetData>
  <mergeCells count="19">
    <mergeCell ref="A2:S2"/>
    <mergeCell ref="A3:D3"/>
    <mergeCell ref="D4:N4"/>
    <mergeCell ref="O4:S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rintOptions horizontalCentered="1"/>
  <pageMargins left="0.39" right="0.39" top="0.51" bottom="0.51" header="0.31" footer="0.31"/>
  <pageSetup paperSize="9" scale="56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O23"/>
  <sheetViews>
    <sheetView showZeros="0" workbookViewId="0">
      <selection activeCell="B10" sqref="B10"/>
    </sheetView>
  </sheetViews>
  <sheetFormatPr defaultColWidth="9.16190476190476" defaultRowHeight="14.25" customHeight="1"/>
  <cols>
    <col min="1" max="1" width="14.3333333333333" customWidth="1"/>
    <col min="2" max="2" width="37.6666666666667" customWidth="1"/>
    <col min="3" max="6" width="19.1619047619048" customWidth="1"/>
    <col min="7" max="8" width="19" customWidth="1"/>
    <col min="9" max="9" width="18.8285714285714" customWidth="1"/>
    <col min="10" max="11" width="19" customWidth="1"/>
    <col min="12" max="14" width="18.8285714285714" customWidth="1"/>
    <col min="15" max="15" width="19" customWidth="1"/>
  </cols>
  <sheetData>
    <row r="1" ht="15" customHeight="1" spans="1:15">
      <c r="A1" s="1"/>
      <c r="B1" s="1"/>
      <c r="C1" s="1"/>
      <c r="D1" s="168"/>
      <c r="E1" s="1"/>
      <c r="F1" s="1"/>
      <c r="G1" s="1"/>
      <c r="H1" s="168"/>
      <c r="I1" s="1"/>
      <c r="J1" s="168"/>
      <c r="K1" s="1"/>
      <c r="L1" s="1"/>
      <c r="M1" s="1"/>
      <c r="N1" s="1"/>
      <c r="O1" s="38" t="s">
        <v>72</v>
      </c>
    </row>
    <row r="2" ht="42" customHeight="1" spans="1:15">
      <c r="A2" s="5" t="str">
        <f>"2025"&amp;"年部门支出预算表"</f>
        <v>2025年部门支出预算表</v>
      </c>
      <c r="B2" s="169"/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69"/>
    </row>
    <row r="3" ht="18.75" customHeight="1" spans="1:15">
      <c r="A3" s="170" t="str">
        <f>"单位名称："&amp;"凤庆县职业教育中心"</f>
        <v>单位名称：凤庆县职业教育中心</v>
      </c>
      <c r="B3" s="171"/>
      <c r="C3" s="61"/>
      <c r="D3" s="29"/>
      <c r="E3" s="61"/>
      <c r="F3" s="61"/>
      <c r="G3" s="61"/>
      <c r="H3" s="29"/>
      <c r="I3" s="61"/>
      <c r="J3" s="29"/>
      <c r="K3" s="61"/>
      <c r="L3" s="61"/>
      <c r="M3" s="178"/>
      <c r="N3" s="178"/>
      <c r="O3" s="38" t="s">
        <v>1</v>
      </c>
    </row>
    <row r="4" ht="18.75" customHeight="1" spans="1:15">
      <c r="A4" s="10" t="s">
        <v>73</v>
      </c>
      <c r="B4" s="10" t="s">
        <v>74</v>
      </c>
      <c r="C4" s="10" t="s">
        <v>56</v>
      </c>
      <c r="D4" s="12" t="s">
        <v>59</v>
      </c>
      <c r="E4" s="73" t="s">
        <v>75</v>
      </c>
      <c r="F4" s="134" t="s">
        <v>76</v>
      </c>
      <c r="G4" s="10" t="s">
        <v>60</v>
      </c>
      <c r="H4" s="10" t="s">
        <v>61</v>
      </c>
      <c r="I4" s="10" t="s">
        <v>77</v>
      </c>
      <c r="J4" s="12" t="s">
        <v>78</v>
      </c>
      <c r="K4" s="13"/>
      <c r="L4" s="13"/>
      <c r="M4" s="13"/>
      <c r="N4" s="13"/>
      <c r="O4" s="14"/>
    </row>
    <row r="5" ht="30" customHeight="1" spans="1:15">
      <c r="A5" s="18"/>
      <c r="B5" s="18"/>
      <c r="C5" s="18"/>
      <c r="D5" s="65" t="s">
        <v>58</v>
      </c>
      <c r="E5" s="91" t="s">
        <v>75</v>
      </c>
      <c r="F5" s="91" t="s">
        <v>76</v>
      </c>
      <c r="G5" s="18"/>
      <c r="H5" s="18"/>
      <c r="I5" s="18"/>
      <c r="J5" s="65" t="s">
        <v>58</v>
      </c>
      <c r="K5" s="45" t="s">
        <v>79</v>
      </c>
      <c r="L5" s="45" t="s">
        <v>80</v>
      </c>
      <c r="M5" s="45" t="s">
        <v>81</v>
      </c>
      <c r="N5" s="45" t="s">
        <v>82</v>
      </c>
      <c r="O5" s="45" t="s">
        <v>83</v>
      </c>
    </row>
    <row r="6" ht="18.75" customHeight="1" spans="1:15">
      <c r="A6" s="115">
        <v>1</v>
      </c>
      <c r="B6" s="115">
        <v>2</v>
      </c>
      <c r="C6" s="65">
        <v>3</v>
      </c>
      <c r="D6" s="65">
        <v>4</v>
      </c>
      <c r="E6" s="65">
        <v>5</v>
      </c>
      <c r="F6" s="65">
        <v>6</v>
      </c>
      <c r="G6" s="65">
        <v>7</v>
      </c>
      <c r="H6" s="65">
        <v>8</v>
      </c>
      <c r="I6" s="65">
        <v>9</v>
      </c>
      <c r="J6" s="65">
        <v>10</v>
      </c>
      <c r="K6" s="65">
        <v>11</v>
      </c>
      <c r="L6" s="65">
        <v>12</v>
      </c>
      <c r="M6" s="65">
        <v>13</v>
      </c>
      <c r="N6" s="65">
        <v>14</v>
      </c>
      <c r="O6" s="65">
        <v>15</v>
      </c>
    </row>
    <row r="7" ht="18.75" customHeight="1" spans="1:15">
      <c r="A7" s="129" t="s">
        <v>84</v>
      </c>
      <c r="B7" s="157" t="s">
        <v>85</v>
      </c>
      <c r="C7" s="23">
        <v>16693485.43</v>
      </c>
      <c r="D7" s="23">
        <v>15338985.43</v>
      </c>
      <c r="E7" s="23">
        <v>14545291.43</v>
      </c>
      <c r="F7" s="23">
        <v>793694</v>
      </c>
      <c r="G7" s="23"/>
      <c r="H7" s="23"/>
      <c r="I7" s="23">
        <v>200000</v>
      </c>
      <c r="J7" s="23">
        <v>1154500</v>
      </c>
      <c r="K7" s="23"/>
      <c r="L7" s="23"/>
      <c r="M7" s="23"/>
      <c r="N7" s="23"/>
      <c r="O7" s="23">
        <v>1154500</v>
      </c>
    </row>
    <row r="8" ht="18.75" customHeight="1" spans="1:15">
      <c r="A8" s="172" t="s">
        <v>86</v>
      </c>
      <c r="B8" s="208" t="s">
        <v>87</v>
      </c>
      <c r="C8" s="23">
        <v>16693485.43</v>
      </c>
      <c r="D8" s="23">
        <v>15338985.43</v>
      </c>
      <c r="E8" s="23">
        <v>14545291.43</v>
      </c>
      <c r="F8" s="23">
        <v>793694</v>
      </c>
      <c r="G8" s="23"/>
      <c r="H8" s="23"/>
      <c r="I8" s="23">
        <v>200000</v>
      </c>
      <c r="J8" s="23">
        <v>1154500</v>
      </c>
      <c r="K8" s="23"/>
      <c r="L8" s="23"/>
      <c r="M8" s="23"/>
      <c r="N8" s="23"/>
      <c r="O8" s="23">
        <v>1154500</v>
      </c>
    </row>
    <row r="9" ht="18.75" customHeight="1" spans="1:15">
      <c r="A9" s="174" t="s">
        <v>88</v>
      </c>
      <c r="B9" s="209" t="s">
        <v>89</v>
      </c>
      <c r="C9" s="23">
        <v>16693485.43</v>
      </c>
      <c r="D9" s="23">
        <v>15338985.43</v>
      </c>
      <c r="E9" s="23">
        <v>14545291.43</v>
      </c>
      <c r="F9" s="23">
        <v>793694</v>
      </c>
      <c r="G9" s="23"/>
      <c r="H9" s="23"/>
      <c r="I9" s="23">
        <v>200000</v>
      </c>
      <c r="J9" s="23">
        <v>1154500</v>
      </c>
      <c r="K9" s="23"/>
      <c r="L9" s="23"/>
      <c r="M9" s="23"/>
      <c r="N9" s="23"/>
      <c r="O9" s="23">
        <v>1154500</v>
      </c>
    </row>
    <row r="10" ht="18.75" customHeight="1" spans="1:15">
      <c r="A10" s="129" t="s">
        <v>90</v>
      </c>
      <c r="B10" s="157" t="s">
        <v>91</v>
      </c>
      <c r="C10" s="23">
        <v>3857803.64</v>
      </c>
      <c r="D10" s="23">
        <v>3857803.64</v>
      </c>
      <c r="E10" s="23">
        <v>3857803.64</v>
      </c>
      <c r="F10" s="23"/>
      <c r="G10" s="23"/>
      <c r="H10" s="23"/>
      <c r="I10" s="23"/>
      <c r="J10" s="23"/>
      <c r="K10" s="23"/>
      <c r="L10" s="23"/>
      <c r="M10" s="23"/>
      <c r="N10" s="23"/>
      <c r="O10" s="23"/>
    </row>
    <row r="11" ht="18.75" customHeight="1" spans="1:15">
      <c r="A11" s="172" t="s">
        <v>92</v>
      </c>
      <c r="B11" s="208" t="s">
        <v>93</v>
      </c>
      <c r="C11" s="23">
        <v>3826555.64</v>
      </c>
      <c r="D11" s="23">
        <v>3826555.64</v>
      </c>
      <c r="E11" s="23">
        <v>3826555.64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</row>
    <row r="12" ht="18.75" customHeight="1" spans="1:15">
      <c r="A12" s="174" t="s">
        <v>94</v>
      </c>
      <c r="B12" s="209" t="s">
        <v>95</v>
      </c>
      <c r="C12" s="23">
        <v>1951643</v>
      </c>
      <c r="D12" s="23">
        <v>1951643</v>
      </c>
      <c r="E12" s="23">
        <v>1951643</v>
      </c>
      <c r="F12" s="23"/>
      <c r="G12" s="23"/>
      <c r="H12" s="23"/>
      <c r="I12" s="23"/>
      <c r="J12" s="23"/>
      <c r="K12" s="23"/>
      <c r="L12" s="23"/>
      <c r="M12" s="23"/>
      <c r="N12" s="23"/>
      <c r="O12" s="23"/>
    </row>
    <row r="13" ht="18.75" customHeight="1" spans="1:15">
      <c r="A13" s="174" t="s">
        <v>96</v>
      </c>
      <c r="B13" s="209" t="s">
        <v>97</v>
      </c>
      <c r="C13" s="23">
        <v>1874912.64</v>
      </c>
      <c r="D13" s="23">
        <v>1874912.64</v>
      </c>
      <c r="E13" s="23">
        <v>1874912.64</v>
      </c>
      <c r="F13" s="23"/>
      <c r="G13" s="23"/>
      <c r="H13" s="23"/>
      <c r="I13" s="23"/>
      <c r="J13" s="23"/>
      <c r="K13" s="23"/>
      <c r="L13" s="23"/>
      <c r="M13" s="23"/>
      <c r="N13" s="23"/>
      <c r="O13" s="23"/>
    </row>
    <row r="14" ht="18.75" customHeight="1" spans="1:15">
      <c r="A14" s="172" t="s">
        <v>98</v>
      </c>
      <c r="B14" s="208" t="s">
        <v>99</v>
      </c>
      <c r="C14" s="23">
        <v>31248</v>
      </c>
      <c r="D14" s="23">
        <v>31248</v>
      </c>
      <c r="E14" s="23">
        <v>31248</v>
      </c>
      <c r="F14" s="23"/>
      <c r="G14" s="23"/>
      <c r="H14" s="23"/>
      <c r="I14" s="23"/>
      <c r="J14" s="23"/>
      <c r="K14" s="23"/>
      <c r="L14" s="23"/>
      <c r="M14" s="23"/>
      <c r="N14" s="23"/>
      <c r="O14" s="23"/>
    </row>
    <row r="15" ht="18.75" customHeight="1" spans="1:15">
      <c r="A15" s="174" t="s">
        <v>100</v>
      </c>
      <c r="B15" s="209" t="s">
        <v>101</v>
      </c>
      <c r="C15" s="23">
        <v>31248</v>
      </c>
      <c r="D15" s="23">
        <v>31248</v>
      </c>
      <c r="E15" s="23">
        <v>31248</v>
      </c>
      <c r="F15" s="23"/>
      <c r="G15" s="23"/>
      <c r="H15" s="23"/>
      <c r="I15" s="23"/>
      <c r="J15" s="23"/>
      <c r="K15" s="23"/>
      <c r="L15" s="23"/>
      <c r="M15" s="23"/>
      <c r="N15" s="23"/>
      <c r="O15" s="23"/>
    </row>
    <row r="16" ht="18.75" customHeight="1" spans="1:15">
      <c r="A16" s="129" t="s">
        <v>102</v>
      </c>
      <c r="B16" s="157" t="s">
        <v>103</v>
      </c>
      <c r="C16" s="23">
        <v>897152.89</v>
      </c>
      <c r="D16" s="23">
        <v>897152.89</v>
      </c>
      <c r="E16" s="23">
        <v>897152.89</v>
      </c>
      <c r="F16" s="23"/>
      <c r="G16" s="23"/>
      <c r="H16" s="23"/>
      <c r="I16" s="23"/>
      <c r="J16" s="23"/>
      <c r="K16" s="23"/>
      <c r="L16" s="23"/>
      <c r="M16" s="23"/>
      <c r="N16" s="23"/>
      <c r="O16" s="23"/>
    </row>
    <row r="17" ht="18.75" customHeight="1" spans="1:15">
      <c r="A17" s="172" t="s">
        <v>104</v>
      </c>
      <c r="B17" s="208" t="s">
        <v>105</v>
      </c>
      <c r="C17" s="23">
        <v>897152.89</v>
      </c>
      <c r="D17" s="23">
        <v>897152.89</v>
      </c>
      <c r="E17" s="23">
        <v>897152.89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</row>
    <row r="18" ht="18.75" customHeight="1" spans="1:15">
      <c r="A18" s="174" t="s">
        <v>106</v>
      </c>
      <c r="B18" s="209" t="s">
        <v>107</v>
      </c>
      <c r="C18" s="23">
        <v>831992.48</v>
      </c>
      <c r="D18" s="23">
        <v>831992.48</v>
      </c>
      <c r="E18" s="23">
        <v>831992.48</v>
      </c>
      <c r="F18" s="23"/>
      <c r="G18" s="23"/>
      <c r="H18" s="23"/>
      <c r="I18" s="23"/>
      <c r="J18" s="23"/>
      <c r="K18" s="23"/>
      <c r="L18" s="23"/>
      <c r="M18" s="23"/>
      <c r="N18" s="23"/>
      <c r="O18" s="23"/>
    </row>
    <row r="19" ht="18.75" customHeight="1" spans="1:15">
      <c r="A19" s="174" t="s">
        <v>108</v>
      </c>
      <c r="B19" s="209" t="s">
        <v>109</v>
      </c>
      <c r="C19" s="23">
        <v>65160.41</v>
      </c>
      <c r="D19" s="23">
        <v>65160.41</v>
      </c>
      <c r="E19" s="23">
        <v>65160.41</v>
      </c>
      <c r="F19" s="23"/>
      <c r="G19" s="23"/>
      <c r="H19" s="23"/>
      <c r="I19" s="23"/>
      <c r="J19" s="23"/>
      <c r="K19" s="23"/>
      <c r="L19" s="23"/>
      <c r="M19" s="23"/>
      <c r="N19" s="23"/>
      <c r="O19" s="23"/>
    </row>
    <row r="20" ht="18.75" customHeight="1" spans="1:15">
      <c r="A20" s="129" t="s">
        <v>110</v>
      </c>
      <c r="B20" s="157" t="s">
        <v>111</v>
      </c>
      <c r="C20" s="23">
        <v>1406184</v>
      </c>
      <c r="D20" s="23">
        <v>1406184</v>
      </c>
      <c r="E20" s="23">
        <v>1406184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</row>
    <row r="21" ht="18.75" customHeight="1" spans="1:15">
      <c r="A21" s="172" t="s">
        <v>112</v>
      </c>
      <c r="B21" s="208" t="s">
        <v>113</v>
      </c>
      <c r="C21" s="23">
        <v>1406184</v>
      </c>
      <c r="D21" s="23">
        <v>1406184</v>
      </c>
      <c r="E21" s="23">
        <v>1406184</v>
      </c>
      <c r="F21" s="23"/>
      <c r="G21" s="23"/>
      <c r="H21" s="23"/>
      <c r="I21" s="23"/>
      <c r="J21" s="23"/>
      <c r="K21" s="23"/>
      <c r="L21" s="23"/>
      <c r="M21" s="23"/>
      <c r="N21" s="23"/>
      <c r="O21" s="23"/>
    </row>
    <row r="22" ht="18.75" customHeight="1" spans="1:15">
      <c r="A22" s="174" t="s">
        <v>114</v>
      </c>
      <c r="B22" s="209" t="s">
        <v>115</v>
      </c>
      <c r="C22" s="23">
        <v>1406184</v>
      </c>
      <c r="D22" s="23">
        <v>1406184</v>
      </c>
      <c r="E22" s="23">
        <v>1406184</v>
      </c>
      <c r="F22" s="23"/>
      <c r="G22" s="23"/>
      <c r="H22" s="23"/>
      <c r="I22" s="23"/>
      <c r="J22" s="23"/>
      <c r="K22" s="23"/>
      <c r="L22" s="23"/>
      <c r="M22" s="23"/>
      <c r="N22" s="23"/>
      <c r="O22" s="23"/>
    </row>
    <row r="23" ht="18.75" customHeight="1" spans="1:15">
      <c r="A23" s="176" t="s">
        <v>116</v>
      </c>
      <c r="B23" s="177" t="s">
        <v>116</v>
      </c>
      <c r="C23" s="23">
        <v>22854625.96</v>
      </c>
      <c r="D23" s="23">
        <v>21500125.96</v>
      </c>
      <c r="E23" s="23">
        <v>20706431.96</v>
      </c>
      <c r="F23" s="23">
        <v>793694</v>
      </c>
      <c r="G23" s="23"/>
      <c r="H23" s="23"/>
      <c r="I23" s="23">
        <v>200000</v>
      </c>
      <c r="J23" s="23">
        <v>1154500</v>
      </c>
      <c r="K23" s="23"/>
      <c r="L23" s="23"/>
      <c r="M23" s="23"/>
      <c r="N23" s="23"/>
      <c r="O23" s="23">
        <v>1154500</v>
      </c>
    </row>
  </sheetData>
  <mergeCells count="11">
    <mergeCell ref="A2:O2"/>
    <mergeCell ref="A3:L3"/>
    <mergeCell ref="D4:F4"/>
    <mergeCell ref="J4:O4"/>
    <mergeCell ref="A23:B23"/>
    <mergeCell ref="A4:A5"/>
    <mergeCell ref="B4:B5"/>
    <mergeCell ref="C4:C5"/>
    <mergeCell ref="G4:G5"/>
    <mergeCell ref="H4:H5"/>
    <mergeCell ref="I4:I5"/>
  </mergeCells>
  <printOptions horizontalCentered="1"/>
  <pageMargins left="0.39" right="0.39" top="0.51" bottom="0.51" header="0.31" footer="0.31"/>
  <pageSetup paperSize="9" scale="58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6"/>
  <sheetViews>
    <sheetView showZeros="0" topLeftCell="A7" workbookViewId="0">
      <selection activeCell="B10" sqref="B10"/>
    </sheetView>
  </sheetViews>
  <sheetFormatPr defaultColWidth="9.16190476190476" defaultRowHeight="14.25" customHeight="1" outlineLevelCol="3"/>
  <cols>
    <col min="1" max="1" width="39.3333333333333" customWidth="1"/>
    <col min="2" max="2" width="30.8285714285714" customWidth="1"/>
    <col min="3" max="3" width="35.8285714285714" customWidth="1"/>
    <col min="4" max="4" width="29.8285714285714" customWidth="1"/>
  </cols>
  <sheetData>
    <row r="1" ht="15" customHeight="1" spans="1:4">
      <c r="A1" s="1"/>
      <c r="B1" s="1"/>
      <c r="C1" s="1"/>
      <c r="D1" s="38" t="s">
        <v>117</v>
      </c>
    </row>
    <row r="2" ht="36" customHeight="1" spans="1:4">
      <c r="A2" s="5" t="str">
        <f>"2025"&amp;"年部门财政拨款收支预算总表"</f>
        <v>2025年部门财政拨款收支预算总表</v>
      </c>
      <c r="B2" s="155"/>
      <c r="C2" s="155"/>
      <c r="D2" s="155"/>
    </row>
    <row r="3" ht="18.75" customHeight="1" spans="1:4">
      <c r="A3" s="7" t="str">
        <f>"单位名称："&amp;"凤庆县职业教育中心"</f>
        <v>单位名称：凤庆县职业教育中心</v>
      </c>
      <c r="B3" s="156"/>
      <c r="C3" s="156"/>
      <c r="D3" s="38" t="s">
        <v>1</v>
      </c>
    </row>
    <row r="4" ht="18.75" customHeight="1" spans="1:4">
      <c r="A4" s="12" t="s">
        <v>2</v>
      </c>
      <c r="B4" s="14"/>
      <c r="C4" s="12" t="s">
        <v>3</v>
      </c>
      <c r="D4" s="14"/>
    </row>
    <row r="5" ht="18.75" customHeight="1" spans="1:4">
      <c r="A5" s="30" t="s">
        <v>4</v>
      </c>
      <c r="B5" s="105" t="str">
        <f>"2025"&amp;"年预算数"</f>
        <v>2025年预算数</v>
      </c>
      <c r="C5" s="30" t="s">
        <v>118</v>
      </c>
      <c r="D5" s="105" t="str">
        <f>"2025"&amp;"年预算数"</f>
        <v>2025年预算数</v>
      </c>
    </row>
    <row r="6" ht="18.75" customHeight="1" spans="1:4">
      <c r="A6" s="32"/>
      <c r="B6" s="18"/>
      <c r="C6" s="32"/>
      <c r="D6" s="18"/>
    </row>
    <row r="7" ht="18.75" customHeight="1" spans="1:4">
      <c r="A7" s="157" t="s">
        <v>119</v>
      </c>
      <c r="B7" s="23">
        <v>21500125.96</v>
      </c>
      <c r="C7" s="22" t="s">
        <v>120</v>
      </c>
      <c r="D7" s="23">
        <v>21500125.96</v>
      </c>
    </row>
    <row r="8" ht="18.75" customHeight="1" spans="1:4">
      <c r="A8" s="158" t="s">
        <v>121</v>
      </c>
      <c r="B8" s="23">
        <v>21500125.96</v>
      </c>
      <c r="C8" s="22" t="s">
        <v>122</v>
      </c>
      <c r="D8" s="23"/>
    </row>
    <row r="9" ht="18.75" customHeight="1" spans="1:4">
      <c r="A9" s="158" t="s">
        <v>123</v>
      </c>
      <c r="B9" s="23"/>
      <c r="C9" s="22" t="s">
        <v>124</v>
      </c>
      <c r="D9" s="23"/>
    </row>
    <row r="10" ht="18.75" customHeight="1" spans="1:4">
      <c r="A10" s="158" t="s">
        <v>125</v>
      </c>
      <c r="B10" s="23"/>
      <c r="C10" s="22" t="s">
        <v>126</v>
      </c>
      <c r="D10" s="23"/>
    </row>
    <row r="11" ht="18.75" customHeight="1" spans="1:4">
      <c r="A11" s="159" t="s">
        <v>127</v>
      </c>
      <c r="B11" s="23"/>
      <c r="C11" s="160" t="s">
        <v>128</v>
      </c>
      <c r="D11" s="23"/>
    </row>
    <row r="12" ht="18.75" customHeight="1" spans="1:4">
      <c r="A12" s="161" t="s">
        <v>121</v>
      </c>
      <c r="B12" s="23"/>
      <c r="C12" s="162" t="s">
        <v>129</v>
      </c>
      <c r="D12" s="23">
        <v>15338985.43</v>
      </c>
    </row>
    <row r="13" ht="18.75" customHeight="1" spans="1:4">
      <c r="A13" s="161" t="s">
        <v>123</v>
      </c>
      <c r="B13" s="23"/>
      <c r="C13" s="162" t="s">
        <v>130</v>
      </c>
      <c r="D13" s="23"/>
    </row>
    <row r="14" ht="18.75" customHeight="1" spans="1:4">
      <c r="A14" s="161" t="s">
        <v>125</v>
      </c>
      <c r="B14" s="23"/>
      <c r="C14" s="162" t="s">
        <v>131</v>
      </c>
      <c r="D14" s="23"/>
    </row>
    <row r="15" ht="18.75" customHeight="1" spans="1:4">
      <c r="A15" s="161" t="s">
        <v>26</v>
      </c>
      <c r="B15" s="23"/>
      <c r="C15" s="162" t="s">
        <v>132</v>
      </c>
      <c r="D15" s="23">
        <v>3857803.64</v>
      </c>
    </row>
    <row r="16" ht="18.75" customHeight="1" spans="1:4">
      <c r="A16" s="161" t="s">
        <v>26</v>
      </c>
      <c r="B16" s="23" t="s">
        <v>26</v>
      </c>
      <c r="C16" s="162" t="s">
        <v>133</v>
      </c>
      <c r="D16" s="23">
        <v>897152.89</v>
      </c>
    </row>
    <row r="17" ht="18.75" customHeight="1" spans="1:4">
      <c r="A17" s="163" t="s">
        <v>26</v>
      </c>
      <c r="B17" s="23" t="s">
        <v>26</v>
      </c>
      <c r="C17" s="162" t="s">
        <v>134</v>
      </c>
      <c r="D17" s="23"/>
    </row>
    <row r="18" ht="18.75" customHeight="1" spans="1:4">
      <c r="A18" s="163" t="s">
        <v>26</v>
      </c>
      <c r="B18" s="23" t="s">
        <v>26</v>
      </c>
      <c r="C18" s="162" t="s">
        <v>135</v>
      </c>
      <c r="D18" s="23"/>
    </row>
    <row r="19" ht="18.75" customHeight="1" spans="1:4">
      <c r="A19" s="164" t="s">
        <v>26</v>
      </c>
      <c r="B19" s="23" t="s">
        <v>26</v>
      </c>
      <c r="C19" s="162" t="s">
        <v>136</v>
      </c>
      <c r="D19" s="23"/>
    </row>
    <row r="20" ht="18.75" customHeight="1" spans="1:4">
      <c r="A20" s="164" t="s">
        <v>26</v>
      </c>
      <c r="B20" s="23" t="s">
        <v>26</v>
      </c>
      <c r="C20" s="162" t="s">
        <v>137</v>
      </c>
      <c r="D20" s="23"/>
    </row>
    <row r="21" ht="18.75" customHeight="1" spans="1:4">
      <c r="A21" s="164" t="s">
        <v>26</v>
      </c>
      <c r="B21" s="23" t="s">
        <v>26</v>
      </c>
      <c r="C21" s="162" t="s">
        <v>138</v>
      </c>
      <c r="D21" s="23"/>
    </row>
    <row r="22" ht="18.75" customHeight="1" spans="1:4">
      <c r="A22" s="164" t="s">
        <v>26</v>
      </c>
      <c r="B22" s="23" t="s">
        <v>26</v>
      </c>
      <c r="C22" s="162" t="s">
        <v>139</v>
      </c>
      <c r="D22" s="23"/>
    </row>
    <row r="23" ht="18.75" customHeight="1" spans="1:4">
      <c r="A23" s="164" t="s">
        <v>26</v>
      </c>
      <c r="B23" s="23" t="s">
        <v>26</v>
      </c>
      <c r="C23" s="162" t="s">
        <v>140</v>
      </c>
      <c r="D23" s="23"/>
    </row>
    <row r="24" ht="18.75" customHeight="1" spans="1:4">
      <c r="A24" s="164" t="s">
        <v>26</v>
      </c>
      <c r="B24" s="23" t="s">
        <v>26</v>
      </c>
      <c r="C24" s="162" t="s">
        <v>141</v>
      </c>
      <c r="D24" s="23"/>
    </row>
    <row r="25" ht="18.75" customHeight="1" spans="1:4">
      <c r="A25" s="164" t="s">
        <v>26</v>
      </c>
      <c r="B25" s="23" t="s">
        <v>26</v>
      </c>
      <c r="C25" s="162" t="s">
        <v>142</v>
      </c>
      <c r="D25" s="23"/>
    </row>
    <row r="26" ht="18.75" customHeight="1" spans="1:4">
      <c r="A26" s="164" t="s">
        <v>26</v>
      </c>
      <c r="B26" s="23" t="s">
        <v>26</v>
      </c>
      <c r="C26" s="162" t="s">
        <v>143</v>
      </c>
      <c r="D26" s="23">
        <v>1406184</v>
      </c>
    </row>
    <row r="27" ht="18.75" customHeight="1" spans="1:4">
      <c r="A27" s="164" t="s">
        <v>26</v>
      </c>
      <c r="B27" s="23" t="s">
        <v>26</v>
      </c>
      <c r="C27" s="162" t="s">
        <v>144</v>
      </c>
      <c r="D27" s="23"/>
    </row>
    <row r="28" ht="18.75" customHeight="1" spans="1:4">
      <c r="A28" s="164" t="s">
        <v>26</v>
      </c>
      <c r="B28" s="23" t="s">
        <v>26</v>
      </c>
      <c r="C28" s="162" t="s">
        <v>145</v>
      </c>
      <c r="D28" s="23"/>
    </row>
    <row r="29" ht="18.75" customHeight="1" spans="1:4">
      <c r="A29" s="164" t="s">
        <v>26</v>
      </c>
      <c r="B29" s="23" t="s">
        <v>26</v>
      </c>
      <c r="C29" s="162" t="s">
        <v>146</v>
      </c>
      <c r="D29" s="23"/>
    </row>
    <row r="30" ht="18.75" customHeight="1" spans="1:4">
      <c r="A30" s="164" t="s">
        <v>26</v>
      </c>
      <c r="B30" s="23" t="s">
        <v>26</v>
      </c>
      <c r="C30" s="162" t="s">
        <v>147</v>
      </c>
      <c r="D30" s="23"/>
    </row>
    <row r="31" ht="18.75" customHeight="1" spans="1:4">
      <c r="A31" s="165" t="s">
        <v>26</v>
      </c>
      <c r="B31" s="23" t="s">
        <v>26</v>
      </c>
      <c r="C31" s="162" t="s">
        <v>148</v>
      </c>
      <c r="D31" s="23"/>
    </row>
    <row r="32" ht="18.75" customHeight="1" spans="1:4">
      <c r="A32" s="165" t="s">
        <v>26</v>
      </c>
      <c r="B32" s="23" t="s">
        <v>26</v>
      </c>
      <c r="C32" s="162" t="s">
        <v>149</v>
      </c>
      <c r="D32" s="23"/>
    </row>
    <row r="33" ht="18.75" customHeight="1" spans="1:4">
      <c r="A33" s="165" t="s">
        <v>26</v>
      </c>
      <c r="B33" s="23" t="s">
        <v>26</v>
      </c>
      <c r="C33" s="162" t="s">
        <v>150</v>
      </c>
      <c r="D33" s="23"/>
    </row>
    <row r="34" ht="18.75" customHeight="1" spans="1:4">
      <c r="A34" s="165"/>
      <c r="B34" s="23"/>
      <c r="C34" s="162" t="s">
        <v>151</v>
      </c>
      <c r="D34" s="23"/>
    </row>
    <row r="35" ht="18.75" customHeight="1" spans="1:4">
      <c r="A35" s="165" t="s">
        <v>26</v>
      </c>
      <c r="B35" s="23" t="s">
        <v>26</v>
      </c>
      <c r="C35" s="162" t="s">
        <v>152</v>
      </c>
      <c r="D35" s="23"/>
    </row>
    <row r="36" ht="18.75" customHeight="1" spans="1:4">
      <c r="A36" s="54" t="s">
        <v>153</v>
      </c>
      <c r="B36" s="166">
        <v>21500125.96</v>
      </c>
      <c r="C36" s="167" t="s">
        <v>52</v>
      </c>
      <c r="D36" s="166">
        <v>21500125.96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9" right="0.39" top="0.51" bottom="0.51" header="0.31" footer="0.31"/>
  <pageSetup paperSize="9" scale="78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23"/>
  <sheetViews>
    <sheetView showZeros="0" workbookViewId="0">
      <selection activeCell="A13" sqref="$A13:$XFD13"/>
    </sheetView>
  </sheetViews>
  <sheetFormatPr defaultColWidth="9.16190476190476" defaultRowHeight="14.25" customHeight="1" outlineLevelCol="6"/>
  <cols>
    <col min="1" max="1" width="20.1619047619048" customWidth="1"/>
    <col min="2" max="2" width="44" customWidth="1"/>
    <col min="3" max="3" width="24.3333333333333" customWidth="1"/>
    <col min="4" max="4" width="20.5047619047619" customWidth="1"/>
    <col min="5" max="7" width="24.3333333333333" customWidth="1"/>
  </cols>
  <sheetData>
    <row r="1" ht="15" customHeight="1" spans="4:7">
      <c r="D1" s="145"/>
      <c r="F1" s="56"/>
      <c r="G1" s="38" t="s">
        <v>154</v>
      </c>
    </row>
    <row r="2" ht="39" customHeight="1" spans="1:7">
      <c r="A2" s="5" t="str">
        <f>"2025"&amp;"年一般公共预算支出预算表（按功能科目分类）"</f>
        <v>2025年一般公共预算支出预算表（按功能科目分类）</v>
      </c>
      <c r="B2" s="146"/>
      <c r="C2" s="146"/>
      <c r="D2" s="146"/>
      <c r="E2" s="146"/>
      <c r="F2" s="146"/>
      <c r="G2" s="146"/>
    </row>
    <row r="3" ht="18" customHeight="1" spans="1:7">
      <c r="A3" s="147" t="str">
        <f>"单位名称："&amp;"凤庆县职业教育中心"</f>
        <v>单位名称：凤庆县职业教育中心</v>
      </c>
      <c r="B3" s="28"/>
      <c r="C3" s="29"/>
      <c r="D3" s="29"/>
      <c r="E3" s="29"/>
      <c r="F3" s="100"/>
      <c r="G3" s="38" t="s">
        <v>1</v>
      </c>
    </row>
    <row r="4" ht="20.25" customHeight="1" spans="1:7">
      <c r="A4" s="148" t="s">
        <v>155</v>
      </c>
      <c r="B4" s="149"/>
      <c r="C4" s="105" t="s">
        <v>56</v>
      </c>
      <c r="D4" s="127" t="s">
        <v>75</v>
      </c>
      <c r="E4" s="13"/>
      <c r="F4" s="14"/>
      <c r="G4" s="120" t="s">
        <v>76</v>
      </c>
    </row>
    <row r="5" ht="20.25" customHeight="1" spans="1:7">
      <c r="A5" s="150" t="s">
        <v>73</v>
      </c>
      <c r="B5" s="150" t="s">
        <v>74</v>
      </c>
      <c r="C5" s="32"/>
      <c r="D5" s="65" t="s">
        <v>58</v>
      </c>
      <c r="E5" s="65" t="s">
        <v>156</v>
      </c>
      <c r="F5" s="65" t="s">
        <v>157</v>
      </c>
      <c r="G5" s="93"/>
    </row>
    <row r="6" ht="19.5" customHeight="1" spans="1:7">
      <c r="A6" s="150" t="s">
        <v>158</v>
      </c>
      <c r="B6" s="150" t="s">
        <v>159</v>
      </c>
      <c r="C6" s="150" t="s">
        <v>160</v>
      </c>
      <c r="D6" s="65">
        <v>4</v>
      </c>
      <c r="E6" s="151" t="s">
        <v>161</v>
      </c>
      <c r="F6" s="151" t="s">
        <v>162</v>
      </c>
      <c r="G6" s="150" t="s">
        <v>163</v>
      </c>
    </row>
    <row r="7" ht="18" customHeight="1" spans="1:7">
      <c r="A7" s="33" t="s">
        <v>84</v>
      </c>
      <c r="B7" s="33" t="s">
        <v>85</v>
      </c>
      <c r="C7" s="23">
        <v>15338985.43</v>
      </c>
      <c r="D7" s="23">
        <v>14545291.43</v>
      </c>
      <c r="E7" s="23">
        <v>14093246.43</v>
      </c>
      <c r="F7" s="23">
        <v>452045</v>
      </c>
      <c r="G7" s="23">
        <v>793694</v>
      </c>
    </row>
    <row r="8" ht="18" customHeight="1" spans="1:7">
      <c r="A8" s="116" t="s">
        <v>86</v>
      </c>
      <c r="B8" s="116" t="s">
        <v>87</v>
      </c>
      <c r="C8" s="23">
        <v>15338985.43</v>
      </c>
      <c r="D8" s="23">
        <v>14545291.43</v>
      </c>
      <c r="E8" s="23">
        <v>14093246.43</v>
      </c>
      <c r="F8" s="23">
        <v>452045</v>
      </c>
      <c r="G8" s="23">
        <v>793694</v>
      </c>
    </row>
    <row r="9" ht="18" customHeight="1" spans="1:7">
      <c r="A9" s="152" t="s">
        <v>88</v>
      </c>
      <c r="B9" s="152" t="s">
        <v>89</v>
      </c>
      <c r="C9" s="23">
        <v>15338985.43</v>
      </c>
      <c r="D9" s="23">
        <v>14545291.43</v>
      </c>
      <c r="E9" s="23">
        <v>14093246.43</v>
      </c>
      <c r="F9" s="23">
        <v>452045</v>
      </c>
      <c r="G9" s="23">
        <v>793694</v>
      </c>
    </row>
    <row r="10" ht="18" customHeight="1" spans="1:7">
      <c r="A10" s="33" t="s">
        <v>90</v>
      </c>
      <c r="B10" s="33" t="s">
        <v>91</v>
      </c>
      <c r="C10" s="23">
        <v>3857803.64</v>
      </c>
      <c r="D10" s="23">
        <v>3857803.64</v>
      </c>
      <c r="E10" s="23">
        <v>3857803.64</v>
      </c>
      <c r="F10" s="23"/>
      <c r="G10" s="23"/>
    </row>
    <row r="11" ht="18" customHeight="1" spans="1:7">
      <c r="A11" s="116" t="s">
        <v>92</v>
      </c>
      <c r="B11" s="116" t="s">
        <v>93</v>
      </c>
      <c r="C11" s="23">
        <v>3826555.64</v>
      </c>
      <c r="D11" s="23">
        <v>3826555.64</v>
      </c>
      <c r="E11" s="23">
        <v>3826555.64</v>
      </c>
      <c r="F11" s="23"/>
      <c r="G11" s="23"/>
    </row>
    <row r="12" ht="18" customHeight="1" spans="1:7">
      <c r="A12" s="152" t="s">
        <v>94</v>
      </c>
      <c r="B12" s="152" t="s">
        <v>95</v>
      </c>
      <c r="C12" s="23">
        <v>1951643</v>
      </c>
      <c r="D12" s="23">
        <v>1951643</v>
      </c>
      <c r="E12" s="23">
        <v>1951643</v>
      </c>
      <c r="F12" s="23"/>
      <c r="G12" s="23"/>
    </row>
    <row r="13" ht="18" customHeight="1" spans="1:7">
      <c r="A13" s="152" t="s">
        <v>96</v>
      </c>
      <c r="B13" s="152" t="s">
        <v>97</v>
      </c>
      <c r="C13" s="23">
        <v>1874912.64</v>
      </c>
      <c r="D13" s="23">
        <v>1874912.64</v>
      </c>
      <c r="E13" s="23">
        <v>1874912.64</v>
      </c>
      <c r="F13" s="23"/>
      <c r="G13" s="23"/>
    </row>
    <row r="14" ht="18" customHeight="1" spans="1:7">
      <c r="A14" s="116" t="s">
        <v>98</v>
      </c>
      <c r="B14" s="116" t="s">
        <v>99</v>
      </c>
      <c r="C14" s="23">
        <v>31248</v>
      </c>
      <c r="D14" s="23">
        <v>31248</v>
      </c>
      <c r="E14" s="23">
        <v>31248</v>
      </c>
      <c r="F14" s="23"/>
      <c r="G14" s="23"/>
    </row>
    <row r="15" ht="18" customHeight="1" spans="1:7">
      <c r="A15" s="152" t="s">
        <v>100</v>
      </c>
      <c r="B15" s="152" t="s">
        <v>101</v>
      </c>
      <c r="C15" s="23">
        <v>31248</v>
      </c>
      <c r="D15" s="23">
        <v>31248</v>
      </c>
      <c r="E15" s="23">
        <v>31248</v>
      </c>
      <c r="F15" s="23"/>
      <c r="G15" s="23"/>
    </row>
    <row r="16" ht="18" customHeight="1" spans="1:7">
      <c r="A16" s="33" t="s">
        <v>102</v>
      </c>
      <c r="B16" s="33" t="s">
        <v>103</v>
      </c>
      <c r="C16" s="23">
        <v>897152.89</v>
      </c>
      <c r="D16" s="23">
        <v>897152.89</v>
      </c>
      <c r="E16" s="23">
        <v>897152.89</v>
      </c>
      <c r="F16" s="23"/>
      <c r="G16" s="23"/>
    </row>
    <row r="17" ht="18" customHeight="1" spans="1:7">
      <c r="A17" s="116" t="s">
        <v>104</v>
      </c>
      <c r="B17" s="116" t="s">
        <v>105</v>
      </c>
      <c r="C17" s="23">
        <v>897152.89</v>
      </c>
      <c r="D17" s="23">
        <v>897152.89</v>
      </c>
      <c r="E17" s="23">
        <v>897152.89</v>
      </c>
      <c r="F17" s="23"/>
      <c r="G17" s="23"/>
    </row>
    <row r="18" ht="18" customHeight="1" spans="1:7">
      <c r="A18" s="152" t="s">
        <v>106</v>
      </c>
      <c r="B18" s="152" t="s">
        <v>107</v>
      </c>
      <c r="C18" s="23">
        <v>831992.48</v>
      </c>
      <c r="D18" s="23">
        <v>831992.48</v>
      </c>
      <c r="E18" s="23">
        <v>831992.48</v>
      </c>
      <c r="F18" s="23"/>
      <c r="G18" s="23"/>
    </row>
    <row r="19" ht="18" customHeight="1" spans="1:7">
      <c r="A19" s="152" t="s">
        <v>108</v>
      </c>
      <c r="B19" s="152" t="s">
        <v>109</v>
      </c>
      <c r="C19" s="23">
        <v>65160.41</v>
      </c>
      <c r="D19" s="23">
        <v>65160.41</v>
      </c>
      <c r="E19" s="23">
        <v>65160.41</v>
      </c>
      <c r="F19" s="23"/>
      <c r="G19" s="23"/>
    </row>
    <row r="20" ht="18" customHeight="1" spans="1:7">
      <c r="A20" s="33" t="s">
        <v>110</v>
      </c>
      <c r="B20" s="33" t="s">
        <v>111</v>
      </c>
      <c r="C20" s="23">
        <v>1406184</v>
      </c>
      <c r="D20" s="23">
        <v>1406184</v>
      </c>
      <c r="E20" s="23">
        <v>1406184</v>
      </c>
      <c r="F20" s="23"/>
      <c r="G20" s="23"/>
    </row>
    <row r="21" ht="18" customHeight="1" spans="1:7">
      <c r="A21" s="116" t="s">
        <v>112</v>
      </c>
      <c r="B21" s="116" t="s">
        <v>113</v>
      </c>
      <c r="C21" s="23">
        <v>1406184</v>
      </c>
      <c r="D21" s="23">
        <v>1406184</v>
      </c>
      <c r="E21" s="23">
        <v>1406184</v>
      </c>
      <c r="F21" s="23"/>
      <c r="G21" s="23"/>
    </row>
    <row r="22" ht="18" customHeight="1" spans="1:7">
      <c r="A22" s="152" t="s">
        <v>114</v>
      </c>
      <c r="B22" s="152" t="s">
        <v>115</v>
      </c>
      <c r="C22" s="23">
        <v>1406184</v>
      </c>
      <c r="D22" s="23">
        <v>1406184</v>
      </c>
      <c r="E22" s="23">
        <v>1406184</v>
      </c>
      <c r="F22" s="23"/>
      <c r="G22" s="23"/>
    </row>
    <row r="23" ht="18" customHeight="1" spans="1:7">
      <c r="A23" s="153" t="s">
        <v>116</v>
      </c>
      <c r="B23" s="154" t="s">
        <v>116</v>
      </c>
      <c r="C23" s="23">
        <v>21500125.96</v>
      </c>
      <c r="D23" s="23">
        <v>20706431.96</v>
      </c>
      <c r="E23" s="23">
        <v>20254386.96</v>
      </c>
      <c r="F23" s="23">
        <v>452045</v>
      </c>
      <c r="G23" s="23">
        <v>793694</v>
      </c>
    </row>
  </sheetData>
  <mergeCells count="7">
    <mergeCell ref="A2:G2"/>
    <mergeCell ref="A3:E3"/>
    <mergeCell ref="A4:B4"/>
    <mergeCell ref="D4:F4"/>
    <mergeCell ref="A23:B23"/>
    <mergeCell ref="C4:C5"/>
    <mergeCell ref="G4:G5"/>
  </mergeCells>
  <printOptions horizontalCentered="1"/>
  <pageMargins left="0.39" right="0.39" top="0.58" bottom="0.58" header="0.5" footer="0.5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1"/>
  <sheetViews>
    <sheetView showZeros="0" workbookViewId="0">
      <selection activeCell="B10" sqref="B10"/>
    </sheetView>
  </sheetViews>
  <sheetFormatPr defaultColWidth="9.16190476190476" defaultRowHeight="14.25" customHeight="1" outlineLevelCol="6"/>
  <cols>
    <col min="1" max="1" width="23.5047619047619" customWidth="1"/>
    <col min="2" max="7" width="22.8285714285714" customWidth="1"/>
  </cols>
  <sheetData>
    <row r="1" ht="15" customHeight="1" spans="1:7">
      <c r="A1" s="135"/>
      <c r="B1" s="136"/>
      <c r="C1" s="137"/>
      <c r="D1" s="61"/>
      <c r="G1" s="86" t="s">
        <v>164</v>
      </c>
    </row>
    <row r="2" ht="39" customHeight="1" spans="1:7">
      <c r="A2" s="125" t="str">
        <f>"2025"&amp;"年“三公”经费支出预算表"</f>
        <v>2025年“三公”经费支出预算表</v>
      </c>
      <c r="B2" s="50"/>
      <c r="C2" s="50"/>
      <c r="D2" s="50"/>
      <c r="E2" s="50"/>
      <c r="F2" s="50"/>
      <c r="G2" s="50"/>
    </row>
    <row r="3" ht="18.75" customHeight="1" spans="1:7">
      <c r="A3" s="40" t="str">
        <f>"单位名称："&amp;"凤庆县职业教育中心"</f>
        <v>单位名称：凤庆县职业教育中心</v>
      </c>
      <c r="B3" s="136"/>
      <c r="C3" s="137"/>
      <c r="D3" s="61"/>
      <c r="E3" s="29"/>
      <c r="G3" s="86" t="s">
        <v>165</v>
      </c>
    </row>
    <row r="4" ht="18.75" customHeight="1" spans="1:7">
      <c r="A4" s="10" t="s">
        <v>166</v>
      </c>
      <c r="B4" s="10" t="s">
        <v>167</v>
      </c>
      <c r="C4" s="30" t="s">
        <v>168</v>
      </c>
      <c r="D4" s="12" t="s">
        <v>169</v>
      </c>
      <c r="E4" s="13"/>
      <c r="F4" s="14"/>
      <c r="G4" s="30" t="s">
        <v>170</v>
      </c>
    </row>
    <row r="5" ht="18.75" customHeight="1" spans="1:7">
      <c r="A5" s="17"/>
      <c r="B5" s="138"/>
      <c r="C5" s="32"/>
      <c r="D5" s="65" t="s">
        <v>58</v>
      </c>
      <c r="E5" s="65" t="s">
        <v>171</v>
      </c>
      <c r="F5" s="65" t="s">
        <v>172</v>
      </c>
      <c r="G5" s="32"/>
    </row>
    <row r="6" ht="18.75" customHeight="1" spans="1:7">
      <c r="A6" s="139" t="s">
        <v>56</v>
      </c>
      <c r="B6" s="140">
        <v>1</v>
      </c>
      <c r="C6" s="141">
        <v>2</v>
      </c>
      <c r="D6" s="142">
        <v>3</v>
      </c>
      <c r="E6" s="142">
        <v>4</v>
      </c>
      <c r="F6" s="142">
        <v>5</v>
      </c>
      <c r="G6" s="141">
        <v>6</v>
      </c>
    </row>
    <row r="7" ht="18.75" customHeight="1" spans="1:7">
      <c r="A7" s="139" t="s">
        <v>56</v>
      </c>
      <c r="B7" s="143">
        <v>20000</v>
      </c>
      <c r="C7" s="143"/>
      <c r="D7" s="143">
        <v>20000</v>
      </c>
      <c r="E7" s="143"/>
      <c r="F7" s="143">
        <v>20000</v>
      </c>
      <c r="G7" s="143"/>
    </row>
    <row r="8" ht="18.75" customHeight="1" spans="1:7">
      <c r="A8" s="144" t="s">
        <v>173</v>
      </c>
      <c r="B8" s="143"/>
      <c r="C8" s="143"/>
      <c r="D8" s="143"/>
      <c r="E8" s="143"/>
      <c r="F8" s="143"/>
      <c r="G8" s="143"/>
    </row>
    <row r="9" ht="18.75" customHeight="1" spans="1:7">
      <c r="A9" s="144" t="s">
        <v>174</v>
      </c>
      <c r="B9" s="143">
        <v>20000</v>
      </c>
      <c r="C9" s="143"/>
      <c r="D9" s="143">
        <v>20000</v>
      </c>
      <c r="E9" s="143"/>
      <c r="F9" s="143">
        <v>20000</v>
      </c>
      <c r="G9" s="143"/>
    </row>
    <row r="10" ht="18.75" customHeight="1" spans="1:7">
      <c r="A10" s="144" t="s">
        <v>175</v>
      </c>
      <c r="B10" s="143"/>
      <c r="C10" s="143"/>
      <c r="D10" s="143"/>
      <c r="E10" s="143"/>
      <c r="F10" s="143"/>
      <c r="G10" s="143"/>
    </row>
    <row r="11" ht="18.75" customHeight="1" spans="1:7">
      <c r="A11" s="144" t="s">
        <v>176</v>
      </c>
      <c r="B11" s="143"/>
      <c r="C11" s="143"/>
      <c r="D11" s="143"/>
      <c r="E11" s="143"/>
      <c r="F11" s="143"/>
      <c r="G11" s="143"/>
    </row>
  </sheetData>
  <mergeCells count="7">
    <mergeCell ref="A2:G2"/>
    <mergeCell ref="A3:D3"/>
    <mergeCell ref="D4:F4"/>
    <mergeCell ref="A4:A6"/>
    <mergeCell ref="B4:B5"/>
    <mergeCell ref="C4:C5"/>
    <mergeCell ref="G4:G5"/>
  </mergeCells>
  <printOptions horizontalCentered="1"/>
  <pageMargins left="0.39" right="0.39" top="0.58" bottom="0.58" header="0.51" footer="0.51"/>
  <pageSetup paperSize="9" fitToHeight="10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38"/>
  <sheetViews>
    <sheetView showZeros="0" workbookViewId="0">
      <selection activeCell="A9" sqref="A9:A37"/>
    </sheetView>
  </sheetViews>
  <sheetFormatPr defaultColWidth="9.16190476190476" defaultRowHeight="14.25" customHeight="1"/>
  <cols>
    <col min="1" max="1" width="32.8285714285714" customWidth="1"/>
    <col min="2" max="2" width="25.5047619047619" customWidth="1"/>
    <col min="3" max="3" width="26.5047619047619" customWidth="1"/>
    <col min="4" max="4" width="10.1619047619048" customWidth="1"/>
    <col min="5" max="5" width="28.6666666666667" customWidth="1"/>
    <col min="6" max="6" width="10.3333333333333" customWidth="1"/>
    <col min="7" max="7" width="23" customWidth="1"/>
    <col min="8" max="21" width="19.8285714285714" customWidth="1"/>
    <col min="22" max="23" width="20" customWidth="1"/>
  </cols>
  <sheetData>
    <row r="1" ht="15" customHeight="1" spans="2:23">
      <c r="B1" s="123"/>
      <c r="D1" s="124"/>
      <c r="E1" s="124"/>
      <c r="F1" s="124"/>
      <c r="G1" s="124"/>
      <c r="H1" s="66"/>
      <c r="I1" s="66"/>
      <c r="J1" s="66"/>
      <c r="K1" s="66"/>
      <c r="L1" s="66"/>
      <c r="M1" s="66"/>
      <c r="N1" s="29"/>
      <c r="O1" s="29"/>
      <c r="P1" s="29"/>
      <c r="Q1" s="66"/>
      <c r="U1" s="123"/>
      <c r="W1" s="37" t="s">
        <v>177</v>
      </c>
    </row>
    <row r="2" ht="39.75" customHeight="1" spans="1:23">
      <c r="A2" s="125" t="str">
        <f>"2025"&amp;"年部门基本支出预算表"</f>
        <v>2025年部门基本支出预算表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6"/>
      <c r="O2" s="6"/>
      <c r="P2" s="6"/>
      <c r="Q2" s="50"/>
      <c r="R2" s="50"/>
      <c r="S2" s="50"/>
      <c r="T2" s="50"/>
      <c r="U2" s="50"/>
      <c r="V2" s="50"/>
      <c r="W2" s="50"/>
    </row>
    <row r="3" ht="18.75" customHeight="1" spans="1:23">
      <c r="A3" s="7" t="str">
        <f>"单位名称："&amp;"凤庆县职业教育中心"</f>
        <v>单位名称：凤庆县职业教育中心</v>
      </c>
      <c r="B3" s="126"/>
      <c r="C3" s="126"/>
      <c r="D3" s="126"/>
      <c r="E3" s="126"/>
      <c r="F3" s="126"/>
      <c r="G3" s="126"/>
      <c r="H3" s="70"/>
      <c r="I3" s="70"/>
      <c r="J3" s="70"/>
      <c r="K3" s="70"/>
      <c r="L3" s="70"/>
      <c r="M3" s="70"/>
      <c r="N3" s="92"/>
      <c r="O3" s="92"/>
      <c r="P3" s="92"/>
      <c r="Q3" s="70"/>
      <c r="U3" s="123"/>
      <c r="W3" s="37" t="s">
        <v>165</v>
      </c>
    </row>
    <row r="4" ht="18" customHeight="1" spans="1:23">
      <c r="A4" s="10" t="s">
        <v>178</v>
      </c>
      <c r="B4" s="10" t="s">
        <v>179</v>
      </c>
      <c r="C4" s="10" t="s">
        <v>180</v>
      </c>
      <c r="D4" s="10" t="s">
        <v>181</v>
      </c>
      <c r="E4" s="10" t="s">
        <v>182</v>
      </c>
      <c r="F4" s="10" t="s">
        <v>183</v>
      </c>
      <c r="G4" s="10" t="s">
        <v>184</v>
      </c>
      <c r="H4" s="127" t="s">
        <v>185</v>
      </c>
      <c r="I4" s="63" t="s">
        <v>185</v>
      </c>
      <c r="J4" s="63"/>
      <c r="K4" s="63"/>
      <c r="L4" s="63"/>
      <c r="M4" s="63"/>
      <c r="N4" s="13"/>
      <c r="O4" s="13"/>
      <c r="P4" s="13"/>
      <c r="Q4" s="73" t="s">
        <v>62</v>
      </c>
      <c r="R4" s="63" t="s">
        <v>78</v>
      </c>
      <c r="S4" s="63"/>
      <c r="T4" s="63"/>
      <c r="U4" s="63"/>
      <c r="V4" s="63"/>
      <c r="W4" s="132"/>
    </row>
    <row r="5" ht="18" customHeight="1" spans="1:23">
      <c r="A5" s="15"/>
      <c r="B5" s="122"/>
      <c r="C5" s="15"/>
      <c r="D5" s="15"/>
      <c r="E5" s="15"/>
      <c r="F5" s="15"/>
      <c r="G5" s="15"/>
      <c r="H5" s="105" t="s">
        <v>186</v>
      </c>
      <c r="I5" s="127" t="s">
        <v>59</v>
      </c>
      <c r="J5" s="63"/>
      <c r="K5" s="63"/>
      <c r="L5" s="63"/>
      <c r="M5" s="132"/>
      <c r="N5" s="12" t="s">
        <v>187</v>
      </c>
      <c r="O5" s="13"/>
      <c r="P5" s="14"/>
      <c r="Q5" s="10" t="s">
        <v>62</v>
      </c>
      <c r="R5" s="127" t="s">
        <v>78</v>
      </c>
      <c r="S5" s="73" t="s">
        <v>65</v>
      </c>
      <c r="T5" s="63" t="s">
        <v>78</v>
      </c>
      <c r="U5" s="73" t="s">
        <v>67</v>
      </c>
      <c r="V5" s="73" t="s">
        <v>68</v>
      </c>
      <c r="W5" s="134" t="s">
        <v>69</v>
      </c>
    </row>
    <row r="6" ht="18.75" customHeight="1" spans="1:23">
      <c r="A6" s="31"/>
      <c r="B6" s="31"/>
      <c r="C6" s="31"/>
      <c r="D6" s="31"/>
      <c r="E6" s="31"/>
      <c r="F6" s="31"/>
      <c r="G6" s="31"/>
      <c r="H6" s="31"/>
      <c r="I6" s="133" t="s">
        <v>188</v>
      </c>
      <c r="J6" s="10" t="s">
        <v>189</v>
      </c>
      <c r="K6" s="10" t="s">
        <v>190</v>
      </c>
      <c r="L6" s="10" t="s">
        <v>191</v>
      </c>
      <c r="M6" s="10" t="s">
        <v>192</v>
      </c>
      <c r="N6" s="10" t="s">
        <v>59</v>
      </c>
      <c r="O6" s="10" t="s">
        <v>60</v>
      </c>
      <c r="P6" s="10" t="s">
        <v>61</v>
      </c>
      <c r="Q6" s="31"/>
      <c r="R6" s="10" t="s">
        <v>58</v>
      </c>
      <c r="S6" s="10" t="s">
        <v>65</v>
      </c>
      <c r="T6" s="10" t="s">
        <v>193</v>
      </c>
      <c r="U6" s="10" t="s">
        <v>67</v>
      </c>
      <c r="V6" s="10" t="s">
        <v>68</v>
      </c>
      <c r="W6" s="10" t="s">
        <v>69</v>
      </c>
    </row>
    <row r="7" ht="37.5" customHeight="1" spans="1:23">
      <c r="A7" s="108"/>
      <c r="B7" s="108"/>
      <c r="C7" s="108"/>
      <c r="D7" s="108"/>
      <c r="E7" s="108"/>
      <c r="F7" s="108"/>
      <c r="G7" s="108"/>
      <c r="H7" s="108"/>
      <c r="I7" s="91"/>
      <c r="J7" s="17" t="s">
        <v>194</v>
      </c>
      <c r="K7" s="17" t="s">
        <v>190</v>
      </c>
      <c r="L7" s="17" t="s">
        <v>191</v>
      </c>
      <c r="M7" s="17" t="s">
        <v>192</v>
      </c>
      <c r="N7" s="17" t="s">
        <v>190</v>
      </c>
      <c r="O7" s="17" t="s">
        <v>191</v>
      </c>
      <c r="P7" s="17" t="s">
        <v>192</v>
      </c>
      <c r="Q7" s="17" t="s">
        <v>62</v>
      </c>
      <c r="R7" s="17" t="s">
        <v>58</v>
      </c>
      <c r="S7" s="17" t="s">
        <v>65</v>
      </c>
      <c r="T7" s="17" t="s">
        <v>193</v>
      </c>
      <c r="U7" s="17" t="s">
        <v>67</v>
      </c>
      <c r="V7" s="17" t="s">
        <v>68</v>
      </c>
      <c r="W7" s="17" t="s">
        <v>69</v>
      </c>
    </row>
    <row r="8" ht="19.5" customHeight="1" spans="1:23">
      <c r="A8" s="128">
        <v>1</v>
      </c>
      <c r="B8" s="128">
        <v>2</v>
      </c>
      <c r="C8" s="128">
        <v>3</v>
      </c>
      <c r="D8" s="128">
        <v>4</v>
      </c>
      <c r="E8" s="128">
        <v>5</v>
      </c>
      <c r="F8" s="128">
        <v>6</v>
      </c>
      <c r="G8" s="128">
        <v>7</v>
      </c>
      <c r="H8" s="128">
        <v>8</v>
      </c>
      <c r="I8" s="128">
        <v>9</v>
      </c>
      <c r="J8" s="128">
        <v>10</v>
      </c>
      <c r="K8" s="128">
        <v>11</v>
      </c>
      <c r="L8" s="128">
        <v>12</v>
      </c>
      <c r="M8" s="128">
        <v>13</v>
      </c>
      <c r="N8" s="128">
        <v>14</v>
      </c>
      <c r="O8" s="128">
        <v>15</v>
      </c>
      <c r="P8" s="128">
        <v>16</v>
      </c>
      <c r="Q8" s="128">
        <v>17</v>
      </c>
      <c r="R8" s="128">
        <v>18</v>
      </c>
      <c r="S8" s="128">
        <v>19</v>
      </c>
      <c r="T8" s="128">
        <v>20</v>
      </c>
      <c r="U8" s="128">
        <v>21</v>
      </c>
      <c r="V8" s="128">
        <v>22</v>
      </c>
      <c r="W8" s="128">
        <v>23</v>
      </c>
    </row>
    <row r="9" ht="21" customHeight="1" spans="1:23">
      <c r="A9" s="129" t="s">
        <v>71</v>
      </c>
      <c r="B9" s="129"/>
      <c r="C9" s="129"/>
      <c r="D9" s="129"/>
      <c r="E9" s="129"/>
      <c r="F9" s="129"/>
      <c r="G9" s="129"/>
      <c r="H9" s="23">
        <v>20710931.96</v>
      </c>
      <c r="I9" s="23">
        <v>20706431.96</v>
      </c>
      <c r="J9" s="23"/>
      <c r="K9" s="23"/>
      <c r="L9" s="23">
        <v>20706431.96</v>
      </c>
      <c r="M9" s="23"/>
      <c r="N9" s="23"/>
      <c r="O9" s="23"/>
      <c r="P9" s="23"/>
      <c r="Q9" s="23"/>
      <c r="R9" s="23">
        <v>4500</v>
      </c>
      <c r="S9" s="23"/>
      <c r="T9" s="23"/>
      <c r="U9" s="23"/>
      <c r="V9" s="23"/>
      <c r="W9" s="23">
        <v>4500</v>
      </c>
    </row>
    <row r="10" ht="21" customHeight="1" spans="1:23">
      <c r="A10" s="129" t="s">
        <v>71</v>
      </c>
      <c r="B10" s="21" t="s">
        <v>195</v>
      </c>
      <c r="C10" s="21" t="s">
        <v>196</v>
      </c>
      <c r="D10" s="21" t="s">
        <v>88</v>
      </c>
      <c r="E10" s="21" t="s">
        <v>89</v>
      </c>
      <c r="F10" s="21" t="s">
        <v>197</v>
      </c>
      <c r="G10" s="21" t="s">
        <v>198</v>
      </c>
      <c r="H10" s="23">
        <v>6594120</v>
      </c>
      <c r="I10" s="23">
        <v>6594120</v>
      </c>
      <c r="J10" s="23"/>
      <c r="K10" s="23"/>
      <c r="L10" s="23">
        <v>6594120</v>
      </c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</row>
    <row r="11" ht="21" customHeight="1" spans="1:23">
      <c r="A11" s="129" t="s">
        <v>71</v>
      </c>
      <c r="B11" s="21" t="s">
        <v>195</v>
      </c>
      <c r="C11" s="21" t="s">
        <v>196</v>
      </c>
      <c r="D11" s="21" t="s">
        <v>88</v>
      </c>
      <c r="E11" s="21" t="s">
        <v>89</v>
      </c>
      <c r="F11" s="21" t="s">
        <v>199</v>
      </c>
      <c r="G11" s="21" t="s">
        <v>200</v>
      </c>
      <c r="H11" s="23">
        <v>597216</v>
      </c>
      <c r="I11" s="23">
        <v>597216</v>
      </c>
      <c r="J11" s="23"/>
      <c r="K11" s="23"/>
      <c r="L11" s="23">
        <v>597216</v>
      </c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</row>
    <row r="12" ht="21" customHeight="1" spans="1:23">
      <c r="A12" s="129" t="s">
        <v>71</v>
      </c>
      <c r="B12" s="21" t="s">
        <v>195</v>
      </c>
      <c r="C12" s="21" t="s">
        <v>196</v>
      </c>
      <c r="D12" s="21" t="s">
        <v>88</v>
      </c>
      <c r="E12" s="21" t="s">
        <v>89</v>
      </c>
      <c r="F12" s="21" t="s">
        <v>201</v>
      </c>
      <c r="G12" s="21" t="s">
        <v>202</v>
      </c>
      <c r="H12" s="23">
        <v>1491192</v>
      </c>
      <c r="I12" s="23">
        <v>1491192</v>
      </c>
      <c r="J12" s="23"/>
      <c r="K12" s="23"/>
      <c r="L12" s="23">
        <v>1491192</v>
      </c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</row>
    <row r="13" ht="21" customHeight="1" spans="1:23">
      <c r="A13" s="129" t="s">
        <v>71</v>
      </c>
      <c r="B13" s="21" t="s">
        <v>203</v>
      </c>
      <c r="C13" s="21" t="s">
        <v>204</v>
      </c>
      <c r="D13" s="21" t="s">
        <v>88</v>
      </c>
      <c r="E13" s="21" t="s">
        <v>89</v>
      </c>
      <c r="F13" s="21" t="s">
        <v>201</v>
      </c>
      <c r="G13" s="21" t="s">
        <v>202</v>
      </c>
      <c r="H13" s="23">
        <v>1890000</v>
      </c>
      <c r="I13" s="23">
        <v>1890000</v>
      </c>
      <c r="J13" s="23"/>
      <c r="K13" s="23"/>
      <c r="L13" s="23">
        <v>1890000</v>
      </c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</row>
    <row r="14" ht="21" customHeight="1" spans="1:23">
      <c r="A14" s="129" t="s">
        <v>71</v>
      </c>
      <c r="B14" s="21" t="s">
        <v>195</v>
      </c>
      <c r="C14" s="21" t="s">
        <v>196</v>
      </c>
      <c r="D14" s="21" t="s">
        <v>88</v>
      </c>
      <c r="E14" s="21" t="s">
        <v>89</v>
      </c>
      <c r="F14" s="21" t="s">
        <v>201</v>
      </c>
      <c r="G14" s="21" t="s">
        <v>202</v>
      </c>
      <c r="H14" s="23">
        <v>1907736</v>
      </c>
      <c r="I14" s="23">
        <v>1907736</v>
      </c>
      <c r="J14" s="23"/>
      <c r="K14" s="23"/>
      <c r="L14" s="23">
        <v>1907736</v>
      </c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</row>
    <row r="15" ht="21" customHeight="1" spans="1:23">
      <c r="A15" s="129" t="s">
        <v>71</v>
      </c>
      <c r="B15" s="21" t="s">
        <v>195</v>
      </c>
      <c r="C15" s="21" t="s">
        <v>196</v>
      </c>
      <c r="D15" s="21" t="s">
        <v>88</v>
      </c>
      <c r="E15" s="21" t="s">
        <v>89</v>
      </c>
      <c r="F15" s="21" t="s">
        <v>201</v>
      </c>
      <c r="G15" s="21" t="s">
        <v>202</v>
      </c>
      <c r="H15" s="23">
        <v>1128240</v>
      </c>
      <c r="I15" s="23">
        <v>1128240</v>
      </c>
      <c r="J15" s="23"/>
      <c r="K15" s="23"/>
      <c r="L15" s="23">
        <v>1128240</v>
      </c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</row>
    <row r="16" ht="21" customHeight="1" spans="1:23">
      <c r="A16" s="129" t="s">
        <v>71</v>
      </c>
      <c r="B16" s="21" t="s">
        <v>205</v>
      </c>
      <c r="C16" s="21" t="s">
        <v>206</v>
      </c>
      <c r="D16" s="21" t="s">
        <v>96</v>
      </c>
      <c r="E16" s="21" t="s">
        <v>97</v>
      </c>
      <c r="F16" s="21" t="s">
        <v>207</v>
      </c>
      <c r="G16" s="21" t="s">
        <v>208</v>
      </c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</row>
    <row r="17" ht="21" customHeight="1" spans="1:23">
      <c r="A17" s="129" t="s">
        <v>71</v>
      </c>
      <c r="B17" s="21" t="s">
        <v>205</v>
      </c>
      <c r="C17" s="21" t="s">
        <v>206</v>
      </c>
      <c r="D17" s="21" t="s">
        <v>96</v>
      </c>
      <c r="E17" s="21" t="s">
        <v>97</v>
      </c>
      <c r="F17" s="21" t="s">
        <v>207</v>
      </c>
      <c r="G17" s="21" t="s">
        <v>208</v>
      </c>
      <c r="H17" s="23">
        <v>1874912.64</v>
      </c>
      <c r="I17" s="23">
        <v>1874912.64</v>
      </c>
      <c r="J17" s="23"/>
      <c r="K17" s="23"/>
      <c r="L17" s="23">
        <v>1874912.64</v>
      </c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</row>
    <row r="18" ht="21" customHeight="1" spans="1:23">
      <c r="A18" s="129" t="s">
        <v>71</v>
      </c>
      <c r="B18" s="21" t="s">
        <v>205</v>
      </c>
      <c r="C18" s="21" t="s">
        <v>206</v>
      </c>
      <c r="D18" s="21" t="s">
        <v>209</v>
      </c>
      <c r="E18" s="21" t="s">
        <v>210</v>
      </c>
      <c r="F18" s="21" t="s">
        <v>211</v>
      </c>
      <c r="G18" s="21" t="s">
        <v>212</v>
      </c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</row>
    <row r="19" ht="21" customHeight="1" spans="1:23">
      <c r="A19" s="129" t="s">
        <v>71</v>
      </c>
      <c r="B19" s="21" t="s">
        <v>205</v>
      </c>
      <c r="C19" s="21" t="s">
        <v>206</v>
      </c>
      <c r="D19" s="21" t="s">
        <v>106</v>
      </c>
      <c r="E19" s="21" t="s">
        <v>107</v>
      </c>
      <c r="F19" s="21" t="s">
        <v>211</v>
      </c>
      <c r="G19" s="21" t="s">
        <v>212</v>
      </c>
      <c r="H19" s="23">
        <v>831992.48</v>
      </c>
      <c r="I19" s="23">
        <v>831992.48</v>
      </c>
      <c r="J19" s="23"/>
      <c r="K19" s="23"/>
      <c r="L19" s="23">
        <v>831992.48</v>
      </c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</row>
    <row r="20" ht="21" customHeight="1" spans="1:23">
      <c r="A20" s="129" t="s">
        <v>71</v>
      </c>
      <c r="B20" s="21" t="s">
        <v>205</v>
      </c>
      <c r="C20" s="21" t="s">
        <v>206</v>
      </c>
      <c r="D20" s="21" t="s">
        <v>108</v>
      </c>
      <c r="E20" s="21" t="s">
        <v>109</v>
      </c>
      <c r="F20" s="21" t="s">
        <v>213</v>
      </c>
      <c r="G20" s="21" t="s">
        <v>214</v>
      </c>
      <c r="H20" s="23">
        <v>17556</v>
      </c>
      <c r="I20" s="23">
        <v>17556</v>
      </c>
      <c r="J20" s="23"/>
      <c r="K20" s="23"/>
      <c r="L20" s="23">
        <v>17556</v>
      </c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</row>
    <row r="21" ht="21" customHeight="1" spans="1:23">
      <c r="A21" s="129" t="s">
        <v>71</v>
      </c>
      <c r="B21" s="21" t="s">
        <v>205</v>
      </c>
      <c r="C21" s="21" t="s">
        <v>206</v>
      </c>
      <c r="D21" s="21" t="s">
        <v>108</v>
      </c>
      <c r="E21" s="21" t="s">
        <v>109</v>
      </c>
      <c r="F21" s="21" t="s">
        <v>213</v>
      </c>
      <c r="G21" s="21" t="s">
        <v>214</v>
      </c>
      <c r="H21" s="23">
        <v>24168</v>
      </c>
      <c r="I21" s="23">
        <v>24168</v>
      </c>
      <c r="J21" s="23"/>
      <c r="K21" s="23"/>
      <c r="L21" s="23">
        <v>24168</v>
      </c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</row>
    <row r="22" ht="21" customHeight="1" spans="1:23">
      <c r="A22" s="129" t="s">
        <v>71</v>
      </c>
      <c r="B22" s="21" t="s">
        <v>205</v>
      </c>
      <c r="C22" s="21" t="s">
        <v>206</v>
      </c>
      <c r="D22" s="21" t="s">
        <v>88</v>
      </c>
      <c r="E22" s="21" t="s">
        <v>89</v>
      </c>
      <c r="F22" s="21" t="s">
        <v>213</v>
      </c>
      <c r="G22" s="21" t="s">
        <v>214</v>
      </c>
      <c r="H22" s="23">
        <v>82027.43</v>
      </c>
      <c r="I22" s="23">
        <v>82027.43</v>
      </c>
      <c r="J22" s="23"/>
      <c r="K22" s="23"/>
      <c r="L22" s="23">
        <v>82027.43</v>
      </c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</row>
    <row r="23" ht="21" customHeight="1" spans="1:23">
      <c r="A23" s="129" t="s">
        <v>71</v>
      </c>
      <c r="B23" s="21" t="s">
        <v>205</v>
      </c>
      <c r="C23" s="21" t="s">
        <v>206</v>
      </c>
      <c r="D23" s="21" t="s">
        <v>108</v>
      </c>
      <c r="E23" s="21" t="s">
        <v>109</v>
      </c>
      <c r="F23" s="21" t="s">
        <v>213</v>
      </c>
      <c r="G23" s="21" t="s">
        <v>214</v>
      </c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</row>
    <row r="24" ht="21" customHeight="1" spans="1:23">
      <c r="A24" s="129" t="s">
        <v>71</v>
      </c>
      <c r="B24" s="21" t="s">
        <v>205</v>
      </c>
      <c r="C24" s="21" t="s">
        <v>206</v>
      </c>
      <c r="D24" s="21" t="s">
        <v>108</v>
      </c>
      <c r="E24" s="21" t="s">
        <v>109</v>
      </c>
      <c r="F24" s="21" t="s">
        <v>213</v>
      </c>
      <c r="G24" s="21" t="s">
        <v>214</v>
      </c>
      <c r="H24" s="23">
        <v>23436.41</v>
      </c>
      <c r="I24" s="23">
        <v>23436.41</v>
      </c>
      <c r="J24" s="23"/>
      <c r="K24" s="23"/>
      <c r="L24" s="23">
        <v>23436.41</v>
      </c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</row>
    <row r="25" ht="21" customHeight="1" spans="1:23">
      <c r="A25" s="129" t="s">
        <v>71</v>
      </c>
      <c r="B25" s="21" t="s">
        <v>215</v>
      </c>
      <c r="C25" s="21" t="s">
        <v>115</v>
      </c>
      <c r="D25" s="21" t="s">
        <v>114</v>
      </c>
      <c r="E25" s="21" t="s">
        <v>115</v>
      </c>
      <c r="F25" s="21" t="s">
        <v>216</v>
      </c>
      <c r="G25" s="21" t="s">
        <v>115</v>
      </c>
      <c r="H25" s="23">
        <v>1406184</v>
      </c>
      <c r="I25" s="23">
        <v>1406184</v>
      </c>
      <c r="J25" s="23"/>
      <c r="K25" s="23"/>
      <c r="L25" s="23">
        <v>1406184</v>
      </c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</row>
    <row r="26" ht="21" customHeight="1" spans="1:23">
      <c r="A26" s="129" t="s">
        <v>71</v>
      </c>
      <c r="B26" s="21" t="s">
        <v>215</v>
      </c>
      <c r="C26" s="21" t="s">
        <v>115</v>
      </c>
      <c r="D26" s="21" t="s">
        <v>114</v>
      </c>
      <c r="E26" s="21" t="s">
        <v>115</v>
      </c>
      <c r="F26" s="21" t="s">
        <v>216</v>
      </c>
      <c r="G26" s="21" t="s">
        <v>115</v>
      </c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</row>
    <row r="27" ht="21" customHeight="1" spans="1:23">
      <c r="A27" s="129" t="s">
        <v>71</v>
      </c>
      <c r="B27" s="21" t="s">
        <v>217</v>
      </c>
      <c r="C27" s="21" t="s">
        <v>218</v>
      </c>
      <c r="D27" s="21" t="s">
        <v>88</v>
      </c>
      <c r="E27" s="21" t="s">
        <v>89</v>
      </c>
      <c r="F27" s="21" t="s">
        <v>219</v>
      </c>
      <c r="G27" s="21" t="s">
        <v>220</v>
      </c>
      <c r="H27" s="23">
        <v>175773</v>
      </c>
      <c r="I27" s="23">
        <v>175773</v>
      </c>
      <c r="J27" s="23"/>
      <c r="K27" s="23"/>
      <c r="L27" s="23">
        <v>175773</v>
      </c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</row>
    <row r="28" ht="21" customHeight="1" spans="1:23">
      <c r="A28" s="129" t="s">
        <v>71</v>
      </c>
      <c r="B28" s="21" t="s">
        <v>221</v>
      </c>
      <c r="C28" s="21" t="s">
        <v>222</v>
      </c>
      <c r="D28" s="21" t="s">
        <v>88</v>
      </c>
      <c r="E28" s="21" t="s">
        <v>89</v>
      </c>
      <c r="F28" s="21" t="s">
        <v>223</v>
      </c>
      <c r="G28" s="21" t="s">
        <v>222</v>
      </c>
      <c r="H28" s="23">
        <v>234364</v>
      </c>
      <c r="I28" s="23">
        <v>234364</v>
      </c>
      <c r="J28" s="23"/>
      <c r="K28" s="23"/>
      <c r="L28" s="23">
        <v>234364</v>
      </c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</row>
    <row r="29" ht="21" customHeight="1" spans="1:23">
      <c r="A29" s="129" t="s">
        <v>71</v>
      </c>
      <c r="B29" s="21" t="s">
        <v>224</v>
      </c>
      <c r="C29" s="21" t="s">
        <v>225</v>
      </c>
      <c r="D29" s="21" t="s">
        <v>88</v>
      </c>
      <c r="E29" s="21" t="s">
        <v>89</v>
      </c>
      <c r="F29" s="21" t="s">
        <v>226</v>
      </c>
      <c r="G29" s="21" t="s">
        <v>225</v>
      </c>
      <c r="H29" s="23">
        <v>1908</v>
      </c>
      <c r="I29" s="23">
        <v>1908</v>
      </c>
      <c r="J29" s="23"/>
      <c r="K29" s="23"/>
      <c r="L29" s="23">
        <v>1908</v>
      </c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</row>
    <row r="30" ht="21" customHeight="1" spans="1:23">
      <c r="A30" s="129" t="s">
        <v>71</v>
      </c>
      <c r="B30" s="21" t="s">
        <v>227</v>
      </c>
      <c r="C30" s="21" t="s">
        <v>228</v>
      </c>
      <c r="D30" s="21" t="s">
        <v>88</v>
      </c>
      <c r="E30" s="21" t="s">
        <v>89</v>
      </c>
      <c r="F30" s="21" t="s">
        <v>229</v>
      </c>
      <c r="G30" s="21" t="s">
        <v>228</v>
      </c>
      <c r="H30" s="23">
        <v>20000</v>
      </c>
      <c r="I30" s="23">
        <v>20000</v>
      </c>
      <c r="J30" s="23"/>
      <c r="K30" s="23"/>
      <c r="L30" s="23">
        <v>20000</v>
      </c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</row>
    <row r="31" ht="21" customHeight="1" spans="1:23">
      <c r="A31" s="129" t="s">
        <v>71</v>
      </c>
      <c r="B31" s="21" t="s">
        <v>230</v>
      </c>
      <c r="C31" s="21" t="s">
        <v>231</v>
      </c>
      <c r="D31" s="21" t="s">
        <v>94</v>
      </c>
      <c r="E31" s="21" t="s">
        <v>95</v>
      </c>
      <c r="F31" s="21" t="s">
        <v>232</v>
      </c>
      <c r="G31" s="21" t="s">
        <v>233</v>
      </c>
      <c r="H31" s="23">
        <v>1790718</v>
      </c>
      <c r="I31" s="23">
        <v>1790718</v>
      </c>
      <c r="J31" s="23"/>
      <c r="K31" s="23"/>
      <c r="L31" s="23">
        <v>1790718</v>
      </c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</row>
    <row r="32" ht="21" customHeight="1" spans="1:23">
      <c r="A32" s="129" t="s">
        <v>71</v>
      </c>
      <c r="B32" s="21" t="s">
        <v>234</v>
      </c>
      <c r="C32" s="21" t="s">
        <v>235</v>
      </c>
      <c r="D32" s="21" t="s">
        <v>100</v>
      </c>
      <c r="E32" s="21" t="s">
        <v>101</v>
      </c>
      <c r="F32" s="21" t="s">
        <v>236</v>
      </c>
      <c r="G32" s="21" t="s">
        <v>237</v>
      </c>
      <c r="H32" s="23">
        <v>31248</v>
      </c>
      <c r="I32" s="23">
        <v>31248</v>
      </c>
      <c r="J32" s="23"/>
      <c r="K32" s="23"/>
      <c r="L32" s="23">
        <v>31248</v>
      </c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</row>
    <row r="33" ht="21" customHeight="1" spans="1:23">
      <c r="A33" s="129" t="s">
        <v>71</v>
      </c>
      <c r="B33" s="21" t="s">
        <v>238</v>
      </c>
      <c r="C33" s="21" t="s">
        <v>239</v>
      </c>
      <c r="D33" s="21" t="s">
        <v>94</v>
      </c>
      <c r="E33" s="21" t="s">
        <v>95</v>
      </c>
      <c r="F33" s="21" t="s">
        <v>240</v>
      </c>
      <c r="G33" s="21" t="s">
        <v>241</v>
      </c>
      <c r="H33" s="23">
        <v>160925</v>
      </c>
      <c r="I33" s="23">
        <v>160925</v>
      </c>
      <c r="J33" s="23"/>
      <c r="K33" s="23"/>
      <c r="L33" s="23">
        <v>160925</v>
      </c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</row>
    <row r="34" ht="21" customHeight="1" spans="1:23">
      <c r="A34" s="129" t="s">
        <v>71</v>
      </c>
      <c r="B34" s="21" t="s">
        <v>242</v>
      </c>
      <c r="C34" s="21" t="s">
        <v>243</v>
      </c>
      <c r="D34" s="21" t="s">
        <v>88</v>
      </c>
      <c r="E34" s="21" t="s">
        <v>89</v>
      </c>
      <c r="F34" s="21" t="s">
        <v>197</v>
      </c>
      <c r="G34" s="21" t="s">
        <v>198</v>
      </c>
      <c r="H34" s="23">
        <v>402715</v>
      </c>
      <c r="I34" s="23">
        <v>402715</v>
      </c>
      <c r="J34" s="23"/>
      <c r="K34" s="23"/>
      <c r="L34" s="23">
        <v>402715</v>
      </c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</row>
    <row r="35" ht="21" customHeight="1" spans="1:23">
      <c r="A35" s="129" t="s">
        <v>71</v>
      </c>
      <c r="B35" s="21" t="s">
        <v>244</v>
      </c>
      <c r="C35" s="21" t="s">
        <v>245</v>
      </c>
      <c r="D35" s="21" t="s">
        <v>88</v>
      </c>
      <c r="E35" s="21" t="s">
        <v>89</v>
      </c>
      <c r="F35" s="21" t="s">
        <v>246</v>
      </c>
      <c r="G35" s="21" t="s">
        <v>247</v>
      </c>
      <c r="H35" s="23">
        <v>20000</v>
      </c>
      <c r="I35" s="23">
        <v>20000</v>
      </c>
      <c r="J35" s="23"/>
      <c r="K35" s="23"/>
      <c r="L35" s="23">
        <v>20000</v>
      </c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</row>
    <row r="36" ht="21" customHeight="1" spans="1:23">
      <c r="A36" s="129" t="s">
        <v>71</v>
      </c>
      <c r="B36" s="21" t="s">
        <v>248</v>
      </c>
      <c r="C36" s="21" t="s">
        <v>249</v>
      </c>
      <c r="D36" s="21" t="s">
        <v>88</v>
      </c>
      <c r="E36" s="21" t="s">
        <v>89</v>
      </c>
      <c r="F36" s="21" t="s">
        <v>250</v>
      </c>
      <c r="G36" s="21" t="s">
        <v>251</v>
      </c>
      <c r="H36" s="23">
        <v>2000</v>
      </c>
      <c r="I36" s="23"/>
      <c r="J36" s="23"/>
      <c r="K36" s="23"/>
      <c r="L36" s="23"/>
      <c r="M36" s="23"/>
      <c r="N36" s="23"/>
      <c r="O36" s="23"/>
      <c r="P36" s="23"/>
      <c r="Q36" s="23"/>
      <c r="R36" s="23">
        <v>2000</v>
      </c>
      <c r="S36" s="23"/>
      <c r="T36" s="23"/>
      <c r="U36" s="23"/>
      <c r="V36" s="23"/>
      <c r="W36" s="23">
        <v>2000</v>
      </c>
    </row>
    <row r="37" ht="21" customHeight="1" spans="1:23">
      <c r="A37" s="129" t="s">
        <v>71</v>
      </c>
      <c r="B37" s="21" t="s">
        <v>252</v>
      </c>
      <c r="C37" s="21" t="s">
        <v>253</v>
      </c>
      <c r="D37" s="21" t="s">
        <v>88</v>
      </c>
      <c r="E37" s="21" t="s">
        <v>89</v>
      </c>
      <c r="F37" s="21" t="s">
        <v>254</v>
      </c>
      <c r="G37" s="21" t="s">
        <v>255</v>
      </c>
      <c r="H37" s="23">
        <v>2500</v>
      </c>
      <c r="I37" s="23"/>
      <c r="J37" s="23"/>
      <c r="K37" s="23"/>
      <c r="L37" s="23"/>
      <c r="M37" s="23"/>
      <c r="N37" s="23"/>
      <c r="O37" s="23"/>
      <c r="P37" s="23"/>
      <c r="Q37" s="23"/>
      <c r="R37" s="23">
        <v>2500</v>
      </c>
      <c r="S37" s="23"/>
      <c r="T37" s="23"/>
      <c r="U37" s="23"/>
      <c r="V37" s="23"/>
      <c r="W37" s="23">
        <v>2500</v>
      </c>
    </row>
    <row r="38" ht="21" customHeight="1" spans="1:23">
      <c r="A38" s="34" t="s">
        <v>116</v>
      </c>
      <c r="B38" s="130"/>
      <c r="C38" s="130"/>
      <c r="D38" s="130"/>
      <c r="E38" s="130"/>
      <c r="F38" s="130"/>
      <c r="G38" s="131"/>
      <c r="H38" s="23">
        <v>20710931.96</v>
      </c>
      <c r="I38" s="23">
        <v>20706431.96</v>
      </c>
      <c r="J38" s="23"/>
      <c r="K38" s="23"/>
      <c r="L38" s="23">
        <v>20706431.96</v>
      </c>
      <c r="M38" s="23"/>
      <c r="N38" s="23"/>
      <c r="O38" s="23"/>
      <c r="P38" s="23"/>
      <c r="Q38" s="23"/>
      <c r="R38" s="23">
        <v>4500</v>
      </c>
      <c r="S38" s="23"/>
      <c r="T38" s="23"/>
      <c r="U38" s="23"/>
      <c r="V38" s="23"/>
      <c r="W38" s="23">
        <v>4500</v>
      </c>
    </row>
  </sheetData>
  <mergeCells count="30">
    <mergeCell ref="A2:W2"/>
    <mergeCell ref="A3:G3"/>
    <mergeCell ref="H4:W4"/>
    <mergeCell ref="I5:M5"/>
    <mergeCell ref="N5:P5"/>
    <mergeCell ref="R5:W5"/>
    <mergeCell ref="A38:G38"/>
    <mergeCell ref="A4:A7"/>
    <mergeCell ref="B4:B7"/>
    <mergeCell ref="C4:C7"/>
    <mergeCell ref="D4:D7"/>
    <mergeCell ref="E4:E7"/>
    <mergeCell ref="F4:F7"/>
    <mergeCell ref="G4:G7"/>
    <mergeCell ref="H5:H7"/>
    <mergeCell ref="I6:I7"/>
    <mergeCell ref="J6:J7"/>
    <mergeCell ref="K6:K7"/>
    <mergeCell ref="L6:L7"/>
    <mergeCell ref="M6:M7"/>
    <mergeCell ref="N6:N7"/>
    <mergeCell ref="O6:O7"/>
    <mergeCell ref="P6:P7"/>
    <mergeCell ref="Q5:Q7"/>
    <mergeCell ref="R6:R7"/>
    <mergeCell ref="S6:S7"/>
    <mergeCell ref="T6:T7"/>
    <mergeCell ref="U6:U7"/>
    <mergeCell ref="V6:V7"/>
    <mergeCell ref="W6:W7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42"/>
  <sheetViews>
    <sheetView showZeros="0" workbookViewId="0">
      <selection activeCell="A26" sqref="$A26:$XFD26"/>
    </sheetView>
  </sheetViews>
  <sheetFormatPr defaultColWidth="9.16190476190476" defaultRowHeight="14.25" customHeight="1"/>
  <cols>
    <col min="1" max="1" width="12.5047619047619" customWidth="1"/>
    <col min="2" max="2" width="30.5047619047619" customWidth="1"/>
    <col min="3" max="3" width="32.8285714285714" customWidth="1"/>
    <col min="4" max="4" width="23.8285714285714" customWidth="1"/>
    <col min="5" max="5" width="11.1619047619048" customWidth="1"/>
    <col min="6" max="6" width="17.6666666666667" customWidth="1"/>
    <col min="7" max="7" width="9.82857142857143" customWidth="1"/>
    <col min="8" max="8" width="17.6666666666667" customWidth="1"/>
    <col min="9" max="21" width="19.1619047619048" customWidth="1"/>
    <col min="22" max="23" width="19.3333333333333" customWidth="1"/>
  </cols>
  <sheetData>
    <row r="1" ht="15" customHeight="1" spans="1:23">
      <c r="A1" s="1"/>
      <c r="B1" s="3"/>
      <c r="C1" s="1"/>
      <c r="D1" s="1"/>
      <c r="E1" s="2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1"/>
      <c r="S1" s="1"/>
      <c r="T1" s="1"/>
      <c r="U1" s="3"/>
      <c r="V1" s="1"/>
      <c r="W1" s="38" t="s">
        <v>256</v>
      </c>
    </row>
    <row r="2" ht="41.25" customHeight="1" spans="1:23">
      <c r="A2" s="5" t="str">
        <f>"2025"&amp;"年部门项目支出预算表"</f>
        <v>2025年部门项目支出预算表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</row>
    <row r="3" ht="18.75" customHeight="1" spans="1:23">
      <c r="A3" s="7" t="str">
        <f>"单位名称："&amp;"凤庆县职业教育中心"</f>
        <v>单位名称：凤庆县职业教育中心</v>
      </c>
      <c r="B3" s="8"/>
      <c r="C3" s="8"/>
      <c r="D3" s="8"/>
      <c r="E3" s="8"/>
      <c r="F3" s="8"/>
      <c r="G3" s="8"/>
      <c r="H3" s="8"/>
      <c r="I3" s="9"/>
      <c r="J3" s="9"/>
      <c r="K3" s="9"/>
      <c r="L3" s="9"/>
      <c r="M3" s="9"/>
      <c r="N3" s="9"/>
      <c r="O3" s="9"/>
      <c r="P3" s="9"/>
      <c r="Q3" s="9"/>
      <c r="R3" s="1"/>
      <c r="S3" s="1"/>
      <c r="T3" s="1"/>
      <c r="U3" s="3"/>
      <c r="V3" s="1"/>
      <c r="W3" s="38" t="s">
        <v>165</v>
      </c>
    </row>
    <row r="4" ht="18.75" customHeight="1" spans="1:23">
      <c r="A4" s="10" t="s">
        <v>257</v>
      </c>
      <c r="B4" s="11" t="s">
        <v>179</v>
      </c>
      <c r="C4" s="10" t="s">
        <v>180</v>
      </c>
      <c r="D4" s="10" t="s">
        <v>258</v>
      </c>
      <c r="E4" s="11" t="s">
        <v>181</v>
      </c>
      <c r="F4" s="11" t="s">
        <v>182</v>
      </c>
      <c r="G4" s="11" t="s">
        <v>259</v>
      </c>
      <c r="H4" s="11" t="s">
        <v>260</v>
      </c>
      <c r="I4" s="30" t="s">
        <v>56</v>
      </c>
      <c r="J4" s="12" t="s">
        <v>261</v>
      </c>
      <c r="K4" s="13"/>
      <c r="L4" s="13"/>
      <c r="M4" s="14"/>
      <c r="N4" s="12" t="s">
        <v>187</v>
      </c>
      <c r="O4" s="13"/>
      <c r="P4" s="14"/>
      <c r="Q4" s="11" t="s">
        <v>62</v>
      </c>
      <c r="R4" s="12" t="s">
        <v>78</v>
      </c>
      <c r="S4" s="13"/>
      <c r="T4" s="13"/>
      <c r="U4" s="13"/>
      <c r="V4" s="13"/>
      <c r="W4" s="14"/>
    </row>
    <row r="5" ht="18.75" customHeight="1" spans="1:23">
      <c r="A5" s="15"/>
      <c r="B5" s="31"/>
      <c r="C5" s="15"/>
      <c r="D5" s="15"/>
      <c r="E5" s="16"/>
      <c r="F5" s="16"/>
      <c r="G5" s="16"/>
      <c r="H5" s="16"/>
      <c r="I5" s="31"/>
      <c r="J5" s="119" t="s">
        <v>59</v>
      </c>
      <c r="K5" s="120"/>
      <c r="L5" s="11" t="s">
        <v>60</v>
      </c>
      <c r="M5" s="11" t="s">
        <v>61</v>
      </c>
      <c r="N5" s="11" t="s">
        <v>59</v>
      </c>
      <c r="O5" s="11" t="s">
        <v>60</v>
      </c>
      <c r="P5" s="11" t="s">
        <v>61</v>
      </c>
      <c r="Q5" s="16"/>
      <c r="R5" s="11" t="s">
        <v>58</v>
      </c>
      <c r="S5" s="10" t="s">
        <v>65</v>
      </c>
      <c r="T5" s="10" t="s">
        <v>193</v>
      </c>
      <c r="U5" s="10" t="s">
        <v>67</v>
      </c>
      <c r="V5" s="10" t="s">
        <v>68</v>
      </c>
      <c r="W5" s="10" t="s">
        <v>69</v>
      </c>
    </row>
    <row r="6" ht="18.75" customHeight="1" spans="1:23">
      <c r="A6" s="31"/>
      <c r="B6" s="31"/>
      <c r="C6" s="31"/>
      <c r="D6" s="31"/>
      <c r="E6" s="31"/>
      <c r="F6" s="31"/>
      <c r="G6" s="31"/>
      <c r="H6" s="31"/>
      <c r="I6" s="31"/>
      <c r="J6" s="121" t="s">
        <v>58</v>
      </c>
      <c r="K6" s="93"/>
      <c r="L6" s="31"/>
      <c r="M6" s="31"/>
      <c r="N6" s="31"/>
      <c r="O6" s="31"/>
      <c r="P6" s="31"/>
      <c r="Q6" s="31"/>
      <c r="R6" s="31"/>
      <c r="S6" s="122"/>
      <c r="T6" s="122"/>
      <c r="U6" s="122"/>
      <c r="V6" s="122"/>
      <c r="W6" s="122"/>
    </row>
    <row r="7" ht="18.75" customHeight="1" spans="1:23">
      <c r="A7" s="17"/>
      <c r="B7" s="32"/>
      <c r="C7" s="17"/>
      <c r="D7" s="17"/>
      <c r="E7" s="18"/>
      <c r="F7" s="18"/>
      <c r="G7" s="18"/>
      <c r="H7" s="18"/>
      <c r="I7" s="32"/>
      <c r="J7" s="45" t="s">
        <v>58</v>
      </c>
      <c r="K7" s="45" t="s">
        <v>262</v>
      </c>
      <c r="L7" s="18"/>
      <c r="M7" s="18"/>
      <c r="N7" s="18"/>
      <c r="O7" s="18"/>
      <c r="P7" s="18"/>
      <c r="Q7" s="18"/>
      <c r="R7" s="18"/>
      <c r="S7" s="18"/>
      <c r="T7" s="18"/>
      <c r="U7" s="32"/>
      <c r="V7" s="18"/>
      <c r="W7" s="18"/>
    </row>
    <row r="8" ht="18.75" customHeight="1" spans="1:23">
      <c r="A8" s="117">
        <v>1</v>
      </c>
      <c r="B8" s="117">
        <v>2</v>
      </c>
      <c r="C8" s="117">
        <v>3</v>
      </c>
      <c r="D8" s="117">
        <v>4</v>
      </c>
      <c r="E8" s="117">
        <v>5</v>
      </c>
      <c r="F8" s="117">
        <v>6</v>
      </c>
      <c r="G8" s="117">
        <v>7</v>
      </c>
      <c r="H8" s="117">
        <v>8</v>
      </c>
      <c r="I8" s="117">
        <v>9</v>
      </c>
      <c r="J8" s="117">
        <v>10</v>
      </c>
      <c r="K8" s="117">
        <v>11</v>
      </c>
      <c r="L8" s="117">
        <v>12</v>
      </c>
      <c r="M8" s="117">
        <v>13</v>
      </c>
      <c r="N8" s="117">
        <v>14</v>
      </c>
      <c r="O8" s="117">
        <v>15</v>
      </c>
      <c r="P8" s="117">
        <v>16</v>
      </c>
      <c r="Q8" s="117">
        <v>17</v>
      </c>
      <c r="R8" s="117">
        <v>18</v>
      </c>
      <c r="S8" s="117">
        <v>19</v>
      </c>
      <c r="T8" s="117">
        <v>20</v>
      </c>
      <c r="U8" s="117">
        <v>21</v>
      </c>
      <c r="V8" s="117">
        <v>22</v>
      </c>
      <c r="W8" s="117">
        <v>23</v>
      </c>
    </row>
    <row r="9" ht="18.75" customHeight="1" spans="1:23">
      <c r="A9" s="21"/>
      <c r="B9" s="21"/>
      <c r="C9" s="21" t="s">
        <v>263</v>
      </c>
      <c r="D9" s="21"/>
      <c r="E9" s="21"/>
      <c r="F9" s="21"/>
      <c r="G9" s="21"/>
      <c r="H9" s="21"/>
      <c r="I9" s="23">
        <v>60000</v>
      </c>
      <c r="J9" s="23"/>
      <c r="K9" s="23"/>
      <c r="L9" s="23"/>
      <c r="M9" s="23"/>
      <c r="N9" s="23"/>
      <c r="O9" s="23"/>
      <c r="P9" s="23"/>
      <c r="Q9" s="23"/>
      <c r="R9" s="23">
        <v>60000</v>
      </c>
      <c r="S9" s="23"/>
      <c r="T9" s="23"/>
      <c r="U9" s="23"/>
      <c r="V9" s="23"/>
      <c r="W9" s="23">
        <v>60000</v>
      </c>
    </row>
    <row r="10" ht="18.75" customHeight="1" spans="1:23">
      <c r="A10" s="118" t="s">
        <v>264</v>
      </c>
      <c r="B10" s="118" t="s">
        <v>265</v>
      </c>
      <c r="C10" s="21" t="s">
        <v>263</v>
      </c>
      <c r="D10" s="118" t="s">
        <v>71</v>
      </c>
      <c r="E10" s="118" t="s">
        <v>88</v>
      </c>
      <c r="F10" s="118" t="s">
        <v>89</v>
      </c>
      <c r="G10" s="118" t="s">
        <v>250</v>
      </c>
      <c r="H10" s="118" t="s">
        <v>251</v>
      </c>
      <c r="I10" s="23">
        <v>10000</v>
      </c>
      <c r="J10" s="23"/>
      <c r="K10" s="23"/>
      <c r="L10" s="23"/>
      <c r="M10" s="23"/>
      <c r="N10" s="23"/>
      <c r="O10" s="23"/>
      <c r="P10" s="23"/>
      <c r="Q10" s="23"/>
      <c r="R10" s="23">
        <v>10000</v>
      </c>
      <c r="S10" s="23"/>
      <c r="T10" s="23"/>
      <c r="U10" s="23"/>
      <c r="V10" s="23"/>
      <c r="W10" s="23">
        <v>10000</v>
      </c>
    </row>
    <row r="11" ht="18.75" customHeight="1" spans="1:23">
      <c r="A11" s="118" t="s">
        <v>264</v>
      </c>
      <c r="B11" s="118" t="s">
        <v>265</v>
      </c>
      <c r="C11" s="21" t="s">
        <v>263</v>
      </c>
      <c r="D11" s="118" t="s">
        <v>71</v>
      </c>
      <c r="E11" s="118" t="s">
        <v>88</v>
      </c>
      <c r="F11" s="118" t="s">
        <v>89</v>
      </c>
      <c r="G11" s="118" t="s">
        <v>266</v>
      </c>
      <c r="H11" s="118" t="s">
        <v>267</v>
      </c>
      <c r="I11" s="23">
        <v>10000</v>
      </c>
      <c r="J11" s="23"/>
      <c r="K11" s="23"/>
      <c r="L11" s="23"/>
      <c r="M11" s="23"/>
      <c r="N11" s="23"/>
      <c r="O11" s="23"/>
      <c r="P11" s="23"/>
      <c r="Q11" s="23"/>
      <c r="R11" s="23">
        <v>10000</v>
      </c>
      <c r="S11" s="23"/>
      <c r="T11" s="23"/>
      <c r="U11" s="23"/>
      <c r="V11" s="23"/>
      <c r="W11" s="23">
        <v>10000</v>
      </c>
    </row>
    <row r="12" ht="18.75" customHeight="1" spans="1:23">
      <c r="A12" s="118" t="s">
        <v>264</v>
      </c>
      <c r="B12" s="118" t="s">
        <v>265</v>
      </c>
      <c r="C12" s="21" t="s">
        <v>263</v>
      </c>
      <c r="D12" s="118" t="s">
        <v>71</v>
      </c>
      <c r="E12" s="118" t="s">
        <v>88</v>
      </c>
      <c r="F12" s="118" t="s">
        <v>89</v>
      </c>
      <c r="G12" s="118" t="s">
        <v>254</v>
      </c>
      <c r="H12" s="118" t="s">
        <v>255</v>
      </c>
      <c r="I12" s="23">
        <v>40000</v>
      </c>
      <c r="J12" s="23"/>
      <c r="K12" s="23"/>
      <c r="L12" s="23"/>
      <c r="M12" s="23"/>
      <c r="N12" s="23"/>
      <c r="O12" s="23"/>
      <c r="P12" s="23"/>
      <c r="Q12" s="23"/>
      <c r="R12" s="23">
        <v>40000</v>
      </c>
      <c r="S12" s="23"/>
      <c r="T12" s="23"/>
      <c r="U12" s="23"/>
      <c r="V12" s="23"/>
      <c r="W12" s="23">
        <v>40000</v>
      </c>
    </row>
    <row r="13" ht="18.75" customHeight="1" spans="1:23">
      <c r="A13" s="24"/>
      <c r="B13" s="24"/>
      <c r="C13" s="21" t="s">
        <v>268</v>
      </c>
      <c r="D13" s="24"/>
      <c r="E13" s="24"/>
      <c r="F13" s="24"/>
      <c r="G13" s="24"/>
      <c r="H13" s="24"/>
      <c r="I13" s="23">
        <v>1000000</v>
      </c>
      <c r="J13" s="23"/>
      <c r="K13" s="23"/>
      <c r="L13" s="23"/>
      <c r="M13" s="23"/>
      <c r="N13" s="23"/>
      <c r="O13" s="23"/>
      <c r="P13" s="23"/>
      <c r="Q13" s="23"/>
      <c r="R13" s="23">
        <v>1000000</v>
      </c>
      <c r="S13" s="23"/>
      <c r="T13" s="23"/>
      <c r="U13" s="23"/>
      <c r="V13" s="23"/>
      <c r="W13" s="23">
        <v>1000000</v>
      </c>
    </row>
    <row r="14" ht="18.75" customHeight="1" spans="1:23">
      <c r="A14" s="118" t="s">
        <v>264</v>
      </c>
      <c r="B14" s="118" t="s">
        <v>269</v>
      </c>
      <c r="C14" s="21" t="s">
        <v>268</v>
      </c>
      <c r="D14" s="118" t="s">
        <v>71</v>
      </c>
      <c r="E14" s="118" t="s">
        <v>88</v>
      </c>
      <c r="F14" s="118" t="s">
        <v>89</v>
      </c>
      <c r="G14" s="118" t="s">
        <v>250</v>
      </c>
      <c r="H14" s="118" t="s">
        <v>251</v>
      </c>
      <c r="I14" s="23">
        <v>150000</v>
      </c>
      <c r="J14" s="23"/>
      <c r="K14" s="23"/>
      <c r="L14" s="23"/>
      <c r="M14" s="23"/>
      <c r="N14" s="23"/>
      <c r="O14" s="23"/>
      <c r="P14" s="23"/>
      <c r="Q14" s="23"/>
      <c r="R14" s="23">
        <v>150000</v>
      </c>
      <c r="S14" s="23"/>
      <c r="T14" s="23"/>
      <c r="U14" s="23"/>
      <c r="V14" s="23"/>
      <c r="W14" s="23">
        <v>150000</v>
      </c>
    </row>
    <row r="15" ht="18.75" customHeight="1" spans="1:23">
      <c r="A15" s="118" t="s">
        <v>264</v>
      </c>
      <c r="B15" s="118" t="s">
        <v>269</v>
      </c>
      <c r="C15" s="21" t="s">
        <v>268</v>
      </c>
      <c r="D15" s="118" t="s">
        <v>71</v>
      </c>
      <c r="E15" s="118" t="s">
        <v>88</v>
      </c>
      <c r="F15" s="118" t="s">
        <v>89</v>
      </c>
      <c r="G15" s="118" t="s">
        <v>270</v>
      </c>
      <c r="H15" s="118" t="s">
        <v>271</v>
      </c>
      <c r="I15" s="23">
        <v>20000</v>
      </c>
      <c r="J15" s="23"/>
      <c r="K15" s="23"/>
      <c r="L15" s="23"/>
      <c r="M15" s="23"/>
      <c r="N15" s="23"/>
      <c r="O15" s="23"/>
      <c r="P15" s="23"/>
      <c r="Q15" s="23"/>
      <c r="R15" s="23">
        <v>20000</v>
      </c>
      <c r="S15" s="23"/>
      <c r="T15" s="23"/>
      <c r="U15" s="23"/>
      <c r="V15" s="23"/>
      <c r="W15" s="23">
        <v>20000</v>
      </c>
    </row>
    <row r="16" ht="18.75" customHeight="1" spans="1:23">
      <c r="A16" s="118" t="s">
        <v>264</v>
      </c>
      <c r="B16" s="118" t="s">
        <v>269</v>
      </c>
      <c r="C16" s="21" t="s">
        <v>268</v>
      </c>
      <c r="D16" s="118" t="s">
        <v>71</v>
      </c>
      <c r="E16" s="118" t="s">
        <v>88</v>
      </c>
      <c r="F16" s="118" t="s">
        <v>89</v>
      </c>
      <c r="G16" s="118" t="s">
        <v>254</v>
      </c>
      <c r="H16" s="118" t="s">
        <v>255</v>
      </c>
      <c r="I16" s="23">
        <v>830000</v>
      </c>
      <c r="J16" s="23"/>
      <c r="K16" s="23"/>
      <c r="L16" s="23"/>
      <c r="M16" s="23"/>
      <c r="N16" s="23"/>
      <c r="O16" s="23"/>
      <c r="P16" s="23"/>
      <c r="Q16" s="23"/>
      <c r="R16" s="23">
        <v>830000</v>
      </c>
      <c r="S16" s="23"/>
      <c r="T16" s="23"/>
      <c r="U16" s="23"/>
      <c r="V16" s="23"/>
      <c r="W16" s="23">
        <v>830000</v>
      </c>
    </row>
    <row r="17" ht="18.75" customHeight="1" spans="1:23">
      <c r="A17" s="24"/>
      <c r="B17" s="24"/>
      <c r="C17" s="21" t="s">
        <v>272</v>
      </c>
      <c r="D17" s="24"/>
      <c r="E17" s="24"/>
      <c r="F17" s="24"/>
      <c r="G17" s="24"/>
      <c r="H17" s="24"/>
      <c r="I17" s="23">
        <v>90000</v>
      </c>
      <c r="J17" s="23"/>
      <c r="K17" s="23"/>
      <c r="L17" s="23"/>
      <c r="M17" s="23"/>
      <c r="N17" s="23"/>
      <c r="O17" s="23"/>
      <c r="P17" s="23"/>
      <c r="Q17" s="23"/>
      <c r="R17" s="23">
        <v>90000</v>
      </c>
      <c r="S17" s="23"/>
      <c r="T17" s="23"/>
      <c r="U17" s="23"/>
      <c r="V17" s="23"/>
      <c r="W17" s="23">
        <v>90000</v>
      </c>
    </row>
    <row r="18" ht="18.75" customHeight="1" spans="1:23">
      <c r="A18" s="118" t="s">
        <v>264</v>
      </c>
      <c r="B18" s="118" t="s">
        <v>273</v>
      </c>
      <c r="C18" s="21" t="s">
        <v>272</v>
      </c>
      <c r="D18" s="118" t="s">
        <v>71</v>
      </c>
      <c r="E18" s="118" t="s">
        <v>88</v>
      </c>
      <c r="F18" s="118" t="s">
        <v>89</v>
      </c>
      <c r="G18" s="118" t="s">
        <v>250</v>
      </c>
      <c r="H18" s="118" t="s">
        <v>251</v>
      </c>
      <c r="I18" s="23">
        <v>50000</v>
      </c>
      <c r="J18" s="23"/>
      <c r="K18" s="23"/>
      <c r="L18" s="23"/>
      <c r="M18" s="23"/>
      <c r="N18" s="23"/>
      <c r="O18" s="23"/>
      <c r="P18" s="23"/>
      <c r="Q18" s="23"/>
      <c r="R18" s="23">
        <v>50000</v>
      </c>
      <c r="S18" s="23"/>
      <c r="T18" s="23"/>
      <c r="U18" s="23"/>
      <c r="V18" s="23"/>
      <c r="W18" s="23">
        <v>50000</v>
      </c>
    </row>
    <row r="19" ht="18.75" customHeight="1" spans="1:23">
      <c r="A19" s="118" t="s">
        <v>264</v>
      </c>
      <c r="B19" s="118" t="s">
        <v>273</v>
      </c>
      <c r="C19" s="21" t="s">
        <v>272</v>
      </c>
      <c r="D19" s="118" t="s">
        <v>71</v>
      </c>
      <c r="E19" s="118" t="s">
        <v>88</v>
      </c>
      <c r="F19" s="118" t="s">
        <v>89</v>
      </c>
      <c r="G19" s="118" t="s">
        <v>270</v>
      </c>
      <c r="H19" s="118" t="s">
        <v>271</v>
      </c>
      <c r="I19" s="23">
        <v>20000</v>
      </c>
      <c r="J19" s="23"/>
      <c r="K19" s="23"/>
      <c r="L19" s="23"/>
      <c r="M19" s="23"/>
      <c r="N19" s="23"/>
      <c r="O19" s="23"/>
      <c r="P19" s="23"/>
      <c r="Q19" s="23"/>
      <c r="R19" s="23">
        <v>20000</v>
      </c>
      <c r="S19" s="23"/>
      <c r="T19" s="23"/>
      <c r="U19" s="23"/>
      <c r="V19" s="23"/>
      <c r="W19" s="23">
        <v>20000</v>
      </c>
    </row>
    <row r="20" ht="18.75" customHeight="1" spans="1:23">
      <c r="A20" s="118" t="s">
        <v>264</v>
      </c>
      <c r="B20" s="118" t="s">
        <v>273</v>
      </c>
      <c r="C20" s="21" t="s">
        <v>272</v>
      </c>
      <c r="D20" s="118" t="s">
        <v>71</v>
      </c>
      <c r="E20" s="118" t="s">
        <v>88</v>
      </c>
      <c r="F20" s="118" t="s">
        <v>89</v>
      </c>
      <c r="G20" s="118" t="s">
        <v>246</v>
      </c>
      <c r="H20" s="118" t="s">
        <v>247</v>
      </c>
      <c r="I20" s="23">
        <v>20000</v>
      </c>
      <c r="J20" s="23"/>
      <c r="K20" s="23"/>
      <c r="L20" s="23"/>
      <c r="M20" s="23"/>
      <c r="N20" s="23"/>
      <c r="O20" s="23"/>
      <c r="P20" s="23"/>
      <c r="Q20" s="23"/>
      <c r="R20" s="23">
        <v>20000</v>
      </c>
      <c r="S20" s="23"/>
      <c r="T20" s="23"/>
      <c r="U20" s="23"/>
      <c r="V20" s="23"/>
      <c r="W20" s="23">
        <v>20000</v>
      </c>
    </row>
    <row r="21" ht="18.75" customHeight="1" spans="1:23">
      <c r="A21" s="24"/>
      <c r="B21" s="24"/>
      <c r="C21" s="21" t="s">
        <v>274</v>
      </c>
      <c r="D21" s="24"/>
      <c r="E21" s="24"/>
      <c r="F21" s="24"/>
      <c r="G21" s="24"/>
      <c r="H21" s="24"/>
      <c r="I21" s="23">
        <v>55944</v>
      </c>
      <c r="J21" s="23">
        <v>55944</v>
      </c>
      <c r="K21" s="23">
        <v>55944</v>
      </c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</row>
    <row r="22" ht="18.75" customHeight="1" spans="1:23">
      <c r="A22" s="118" t="s">
        <v>275</v>
      </c>
      <c r="B22" s="118" t="s">
        <v>276</v>
      </c>
      <c r="C22" s="21" t="s">
        <v>274</v>
      </c>
      <c r="D22" s="118" t="s">
        <v>71</v>
      </c>
      <c r="E22" s="118" t="s">
        <v>88</v>
      </c>
      <c r="F22" s="118" t="s">
        <v>89</v>
      </c>
      <c r="G22" s="118" t="s">
        <v>277</v>
      </c>
      <c r="H22" s="118" t="s">
        <v>278</v>
      </c>
      <c r="I22" s="23">
        <v>55944</v>
      </c>
      <c r="J22" s="23">
        <v>55944</v>
      </c>
      <c r="K22" s="23">
        <v>55944</v>
      </c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</row>
    <row r="23" ht="18.75" customHeight="1" spans="1:23">
      <c r="A23" s="24"/>
      <c r="B23" s="24"/>
      <c r="C23" s="21" t="s">
        <v>279</v>
      </c>
      <c r="D23" s="24"/>
      <c r="E23" s="24"/>
      <c r="F23" s="24"/>
      <c r="G23" s="24"/>
      <c r="H23" s="24"/>
      <c r="I23" s="23">
        <v>87750</v>
      </c>
      <c r="J23" s="23">
        <v>87750</v>
      </c>
      <c r="K23" s="23">
        <v>87750</v>
      </c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</row>
    <row r="24" ht="18.75" customHeight="1" spans="1:23">
      <c r="A24" s="118" t="s">
        <v>275</v>
      </c>
      <c r="B24" s="118" t="s">
        <v>280</v>
      </c>
      <c r="C24" s="21" t="s">
        <v>279</v>
      </c>
      <c r="D24" s="118" t="s">
        <v>71</v>
      </c>
      <c r="E24" s="118" t="s">
        <v>88</v>
      </c>
      <c r="F24" s="118" t="s">
        <v>89</v>
      </c>
      <c r="G24" s="118" t="s">
        <v>250</v>
      </c>
      <c r="H24" s="118" t="s">
        <v>251</v>
      </c>
      <c r="I24" s="23">
        <v>78948</v>
      </c>
      <c r="J24" s="23">
        <v>78948</v>
      </c>
      <c r="K24" s="23">
        <v>78948</v>
      </c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</row>
    <row r="25" ht="18.75" customHeight="1" spans="1:23">
      <c r="A25" s="118" t="s">
        <v>275</v>
      </c>
      <c r="B25" s="118" t="s">
        <v>280</v>
      </c>
      <c r="C25" s="21" t="s">
        <v>279</v>
      </c>
      <c r="D25" s="118" t="s">
        <v>71</v>
      </c>
      <c r="E25" s="118" t="s">
        <v>88</v>
      </c>
      <c r="F25" s="118" t="s">
        <v>89</v>
      </c>
      <c r="G25" s="118" t="s">
        <v>219</v>
      </c>
      <c r="H25" s="118" t="s">
        <v>220</v>
      </c>
      <c r="I25" s="23">
        <v>8802</v>
      </c>
      <c r="J25" s="23">
        <v>8802</v>
      </c>
      <c r="K25" s="23">
        <v>8802</v>
      </c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</row>
    <row r="26" ht="18.75" customHeight="1" spans="1:23">
      <c r="A26" s="24"/>
      <c r="B26" s="24"/>
      <c r="C26" s="21" t="s">
        <v>281</v>
      </c>
      <c r="D26" s="24"/>
      <c r="E26" s="24"/>
      <c r="F26" s="24"/>
      <c r="G26" s="24"/>
      <c r="H26" s="24"/>
      <c r="I26" s="23">
        <v>650000</v>
      </c>
      <c r="J26" s="23">
        <v>650000</v>
      </c>
      <c r="K26" s="23">
        <v>650000</v>
      </c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</row>
    <row r="27" ht="18.75" customHeight="1" spans="1:23">
      <c r="A27" s="118" t="s">
        <v>275</v>
      </c>
      <c r="B27" s="118" t="s">
        <v>282</v>
      </c>
      <c r="C27" s="21" t="s">
        <v>281</v>
      </c>
      <c r="D27" s="118" t="s">
        <v>71</v>
      </c>
      <c r="E27" s="118" t="s">
        <v>88</v>
      </c>
      <c r="F27" s="118" t="s">
        <v>89</v>
      </c>
      <c r="G27" s="118" t="s">
        <v>250</v>
      </c>
      <c r="H27" s="118" t="s">
        <v>251</v>
      </c>
      <c r="I27" s="23">
        <v>145000</v>
      </c>
      <c r="J27" s="23">
        <v>145000</v>
      </c>
      <c r="K27" s="23">
        <v>145000</v>
      </c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</row>
    <row r="28" ht="18.75" customHeight="1" spans="1:23">
      <c r="A28" s="118" t="s">
        <v>275</v>
      </c>
      <c r="B28" s="118" t="s">
        <v>282</v>
      </c>
      <c r="C28" s="21" t="s">
        <v>281</v>
      </c>
      <c r="D28" s="118" t="s">
        <v>71</v>
      </c>
      <c r="E28" s="118" t="s">
        <v>88</v>
      </c>
      <c r="F28" s="118" t="s">
        <v>89</v>
      </c>
      <c r="G28" s="118" t="s">
        <v>283</v>
      </c>
      <c r="H28" s="118" t="s">
        <v>284</v>
      </c>
      <c r="I28" s="23">
        <v>40000</v>
      </c>
      <c r="J28" s="23">
        <v>40000</v>
      </c>
      <c r="K28" s="23">
        <v>40000</v>
      </c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</row>
    <row r="29" ht="18.75" customHeight="1" spans="1:23">
      <c r="A29" s="118" t="s">
        <v>275</v>
      </c>
      <c r="B29" s="118" t="s">
        <v>282</v>
      </c>
      <c r="C29" s="21" t="s">
        <v>281</v>
      </c>
      <c r="D29" s="118" t="s">
        <v>71</v>
      </c>
      <c r="E29" s="118" t="s">
        <v>88</v>
      </c>
      <c r="F29" s="118" t="s">
        <v>89</v>
      </c>
      <c r="G29" s="118" t="s">
        <v>285</v>
      </c>
      <c r="H29" s="118" t="s">
        <v>286</v>
      </c>
      <c r="I29" s="23">
        <v>90000</v>
      </c>
      <c r="J29" s="23">
        <v>90000</v>
      </c>
      <c r="K29" s="23">
        <v>90000</v>
      </c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</row>
    <row r="30" ht="18.75" customHeight="1" spans="1:23">
      <c r="A30" s="118" t="s">
        <v>275</v>
      </c>
      <c r="B30" s="118" t="s">
        <v>282</v>
      </c>
      <c r="C30" s="21" t="s">
        <v>281</v>
      </c>
      <c r="D30" s="118" t="s">
        <v>71</v>
      </c>
      <c r="E30" s="118" t="s">
        <v>88</v>
      </c>
      <c r="F30" s="118" t="s">
        <v>89</v>
      </c>
      <c r="G30" s="118" t="s">
        <v>287</v>
      </c>
      <c r="H30" s="118" t="s">
        <v>288</v>
      </c>
      <c r="I30" s="23">
        <v>30000</v>
      </c>
      <c r="J30" s="23">
        <v>30000</v>
      </c>
      <c r="K30" s="23">
        <v>30000</v>
      </c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</row>
    <row r="31" ht="18.75" customHeight="1" spans="1:23">
      <c r="A31" s="118" t="s">
        <v>275</v>
      </c>
      <c r="B31" s="118" t="s">
        <v>282</v>
      </c>
      <c r="C31" s="21" t="s">
        <v>281</v>
      </c>
      <c r="D31" s="118" t="s">
        <v>71</v>
      </c>
      <c r="E31" s="118" t="s">
        <v>88</v>
      </c>
      <c r="F31" s="118" t="s">
        <v>89</v>
      </c>
      <c r="G31" s="118" t="s">
        <v>289</v>
      </c>
      <c r="H31" s="118" t="s">
        <v>290</v>
      </c>
      <c r="I31" s="23">
        <v>30000</v>
      </c>
      <c r="J31" s="23">
        <v>30000</v>
      </c>
      <c r="K31" s="23">
        <v>30000</v>
      </c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</row>
    <row r="32" ht="18.75" customHeight="1" spans="1:23">
      <c r="A32" s="118" t="s">
        <v>275</v>
      </c>
      <c r="B32" s="118" t="s">
        <v>282</v>
      </c>
      <c r="C32" s="21" t="s">
        <v>281</v>
      </c>
      <c r="D32" s="118" t="s">
        <v>71</v>
      </c>
      <c r="E32" s="118" t="s">
        <v>88</v>
      </c>
      <c r="F32" s="118" t="s">
        <v>89</v>
      </c>
      <c r="G32" s="118" t="s">
        <v>270</v>
      </c>
      <c r="H32" s="118" t="s">
        <v>271</v>
      </c>
      <c r="I32" s="23">
        <v>50000</v>
      </c>
      <c r="J32" s="23">
        <v>50000</v>
      </c>
      <c r="K32" s="23">
        <v>50000</v>
      </c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</row>
    <row r="33" ht="18.75" customHeight="1" spans="1:23">
      <c r="A33" s="118" t="s">
        <v>275</v>
      </c>
      <c r="B33" s="118" t="s">
        <v>282</v>
      </c>
      <c r="C33" s="21" t="s">
        <v>281</v>
      </c>
      <c r="D33" s="118" t="s">
        <v>71</v>
      </c>
      <c r="E33" s="118" t="s">
        <v>88</v>
      </c>
      <c r="F33" s="118" t="s">
        <v>89</v>
      </c>
      <c r="G33" s="118" t="s">
        <v>266</v>
      </c>
      <c r="H33" s="118" t="s">
        <v>267</v>
      </c>
      <c r="I33" s="23">
        <v>105000</v>
      </c>
      <c r="J33" s="23">
        <v>105000</v>
      </c>
      <c r="K33" s="23">
        <v>105000</v>
      </c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</row>
    <row r="34" ht="18.75" customHeight="1" spans="1:23">
      <c r="A34" s="118" t="s">
        <v>275</v>
      </c>
      <c r="B34" s="118" t="s">
        <v>282</v>
      </c>
      <c r="C34" s="21" t="s">
        <v>281</v>
      </c>
      <c r="D34" s="118" t="s">
        <v>71</v>
      </c>
      <c r="E34" s="118" t="s">
        <v>88</v>
      </c>
      <c r="F34" s="118" t="s">
        <v>89</v>
      </c>
      <c r="G34" s="118" t="s">
        <v>219</v>
      </c>
      <c r="H34" s="118" t="s">
        <v>220</v>
      </c>
      <c r="I34" s="23">
        <v>65000</v>
      </c>
      <c r="J34" s="23">
        <v>65000</v>
      </c>
      <c r="K34" s="23">
        <v>65000</v>
      </c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</row>
    <row r="35" ht="18.75" customHeight="1" spans="1:23">
      <c r="A35" s="118" t="s">
        <v>275</v>
      </c>
      <c r="B35" s="118" t="s">
        <v>282</v>
      </c>
      <c r="C35" s="21" t="s">
        <v>281</v>
      </c>
      <c r="D35" s="118" t="s">
        <v>71</v>
      </c>
      <c r="E35" s="118" t="s">
        <v>88</v>
      </c>
      <c r="F35" s="118" t="s">
        <v>89</v>
      </c>
      <c r="G35" s="118" t="s">
        <v>254</v>
      </c>
      <c r="H35" s="118" t="s">
        <v>255</v>
      </c>
      <c r="I35" s="23">
        <v>30000</v>
      </c>
      <c r="J35" s="23">
        <v>30000</v>
      </c>
      <c r="K35" s="23">
        <v>30000</v>
      </c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</row>
    <row r="36" ht="18.75" customHeight="1" spans="1:23">
      <c r="A36" s="118" t="s">
        <v>275</v>
      </c>
      <c r="B36" s="118" t="s">
        <v>282</v>
      </c>
      <c r="C36" s="21" t="s">
        <v>281</v>
      </c>
      <c r="D36" s="118" t="s">
        <v>71</v>
      </c>
      <c r="E36" s="118" t="s">
        <v>88</v>
      </c>
      <c r="F36" s="118" t="s">
        <v>89</v>
      </c>
      <c r="G36" s="118" t="s">
        <v>291</v>
      </c>
      <c r="H36" s="118" t="s">
        <v>292</v>
      </c>
      <c r="I36" s="23">
        <v>65000</v>
      </c>
      <c r="J36" s="23">
        <v>65000</v>
      </c>
      <c r="K36" s="23">
        <v>65000</v>
      </c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</row>
    <row r="37" ht="18.75" customHeight="1" spans="1:23">
      <c r="A37" s="24"/>
      <c r="B37" s="24"/>
      <c r="C37" s="21" t="s">
        <v>293</v>
      </c>
      <c r="D37" s="24"/>
      <c r="E37" s="24"/>
      <c r="F37" s="24"/>
      <c r="G37" s="24"/>
      <c r="H37" s="24"/>
      <c r="I37" s="23">
        <v>200000</v>
      </c>
      <c r="J37" s="23"/>
      <c r="K37" s="23"/>
      <c r="L37" s="23"/>
      <c r="M37" s="23"/>
      <c r="N37" s="23"/>
      <c r="O37" s="23"/>
      <c r="P37" s="23"/>
      <c r="Q37" s="23">
        <v>200000</v>
      </c>
      <c r="R37" s="23"/>
      <c r="S37" s="23"/>
      <c r="T37" s="23"/>
      <c r="U37" s="23"/>
      <c r="V37" s="23"/>
      <c r="W37" s="23"/>
    </row>
    <row r="38" ht="18.75" customHeight="1" spans="1:23">
      <c r="A38" s="118" t="s">
        <v>275</v>
      </c>
      <c r="B38" s="118" t="s">
        <v>294</v>
      </c>
      <c r="C38" s="21" t="s">
        <v>293</v>
      </c>
      <c r="D38" s="118" t="s">
        <v>71</v>
      </c>
      <c r="E38" s="118" t="s">
        <v>88</v>
      </c>
      <c r="F38" s="118" t="s">
        <v>89</v>
      </c>
      <c r="G38" s="118" t="s">
        <v>250</v>
      </c>
      <c r="H38" s="118" t="s">
        <v>251</v>
      </c>
      <c r="I38" s="23">
        <v>70000</v>
      </c>
      <c r="J38" s="23"/>
      <c r="K38" s="23"/>
      <c r="L38" s="23"/>
      <c r="M38" s="23"/>
      <c r="N38" s="23"/>
      <c r="O38" s="23"/>
      <c r="P38" s="23"/>
      <c r="Q38" s="23">
        <v>70000</v>
      </c>
      <c r="R38" s="23"/>
      <c r="S38" s="23"/>
      <c r="T38" s="23"/>
      <c r="U38" s="23"/>
      <c r="V38" s="23"/>
      <c r="W38" s="23"/>
    </row>
    <row r="39" ht="18.75" customHeight="1" spans="1:23">
      <c r="A39" s="118" t="s">
        <v>275</v>
      </c>
      <c r="B39" s="118" t="s">
        <v>294</v>
      </c>
      <c r="C39" s="21" t="s">
        <v>293</v>
      </c>
      <c r="D39" s="118" t="s">
        <v>71</v>
      </c>
      <c r="E39" s="118" t="s">
        <v>88</v>
      </c>
      <c r="F39" s="118" t="s">
        <v>89</v>
      </c>
      <c r="G39" s="118" t="s">
        <v>270</v>
      </c>
      <c r="H39" s="118" t="s">
        <v>271</v>
      </c>
      <c r="I39" s="23">
        <v>80000</v>
      </c>
      <c r="J39" s="23"/>
      <c r="K39" s="23"/>
      <c r="L39" s="23"/>
      <c r="M39" s="23"/>
      <c r="N39" s="23"/>
      <c r="O39" s="23"/>
      <c r="P39" s="23"/>
      <c r="Q39" s="23">
        <v>80000</v>
      </c>
      <c r="R39" s="23"/>
      <c r="S39" s="23"/>
      <c r="T39" s="23"/>
      <c r="U39" s="23"/>
      <c r="V39" s="23"/>
      <c r="W39" s="23"/>
    </row>
    <row r="40" ht="18.75" customHeight="1" spans="1:23">
      <c r="A40" s="118" t="s">
        <v>275</v>
      </c>
      <c r="B40" s="118" t="s">
        <v>294</v>
      </c>
      <c r="C40" s="21" t="s">
        <v>293</v>
      </c>
      <c r="D40" s="118" t="s">
        <v>71</v>
      </c>
      <c r="E40" s="118" t="s">
        <v>88</v>
      </c>
      <c r="F40" s="118" t="s">
        <v>89</v>
      </c>
      <c r="G40" s="118" t="s">
        <v>266</v>
      </c>
      <c r="H40" s="118" t="s">
        <v>267</v>
      </c>
      <c r="I40" s="23">
        <v>30000</v>
      </c>
      <c r="J40" s="23"/>
      <c r="K40" s="23"/>
      <c r="L40" s="23"/>
      <c r="M40" s="23"/>
      <c r="N40" s="23"/>
      <c r="O40" s="23"/>
      <c r="P40" s="23"/>
      <c r="Q40" s="23">
        <v>30000</v>
      </c>
      <c r="R40" s="23"/>
      <c r="S40" s="23"/>
      <c r="T40" s="23"/>
      <c r="U40" s="23"/>
      <c r="V40" s="23"/>
      <c r="W40" s="23"/>
    </row>
    <row r="41" ht="18.75" customHeight="1" spans="1:23">
      <c r="A41" s="118" t="s">
        <v>275</v>
      </c>
      <c r="B41" s="118" t="s">
        <v>294</v>
      </c>
      <c r="C41" s="21" t="s">
        <v>293</v>
      </c>
      <c r="D41" s="118" t="s">
        <v>71</v>
      </c>
      <c r="E41" s="118" t="s">
        <v>88</v>
      </c>
      <c r="F41" s="118" t="s">
        <v>89</v>
      </c>
      <c r="G41" s="118" t="s">
        <v>254</v>
      </c>
      <c r="H41" s="118" t="s">
        <v>255</v>
      </c>
      <c r="I41" s="23">
        <v>20000</v>
      </c>
      <c r="J41" s="23"/>
      <c r="K41" s="23"/>
      <c r="L41" s="23"/>
      <c r="M41" s="23"/>
      <c r="N41" s="23"/>
      <c r="O41" s="23"/>
      <c r="P41" s="23"/>
      <c r="Q41" s="23">
        <v>20000</v>
      </c>
      <c r="R41" s="23"/>
      <c r="S41" s="23"/>
      <c r="T41" s="23"/>
      <c r="U41" s="23"/>
      <c r="V41" s="23"/>
      <c r="W41" s="23"/>
    </row>
    <row r="42" ht="18.75" customHeight="1" spans="1:23">
      <c r="A42" s="34" t="s">
        <v>116</v>
      </c>
      <c r="B42" s="35"/>
      <c r="C42" s="35"/>
      <c r="D42" s="35"/>
      <c r="E42" s="35"/>
      <c r="F42" s="35"/>
      <c r="G42" s="35"/>
      <c r="H42" s="36"/>
      <c r="I42" s="23">
        <v>2143694</v>
      </c>
      <c r="J42" s="23">
        <v>793694</v>
      </c>
      <c r="K42" s="23">
        <v>793694</v>
      </c>
      <c r="L42" s="23"/>
      <c r="M42" s="23"/>
      <c r="N42" s="23"/>
      <c r="O42" s="23"/>
      <c r="P42" s="23"/>
      <c r="Q42" s="23">
        <v>200000</v>
      </c>
      <c r="R42" s="23">
        <v>1150000</v>
      </c>
      <c r="S42" s="23"/>
      <c r="T42" s="23"/>
      <c r="U42" s="23"/>
      <c r="V42" s="23"/>
      <c r="W42" s="23">
        <v>1150000</v>
      </c>
    </row>
  </sheetData>
  <mergeCells count="28">
    <mergeCell ref="A2:W2"/>
    <mergeCell ref="A3:H3"/>
    <mergeCell ref="J4:M4"/>
    <mergeCell ref="N4:P4"/>
    <mergeCell ref="R4:W4"/>
    <mergeCell ref="A42:H42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61"/>
  <sheetViews>
    <sheetView showZeros="0" tabSelected="1" topLeftCell="A19" workbookViewId="0">
      <selection activeCell="B23" sqref="B23:B28"/>
    </sheetView>
  </sheetViews>
  <sheetFormatPr defaultColWidth="9.16190476190476" defaultRowHeight="12" customHeight="1"/>
  <cols>
    <col min="1" max="1" width="34.3333333333333" customWidth="1"/>
    <col min="2" max="2" width="48" customWidth="1"/>
    <col min="3" max="5" width="18.3333333333333" customWidth="1"/>
    <col min="6" max="6" width="12" customWidth="1"/>
    <col min="7" max="7" width="17" customWidth="1"/>
    <col min="8" max="9" width="12" customWidth="1"/>
    <col min="10" max="10" width="27.5047619047619" customWidth="1"/>
  </cols>
  <sheetData>
    <row r="1" ht="15" customHeight="1" spans="10:10">
      <c r="J1" s="85" t="s">
        <v>295</v>
      </c>
    </row>
    <row r="2" ht="36.75" customHeight="1" spans="1:10">
      <c r="A2" s="5" t="str">
        <f>"2025"&amp;"年部门项目支出绩效目标表"</f>
        <v>2025年部门项目支出绩效目标表</v>
      </c>
      <c r="B2" s="6"/>
      <c r="C2" s="6"/>
      <c r="D2" s="6"/>
      <c r="E2" s="6"/>
      <c r="F2" s="50"/>
      <c r="G2" s="6"/>
      <c r="H2" s="50"/>
      <c r="I2" s="50"/>
      <c r="J2" s="6"/>
    </row>
    <row r="3" ht="18.75" customHeight="1" spans="1:8">
      <c r="A3" s="7" t="str">
        <f>"单位名称："&amp;"凤庆县职业教育中心"</f>
        <v>单位名称：凤庆县职业教育中心</v>
      </c>
      <c r="B3" s="3"/>
      <c r="C3" s="3"/>
      <c r="D3" s="3"/>
      <c r="E3" s="3"/>
      <c r="F3" s="51"/>
      <c r="G3" s="3"/>
      <c r="H3" s="51"/>
    </row>
    <row r="4" ht="18.75" customHeight="1" spans="1:10">
      <c r="A4" s="45" t="s">
        <v>296</v>
      </c>
      <c r="B4" s="45" t="s">
        <v>297</v>
      </c>
      <c r="C4" s="45" t="s">
        <v>298</v>
      </c>
      <c r="D4" s="45" t="s">
        <v>299</v>
      </c>
      <c r="E4" s="45" t="s">
        <v>300</v>
      </c>
      <c r="F4" s="52" t="s">
        <v>301</v>
      </c>
      <c r="G4" s="45" t="s">
        <v>302</v>
      </c>
      <c r="H4" s="52" t="s">
        <v>303</v>
      </c>
      <c r="I4" s="52" t="s">
        <v>304</v>
      </c>
      <c r="J4" s="45" t="s">
        <v>305</v>
      </c>
    </row>
    <row r="5" ht="18.75" customHeight="1" spans="1:10">
      <c r="A5" s="115">
        <v>1</v>
      </c>
      <c r="B5" s="115">
        <v>2</v>
      </c>
      <c r="C5" s="115">
        <v>3</v>
      </c>
      <c r="D5" s="115">
        <v>4</v>
      </c>
      <c r="E5" s="115">
        <v>5</v>
      </c>
      <c r="F5" s="115">
        <v>6</v>
      </c>
      <c r="G5" s="115">
        <v>7</v>
      </c>
      <c r="H5" s="115">
        <v>8</v>
      </c>
      <c r="I5" s="115">
        <v>9</v>
      </c>
      <c r="J5" s="115">
        <v>10</v>
      </c>
    </row>
    <row r="6" ht="18.75" customHeight="1" spans="1:10">
      <c r="A6" s="33" t="s">
        <v>71</v>
      </c>
      <c r="B6" s="46"/>
      <c r="C6" s="46"/>
      <c r="D6" s="46"/>
      <c r="E6" s="53"/>
      <c r="F6" s="54"/>
      <c r="G6" s="53"/>
      <c r="H6" s="54"/>
      <c r="I6" s="54"/>
      <c r="J6" s="53"/>
    </row>
    <row r="7" ht="18.75" customHeight="1" spans="1:10">
      <c r="A7" s="210" t="s">
        <v>279</v>
      </c>
      <c r="B7" s="21" t="s">
        <v>306</v>
      </c>
      <c r="C7" s="21" t="s">
        <v>307</v>
      </c>
      <c r="D7" s="21" t="s">
        <v>308</v>
      </c>
      <c r="E7" s="33" t="s">
        <v>309</v>
      </c>
      <c r="F7" s="21" t="s">
        <v>310</v>
      </c>
      <c r="G7" s="33" t="s">
        <v>311</v>
      </c>
      <c r="H7" s="21" t="s">
        <v>312</v>
      </c>
      <c r="I7" s="21" t="s">
        <v>313</v>
      </c>
      <c r="J7" s="33" t="s">
        <v>314</v>
      </c>
    </row>
    <row r="8" ht="18.75" customHeight="1" spans="1:10">
      <c r="A8" s="210" t="s">
        <v>279</v>
      </c>
      <c r="B8" s="21" t="s">
        <v>306</v>
      </c>
      <c r="C8" s="21" t="s">
        <v>307</v>
      </c>
      <c r="D8" s="21" t="s">
        <v>315</v>
      </c>
      <c r="E8" s="33" t="s">
        <v>316</v>
      </c>
      <c r="F8" s="21" t="s">
        <v>310</v>
      </c>
      <c r="G8" s="33" t="s">
        <v>317</v>
      </c>
      <c r="H8" s="21" t="s">
        <v>318</v>
      </c>
      <c r="I8" s="21" t="s">
        <v>313</v>
      </c>
      <c r="J8" s="33" t="s">
        <v>319</v>
      </c>
    </row>
    <row r="9" ht="18.75" customHeight="1" spans="1:10">
      <c r="A9" s="210" t="s">
        <v>279</v>
      </c>
      <c r="B9" s="21" t="s">
        <v>306</v>
      </c>
      <c r="C9" s="21" t="s">
        <v>307</v>
      </c>
      <c r="D9" s="21" t="s">
        <v>320</v>
      </c>
      <c r="E9" s="33" t="s">
        <v>321</v>
      </c>
      <c r="F9" s="21" t="s">
        <v>310</v>
      </c>
      <c r="G9" s="33" t="s">
        <v>317</v>
      </c>
      <c r="H9" s="21" t="s">
        <v>318</v>
      </c>
      <c r="I9" s="21" t="s">
        <v>313</v>
      </c>
      <c r="J9" s="33" t="s">
        <v>322</v>
      </c>
    </row>
    <row r="10" ht="18.75" customHeight="1" spans="1:10">
      <c r="A10" s="210" t="s">
        <v>279</v>
      </c>
      <c r="B10" s="21" t="s">
        <v>306</v>
      </c>
      <c r="C10" s="21" t="s">
        <v>307</v>
      </c>
      <c r="D10" s="21" t="s">
        <v>320</v>
      </c>
      <c r="E10" s="33" t="s">
        <v>323</v>
      </c>
      <c r="F10" s="21" t="s">
        <v>310</v>
      </c>
      <c r="G10" s="33" t="s">
        <v>317</v>
      </c>
      <c r="H10" s="21" t="s">
        <v>318</v>
      </c>
      <c r="I10" s="21" t="s">
        <v>313</v>
      </c>
      <c r="J10" s="33" t="s">
        <v>324</v>
      </c>
    </row>
    <row r="11" ht="18.75" customHeight="1" spans="1:10">
      <c r="A11" s="210" t="s">
        <v>279</v>
      </c>
      <c r="B11" s="21" t="s">
        <v>306</v>
      </c>
      <c r="C11" s="21" t="s">
        <v>307</v>
      </c>
      <c r="D11" s="21" t="s">
        <v>320</v>
      </c>
      <c r="E11" s="33" t="s">
        <v>325</v>
      </c>
      <c r="F11" s="21" t="s">
        <v>326</v>
      </c>
      <c r="G11" s="33" t="s">
        <v>161</v>
      </c>
      <c r="H11" s="21" t="s">
        <v>327</v>
      </c>
      <c r="I11" s="21" t="s">
        <v>313</v>
      </c>
      <c r="J11" s="33" t="s">
        <v>328</v>
      </c>
    </row>
    <row r="12" ht="18.75" customHeight="1" spans="1:10">
      <c r="A12" s="210" t="s">
        <v>279</v>
      </c>
      <c r="B12" s="21" t="s">
        <v>306</v>
      </c>
      <c r="C12" s="21" t="s">
        <v>307</v>
      </c>
      <c r="D12" s="21" t="s">
        <v>329</v>
      </c>
      <c r="E12" s="33" t="s">
        <v>330</v>
      </c>
      <c r="F12" s="21" t="s">
        <v>310</v>
      </c>
      <c r="G12" s="33" t="s">
        <v>331</v>
      </c>
      <c r="H12" s="21" t="s">
        <v>332</v>
      </c>
      <c r="I12" s="21" t="s">
        <v>313</v>
      </c>
      <c r="J12" s="33" t="s">
        <v>333</v>
      </c>
    </row>
    <row r="13" ht="18.75" customHeight="1" spans="1:10">
      <c r="A13" s="210" t="s">
        <v>279</v>
      </c>
      <c r="B13" s="21" t="s">
        <v>306</v>
      </c>
      <c r="C13" s="21" t="s">
        <v>334</v>
      </c>
      <c r="D13" s="21" t="s">
        <v>335</v>
      </c>
      <c r="E13" s="33" t="s">
        <v>336</v>
      </c>
      <c r="F13" s="21" t="s">
        <v>310</v>
      </c>
      <c r="G13" s="33" t="s">
        <v>317</v>
      </c>
      <c r="H13" s="21" t="s">
        <v>318</v>
      </c>
      <c r="I13" s="21" t="s">
        <v>313</v>
      </c>
      <c r="J13" s="33" t="s">
        <v>337</v>
      </c>
    </row>
    <row r="14" ht="18.75" customHeight="1" spans="1:10">
      <c r="A14" s="210" t="s">
        <v>279</v>
      </c>
      <c r="B14" s="21" t="s">
        <v>306</v>
      </c>
      <c r="C14" s="21" t="s">
        <v>334</v>
      </c>
      <c r="D14" s="21" t="s">
        <v>335</v>
      </c>
      <c r="E14" s="33" t="s">
        <v>338</v>
      </c>
      <c r="F14" s="21" t="s">
        <v>310</v>
      </c>
      <c r="G14" s="33" t="s">
        <v>317</v>
      </c>
      <c r="H14" s="21" t="s">
        <v>318</v>
      </c>
      <c r="I14" s="21" t="s">
        <v>313</v>
      </c>
      <c r="J14" s="33" t="s">
        <v>339</v>
      </c>
    </row>
    <row r="15" ht="18.75" customHeight="1" spans="1:10">
      <c r="A15" s="210" t="s">
        <v>279</v>
      </c>
      <c r="B15" s="21" t="s">
        <v>306</v>
      </c>
      <c r="C15" s="21" t="s">
        <v>334</v>
      </c>
      <c r="D15" s="21" t="s">
        <v>340</v>
      </c>
      <c r="E15" s="33" t="s">
        <v>341</v>
      </c>
      <c r="F15" s="21" t="s">
        <v>326</v>
      </c>
      <c r="G15" s="33" t="s">
        <v>342</v>
      </c>
      <c r="H15" s="21" t="s">
        <v>318</v>
      </c>
      <c r="I15" s="21" t="s">
        <v>313</v>
      </c>
      <c r="J15" s="33" t="s">
        <v>341</v>
      </c>
    </row>
    <row r="16" ht="18.75" customHeight="1" spans="1:10">
      <c r="A16" s="210" t="s">
        <v>279</v>
      </c>
      <c r="B16" s="21" t="s">
        <v>306</v>
      </c>
      <c r="C16" s="21" t="s">
        <v>343</v>
      </c>
      <c r="D16" s="21" t="s">
        <v>344</v>
      </c>
      <c r="E16" s="33" t="s">
        <v>345</v>
      </c>
      <c r="F16" s="21" t="s">
        <v>326</v>
      </c>
      <c r="G16" s="33" t="s">
        <v>346</v>
      </c>
      <c r="H16" s="21" t="s">
        <v>318</v>
      </c>
      <c r="I16" s="21" t="s">
        <v>313</v>
      </c>
      <c r="J16" s="33" t="s">
        <v>347</v>
      </c>
    </row>
    <row r="17" ht="18.75" customHeight="1" spans="1:10">
      <c r="A17" s="210" t="s">
        <v>279</v>
      </c>
      <c r="B17" s="21" t="s">
        <v>306</v>
      </c>
      <c r="C17" s="21" t="s">
        <v>343</v>
      </c>
      <c r="D17" s="21" t="s">
        <v>344</v>
      </c>
      <c r="E17" s="33" t="s">
        <v>348</v>
      </c>
      <c r="F17" s="21" t="s">
        <v>326</v>
      </c>
      <c r="G17" s="33" t="s">
        <v>346</v>
      </c>
      <c r="H17" s="21" t="s">
        <v>318</v>
      </c>
      <c r="I17" s="21" t="s">
        <v>313</v>
      </c>
      <c r="J17" s="33" t="s">
        <v>349</v>
      </c>
    </row>
    <row r="18" ht="18.75" customHeight="1" spans="1:10">
      <c r="A18" s="210" t="s">
        <v>293</v>
      </c>
      <c r="B18" s="21" t="s">
        <v>350</v>
      </c>
      <c r="C18" s="21" t="s">
        <v>307</v>
      </c>
      <c r="D18" s="21" t="s">
        <v>308</v>
      </c>
      <c r="E18" s="33" t="s">
        <v>351</v>
      </c>
      <c r="F18" s="21" t="s">
        <v>310</v>
      </c>
      <c r="G18" s="33" t="s">
        <v>352</v>
      </c>
      <c r="H18" s="21" t="s">
        <v>353</v>
      </c>
      <c r="I18" s="21" t="s">
        <v>313</v>
      </c>
      <c r="J18" s="33" t="s">
        <v>354</v>
      </c>
    </row>
    <row r="19" ht="18.75" customHeight="1" spans="1:10">
      <c r="A19" s="210" t="s">
        <v>293</v>
      </c>
      <c r="B19" s="21" t="s">
        <v>350</v>
      </c>
      <c r="C19" s="21" t="s">
        <v>307</v>
      </c>
      <c r="D19" s="21" t="s">
        <v>329</v>
      </c>
      <c r="E19" s="33" t="s">
        <v>330</v>
      </c>
      <c r="F19" s="21" t="s">
        <v>310</v>
      </c>
      <c r="G19" s="33" t="s">
        <v>355</v>
      </c>
      <c r="H19" s="21" t="s">
        <v>332</v>
      </c>
      <c r="I19" s="21" t="s">
        <v>313</v>
      </c>
      <c r="J19" s="33" t="s">
        <v>356</v>
      </c>
    </row>
    <row r="20" ht="18.75" customHeight="1" spans="1:10">
      <c r="A20" s="210" t="s">
        <v>293</v>
      </c>
      <c r="B20" s="21" t="s">
        <v>350</v>
      </c>
      <c r="C20" s="21" t="s">
        <v>334</v>
      </c>
      <c r="D20" s="21" t="s">
        <v>335</v>
      </c>
      <c r="E20" s="33" t="s">
        <v>357</v>
      </c>
      <c r="F20" s="21" t="s">
        <v>310</v>
      </c>
      <c r="G20" s="33" t="s">
        <v>317</v>
      </c>
      <c r="H20" s="21" t="s">
        <v>318</v>
      </c>
      <c r="I20" s="21" t="s">
        <v>313</v>
      </c>
      <c r="J20" s="33" t="s">
        <v>358</v>
      </c>
    </row>
    <row r="21" ht="18.75" customHeight="1" spans="1:10">
      <c r="A21" s="210" t="s">
        <v>293</v>
      </c>
      <c r="B21" s="21" t="s">
        <v>350</v>
      </c>
      <c r="C21" s="21" t="s">
        <v>343</v>
      </c>
      <c r="D21" s="21" t="s">
        <v>344</v>
      </c>
      <c r="E21" s="33" t="s">
        <v>344</v>
      </c>
      <c r="F21" s="21" t="s">
        <v>326</v>
      </c>
      <c r="G21" s="33" t="s">
        <v>346</v>
      </c>
      <c r="H21" s="21" t="s">
        <v>318</v>
      </c>
      <c r="I21" s="21" t="s">
        <v>313</v>
      </c>
      <c r="J21" s="33" t="s">
        <v>359</v>
      </c>
    </row>
    <row r="22" ht="18.75" customHeight="1" spans="1:10">
      <c r="A22" s="210" t="s">
        <v>293</v>
      </c>
      <c r="B22" s="21" t="s">
        <v>350</v>
      </c>
      <c r="C22" s="21" t="s">
        <v>343</v>
      </c>
      <c r="D22" s="21" t="s">
        <v>344</v>
      </c>
      <c r="E22" s="33" t="s">
        <v>360</v>
      </c>
      <c r="F22" s="21" t="s">
        <v>326</v>
      </c>
      <c r="G22" s="33" t="s">
        <v>346</v>
      </c>
      <c r="H22" s="21" t="s">
        <v>318</v>
      </c>
      <c r="I22" s="21" t="s">
        <v>313</v>
      </c>
      <c r="J22" s="33" t="s">
        <v>361</v>
      </c>
    </row>
    <row r="23" ht="18.75" customHeight="1" spans="1:10">
      <c r="A23" s="210" t="s">
        <v>263</v>
      </c>
      <c r="B23" s="21" t="s">
        <v>362</v>
      </c>
      <c r="C23" s="21" t="s">
        <v>307</v>
      </c>
      <c r="D23" s="21" t="s">
        <v>308</v>
      </c>
      <c r="E23" s="33" t="s">
        <v>363</v>
      </c>
      <c r="F23" s="21" t="s">
        <v>310</v>
      </c>
      <c r="G23" s="33" t="s">
        <v>364</v>
      </c>
      <c r="H23" s="21" t="s">
        <v>312</v>
      </c>
      <c r="I23" s="21" t="s">
        <v>313</v>
      </c>
      <c r="J23" s="33" t="s">
        <v>365</v>
      </c>
    </row>
    <row r="24" ht="18.75" customHeight="1" spans="1:10">
      <c r="A24" s="210" t="s">
        <v>263</v>
      </c>
      <c r="B24" s="21" t="s">
        <v>366</v>
      </c>
      <c r="C24" s="21" t="s">
        <v>307</v>
      </c>
      <c r="D24" s="21" t="s">
        <v>308</v>
      </c>
      <c r="E24" s="33" t="s">
        <v>367</v>
      </c>
      <c r="F24" s="21" t="s">
        <v>310</v>
      </c>
      <c r="G24" s="33" t="s">
        <v>364</v>
      </c>
      <c r="H24" s="21" t="s">
        <v>312</v>
      </c>
      <c r="I24" s="21" t="s">
        <v>313</v>
      </c>
      <c r="J24" s="33" t="s">
        <v>368</v>
      </c>
    </row>
    <row r="25" ht="18.75" customHeight="1" spans="1:10">
      <c r="A25" s="210" t="s">
        <v>263</v>
      </c>
      <c r="B25" s="21" t="s">
        <v>366</v>
      </c>
      <c r="C25" s="21" t="s">
        <v>307</v>
      </c>
      <c r="D25" s="21" t="s">
        <v>315</v>
      </c>
      <c r="E25" s="33" t="s">
        <v>369</v>
      </c>
      <c r="F25" s="21" t="s">
        <v>326</v>
      </c>
      <c r="G25" s="33" t="s">
        <v>370</v>
      </c>
      <c r="H25" s="21" t="s">
        <v>318</v>
      </c>
      <c r="I25" s="21" t="s">
        <v>313</v>
      </c>
      <c r="J25" s="33" t="s">
        <v>371</v>
      </c>
    </row>
    <row r="26" ht="18.75" customHeight="1" spans="1:10">
      <c r="A26" s="210" t="s">
        <v>263</v>
      </c>
      <c r="B26" s="21" t="s">
        <v>366</v>
      </c>
      <c r="C26" s="21" t="s">
        <v>334</v>
      </c>
      <c r="D26" s="21" t="s">
        <v>335</v>
      </c>
      <c r="E26" s="33" t="s">
        <v>372</v>
      </c>
      <c r="F26" s="21" t="s">
        <v>310</v>
      </c>
      <c r="G26" s="33" t="s">
        <v>373</v>
      </c>
      <c r="H26" s="21" t="s">
        <v>374</v>
      </c>
      <c r="I26" s="21" t="s">
        <v>375</v>
      </c>
      <c r="J26" s="33" t="s">
        <v>376</v>
      </c>
    </row>
    <row r="27" ht="18.75" customHeight="1" spans="1:10">
      <c r="A27" s="210" t="s">
        <v>263</v>
      </c>
      <c r="B27" s="21" t="s">
        <v>366</v>
      </c>
      <c r="C27" s="21" t="s">
        <v>343</v>
      </c>
      <c r="D27" s="21" t="s">
        <v>344</v>
      </c>
      <c r="E27" s="33" t="s">
        <v>377</v>
      </c>
      <c r="F27" s="21" t="s">
        <v>326</v>
      </c>
      <c r="G27" s="33" t="s">
        <v>346</v>
      </c>
      <c r="H27" s="21" t="s">
        <v>318</v>
      </c>
      <c r="I27" s="21" t="s">
        <v>313</v>
      </c>
      <c r="J27" s="33" t="s">
        <v>378</v>
      </c>
    </row>
    <row r="28" ht="18.75" customHeight="1" spans="1:10">
      <c r="A28" s="210" t="s">
        <v>263</v>
      </c>
      <c r="B28" s="21" t="s">
        <v>366</v>
      </c>
      <c r="C28" s="21" t="s">
        <v>343</v>
      </c>
      <c r="D28" s="21" t="s">
        <v>344</v>
      </c>
      <c r="E28" s="33" t="s">
        <v>360</v>
      </c>
      <c r="F28" s="21" t="s">
        <v>326</v>
      </c>
      <c r="G28" s="33" t="s">
        <v>346</v>
      </c>
      <c r="H28" s="21" t="s">
        <v>318</v>
      </c>
      <c r="I28" s="21" t="s">
        <v>313</v>
      </c>
      <c r="J28" s="33" t="s">
        <v>379</v>
      </c>
    </row>
    <row r="29" ht="18.75" customHeight="1" spans="1:10">
      <c r="A29" s="210" t="s">
        <v>274</v>
      </c>
      <c r="B29" s="21" t="s">
        <v>380</v>
      </c>
      <c r="C29" s="21" t="s">
        <v>307</v>
      </c>
      <c r="D29" s="21" t="s">
        <v>308</v>
      </c>
      <c r="E29" s="33" t="s">
        <v>381</v>
      </c>
      <c r="F29" s="21" t="s">
        <v>310</v>
      </c>
      <c r="G29" s="33" t="s">
        <v>382</v>
      </c>
      <c r="H29" s="21" t="s">
        <v>312</v>
      </c>
      <c r="I29" s="21" t="s">
        <v>313</v>
      </c>
      <c r="J29" s="33" t="s">
        <v>383</v>
      </c>
    </row>
    <row r="30" ht="18.75" customHeight="1" spans="1:10">
      <c r="A30" s="210" t="s">
        <v>274</v>
      </c>
      <c r="B30" s="21" t="s">
        <v>380</v>
      </c>
      <c r="C30" s="21" t="s">
        <v>307</v>
      </c>
      <c r="D30" s="21" t="s">
        <v>315</v>
      </c>
      <c r="E30" s="33" t="s">
        <v>316</v>
      </c>
      <c r="F30" s="21" t="s">
        <v>310</v>
      </c>
      <c r="G30" s="33" t="s">
        <v>317</v>
      </c>
      <c r="H30" s="21" t="s">
        <v>318</v>
      </c>
      <c r="I30" s="21" t="s">
        <v>313</v>
      </c>
      <c r="J30" s="33" t="s">
        <v>384</v>
      </c>
    </row>
    <row r="31" ht="18.75" customHeight="1" spans="1:10">
      <c r="A31" s="210" t="s">
        <v>274</v>
      </c>
      <c r="B31" s="21" t="s">
        <v>380</v>
      </c>
      <c r="C31" s="21" t="s">
        <v>307</v>
      </c>
      <c r="D31" s="21" t="s">
        <v>320</v>
      </c>
      <c r="E31" s="33" t="s">
        <v>385</v>
      </c>
      <c r="F31" s="21" t="s">
        <v>310</v>
      </c>
      <c r="G31" s="33" t="s">
        <v>317</v>
      </c>
      <c r="H31" s="21" t="s">
        <v>318</v>
      </c>
      <c r="I31" s="21" t="s">
        <v>313</v>
      </c>
      <c r="J31" s="33" t="s">
        <v>386</v>
      </c>
    </row>
    <row r="32" ht="18.75" customHeight="1" spans="1:10">
      <c r="A32" s="210" t="s">
        <v>274</v>
      </c>
      <c r="B32" s="21" t="s">
        <v>380</v>
      </c>
      <c r="C32" s="21" t="s">
        <v>307</v>
      </c>
      <c r="D32" s="21" t="s">
        <v>320</v>
      </c>
      <c r="E32" s="33" t="s">
        <v>323</v>
      </c>
      <c r="F32" s="21" t="s">
        <v>310</v>
      </c>
      <c r="G32" s="33" t="s">
        <v>317</v>
      </c>
      <c r="H32" s="21" t="s">
        <v>318</v>
      </c>
      <c r="I32" s="21" t="s">
        <v>313</v>
      </c>
      <c r="J32" s="33" t="s">
        <v>324</v>
      </c>
    </row>
    <row r="33" ht="18.75" customHeight="1" spans="1:10">
      <c r="A33" s="210" t="s">
        <v>274</v>
      </c>
      <c r="B33" s="21" t="s">
        <v>380</v>
      </c>
      <c r="C33" s="21" t="s">
        <v>307</v>
      </c>
      <c r="D33" s="21" t="s">
        <v>320</v>
      </c>
      <c r="E33" s="33" t="s">
        <v>325</v>
      </c>
      <c r="F33" s="21" t="s">
        <v>326</v>
      </c>
      <c r="G33" s="33" t="s">
        <v>161</v>
      </c>
      <c r="H33" s="21" t="s">
        <v>327</v>
      </c>
      <c r="I33" s="21" t="s">
        <v>313</v>
      </c>
      <c r="J33" s="33" t="s">
        <v>387</v>
      </c>
    </row>
    <row r="34" ht="18.75" customHeight="1" spans="1:10">
      <c r="A34" s="210" t="s">
        <v>274</v>
      </c>
      <c r="B34" s="21" t="s">
        <v>380</v>
      </c>
      <c r="C34" s="21" t="s">
        <v>307</v>
      </c>
      <c r="D34" s="21" t="s">
        <v>329</v>
      </c>
      <c r="E34" s="33" t="s">
        <v>330</v>
      </c>
      <c r="F34" s="21" t="s">
        <v>310</v>
      </c>
      <c r="G34" s="33" t="s">
        <v>331</v>
      </c>
      <c r="H34" s="21" t="s">
        <v>332</v>
      </c>
      <c r="I34" s="21" t="s">
        <v>313</v>
      </c>
      <c r="J34" s="33" t="s">
        <v>387</v>
      </c>
    </row>
    <row r="35" ht="18.75" customHeight="1" spans="1:10">
      <c r="A35" s="210" t="s">
        <v>274</v>
      </c>
      <c r="B35" s="21" t="s">
        <v>380</v>
      </c>
      <c r="C35" s="21" t="s">
        <v>334</v>
      </c>
      <c r="D35" s="21" t="s">
        <v>335</v>
      </c>
      <c r="E35" s="33" t="s">
        <v>336</v>
      </c>
      <c r="F35" s="21" t="s">
        <v>310</v>
      </c>
      <c r="G35" s="33" t="s">
        <v>317</v>
      </c>
      <c r="H35" s="21" t="s">
        <v>318</v>
      </c>
      <c r="I35" s="21" t="s">
        <v>313</v>
      </c>
      <c r="J35" s="33" t="s">
        <v>337</v>
      </c>
    </row>
    <row r="36" ht="18.75" customHeight="1" spans="1:10">
      <c r="A36" s="210" t="s">
        <v>274</v>
      </c>
      <c r="B36" s="21" t="s">
        <v>380</v>
      </c>
      <c r="C36" s="21" t="s">
        <v>334</v>
      </c>
      <c r="D36" s="21" t="s">
        <v>335</v>
      </c>
      <c r="E36" s="33" t="s">
        <v>338</v>
      </c>
      <c r="F36" s="21" t="s">
        <v>310</v>
      </c>
      <c r="G36" s="33" t="s">
        <v>317</v>
      </c>
      <c r="H36" s="21" t="s">
        <v>318</v>
      </c>
      <c r="I36" s="21" t="s">
        <v>313</v>
      </c>
      <c r="J36" s="33" t="s">
        <v>339</v>
      </c>
    </row>
    <row r="37" ht="18.75" customHeight="1" spans="1:10">
      <c r="A37" s="210" t="s">
        <v>274</v>
      </c>
      <c r="B37" s="21" t="s">
        <v>380</v>
      </c>
      <c r="C37" s="21" t="s">
        <v>334</v>
      </c>
      <c r="D37" s="21" t="s">
        <v>340</v>
      </c>
      <c r="E37" s="33" t="s">
        <v>341</v>
      </c>
      <c r="F37" s="21" t="s">
        <v>326</v>
      </c>
      <c r="G37" s="33" t="s">
        <v>161</v>
      </c>
      <c r="H37" s="21" t="s">
        <v>327</v>
      </c>
      <c r="I37" s="21" t="s">
        <v>313</v>
      </c>
      <c r="J37" s="33" t="s">
        <v>341</v>
      </c>
    </row>
    <row r="38" ht="18.75" customHeight="1" spans="1:10">
      <c r="A38" s="210" t="s">
        <v>274</v>
      </c>
      <c r="B38" s="21" t="s">
        <v>380</v>
      </c>
      <c r="C38" s="21" t="s">
        <v>343</v>
      </c>
      <c r="D38" s="21" t="s">
        <v>344</v>
      </c>
      <c r="E38" s="33" t="s">
        <v>345</v>
      </c>
      <c r="F38" s="21" t="s">
        <v>326</v>
      </c>
      <c r="G38" s="33" t="s">
        <v>346</v>
      </c>
      <c r="H38" s="21" t="s">
        <v>318</v>
      </c>
      <c r="I38" s="21" t="s">
        <v>313</v>
      </c>
      <c r="J38" s="33" t="s">
        <v>347</v>
      </c>
    </row>
    <row r="39" ht="18.75" customHeight="1" spans="1:10">
      <c r="A39" s="210" t="s">
        <v>274</v>
      </c>
      <c r="B39" s="21" t="s">
        <v>380</v>
      </c>
      <c r="C39" s="21" t="s">
        <v>343</v>
      </c>
      <c r="D39" s="21" t="s">
        <v>344</v>
      </c>
      <c r="E39" s="33" t="s">
        <v>348</v>
      </c>
      <c r="F39" s="21" t="s">
        <v>326</v>
      </c>
      <c r="G39" s="33" t="s">
        <v>346</v>
      </c>
      <c r="H39" s="21" t="s">
        <v>318</v>
      </c>
      <c r="I39" s="21" t="s">
        <v>313</v>
      </c>
      <c r="J39" s="33" t="s">
        <v>349</v>
      </c>
    </row>
    <row r="40" ht="18.75" customHeight="1" spans="1:10">
      <c r="A40" s="210" t="s">
        <v>268</v>
      </c>
      <c r="B40" s="21" t="s">
        <v>388</v>
      </c>
      <c r="C40" s="21" t="s">
        <v>307</v>
      </c>
      <c r="D40" s="21" t="s">
        <v>308</v>
      </c>
      <c r="E40" s="33" t="s">
        <v>389</v>
      </c>
      <c r="F40" s="21" t="s">
        <v>310</v>
      </c>
      <c r="G40" s="33" t="s">
        <v>390</v>
      </c>
      <c r="H40" s="21" t="s">
        <v>312</v>
      </c>
      <c r="I40" s="21" t="s">
        <v>313</v>
      </c>
      <c r="J40" s="33" t="s">
        <v>391</v>
      </c>
    </row>
    <row r="41" ht="18.75" customHeight="1" spans="1:10">
      <c r="A41" s="210" t="s">
        <v>268</v>
      </c>
      <c r="B41" s="21" t="s">
        <v>388</v>
      </c>
      <c r="C41" s="21" t="s">
        <v>307</v>
      </c>
      <c r="D41" s="21" t="s">
        <v>315</v>
      </c>
      <c r="E41" s="33" t="s">
        <v>392</v>
      </c>
      <c r="F41" s="21" t="s">
        <v>310</v>
      </c>
      <c r="G41" s="33" t="s">
        <v>317</v>
      </c>
      <c r="H41" s="21" t="s">
        <v>318</v>
      </c>
      <c r="I41" s="21" t="s">
        <v>313</v>
      </c>
      <c r="J41" s="33" t="s">
        <v>393</v>
      </c>
    </row>
    <row r="42" ht="18.75" customHeight="1" spans="1:10">
      <c r="A42" s="210" t="s">
        <v>268</v>
      </c>
      <c r="B42" s="21" t="s">
        <v>388</v>
      </c>
      <c r="C42" s="21" t="s">
        <v>307</v>
      </c>
      <c r="D42" s="21" t="s">
        <v>315</v>
      </c>
      <c r="E42" s="33" t="s">
        <v>394</v>
      </c>
      <c r="F42" s="21" t="s">
        <v>310</v>
      </c>
      <c r="G42" s="33" t="s">
        <v>317</v>
      </c>
      <c r="H42" s="21" t="s">
        <v>318</v>
      </c>
      <c r="I42" s="21" t="s">
        <v>313</v>
      </c>
      <c r="J42" s="33" t="s">
        <v>395</v>
      </c>
    </row>
    <row r="43" ht="18.75" customHeight="1" spans="1:10">
      <c r="A43" s="210" t="s">
        <v>268</v>
      </c>
      <c r="B43" s="21" t="s">
        <v>388</v>
      </c>
      <c r="C43" s="21" t="s">
        <v>307</v>
      </c>
      <c r="D43" s="21" t="s">
        <v>329</v>
      </c>
      <c r="E43" s="33" t="s">
        <v>330</v>
      </c>
      <c r="F43" s="21" t="s">
        <v>310</v>
      </c>
      <c r="G43" s="33" t="s">
        <v>396</v>
      </c>
      <c r="H43" s="21" t="s">
        <v>397</v>
      </c>
      <c r="I43" s="21" t="s">
        <v>313</v>
      </c>
      <c r="J43" s="33" t="s">
        <v>398</v>
      </c>
    </row>
    <row r="44" ht="18.75" customHeight="1" spans="1:10">
      <c r="A44" s="210" t="s">
        <v>268</v>
      </c>
      <c r="B44" s="21" t="s">
        <v>388</v>
      </c>
      <c r="C44" s="21" t="s">
        <v>334</v>
      </c>
      <c r="D44" s="21" t="s">
        <v>335</v>
      </c>
      <c r="E44" s="33" t="s">
        <v>399</v>
      </c>
      <c r="F44" s="21" t="s">
        <v>310</v>
      </c>
      <c r="G44" s="33" t="s">
        <v>373</v>
      </c>
      <c r="H44" s="21" t="s">
        <v>374</v>
      </c>
      <c r="I44" s="21" t="s">
        <v>375</v>
      </c>
      <c r="J44" s="33" t="s">
        <v>400</v>
      </c>
    </row>
    <row r="45" ht="18.75" customHeight="1" spans="1:10">
      <c r="A45" s="210" t="s">
        <v>268</v>
      </c>
      <c r="B45" s="21" t="s">
        <v>388</v>
      </c>
      <c r="C45" s="21" t="s">
        <v>334</v>
      </c>
      <c r="D45" s="21" t="s">
        <v>340</v>
      </c>
      <c r="E45" s="33" t="s">
        <v>401</v>
      </c>
      <c r="F45" s="21" t="s">
        <v>326</v>
      </c>
      <c r="G45" s="33" t="s">
        <v>342</v>
      </c>
      <c r="H45" s="21" t="s">
        <v>318</v>
      </c>
      <c r="I45" s="21" t="s">
        <v>313</v>
      </c>
      <c r="J45" s="33" t="s">
        <v>402</v>
      </c>
    </row>
    <row r="46" ht="18.75" customHeight="1" spans="1:10">
      <c r="A46" s="210" t="s">
        <v>268</v>
      </c>
      <c r="B46" s="21" t="s">
        <v>388</v>
      </c>
      <c r="C46" s="21" t="s">
        <v>343</v>
      </c>
      <c r="D46" s="21" t="s">
        <v>344</v>
      </c>
      <c r="E46" s="33" t="s">
        <v>403</v>
      </c>
      <c r="F46" s="21" t="s">
        <v>326</v>
      </c>
      <c r="G46" s="33" t="s">
        <v>346</v>
      </c>
      <c r="H46" s="21" t="s">
        <v>318</v>
      </c>
      <c r="I46" s="21" t="s">
        <v>313</v>
      </c>
      <c r="J46" s="33" t="s">
        <v>404</v>
      </c>
    </row>
    <row r="47" ht="18.75" customHeight="1" spans="1:10">
      <c r="A47" s="210" t="s">
        <v>268</v>
      </c>
      <c r="B47" s="21" t="s">
        <v>388</v>
      </c>
      <c r="C47" s="21" t="s">
        <v>343</v>
      </c>
      <c r="D47" s="21" t="s">
        <v>344</v>
      </c>
      <c r="E47" s="33" t="s">
        <v>348</v>
      </c>
      <c r="F47" s="21" t="s">
        <v>326</v>
      </c>
      <c r="G47" s="33" t="s">
        <v>346</v>
      </c>
      <c r="H47" s="21" t="s">
        <v>318</v>
      </c>
      <c r="I47" s="21" t="s">
        <v>313</v>
      </c>
      <c r="J47" s="33" t="s">
        <v>404</v>
      </c>
    </row>
    <row r="48" ht="18.75" customHeight="1" spans="1:10">
      <c r="A48" s="210" t="s">
        <v>272</v>
      </c>
      <c r="B48" s="21" t="s">
        <v>405</v>
      </c>
      <c r="C48" s="21" t="s">
        <v>307</v>
      </c>
      <c r="D48" s="21" t="s">
        <v>308</v>
      </c>
      <c r="E48" s="33" t="s">
        <v>406</v>
      </c>
      <c r="F48" s="21" t="s">
        <v>310</v>
      </c>
      <c r="G48" s="33" t="s">
        <v>407</v>
      </c>
      <c r="H48" s="21" t="s">
        <v>312</v>
      </c>
      <c r="I48" s="21" t="s">
        <v>313</v>
      </c>
      <c r="J48" s="33" t="s">
        <v>391</v>
      </c>
    </row>
    <row r="49" ht="18.75" customHeight="1" spans="1:10">
      <c r="A49" s="210" t="s">
        <v>272</v>
      </c>
      <c r="B49" s="21" t="s">
        <v>405</v>
      </c>
      <c r="C49" s="21" t="s">
        <v>307</v>
      </c>
      <c r="D49" s="21" t="s">
        <v>315</v>
      </c>
      <c r="E49" s="33" t="s">
        <v>392</v>
      </c>
      <c r="F49" s="21" t="s">
        <v>310</v>
      </c>
      <c r="G49" s="33" t="s">
        <v>317</v>
      </c>
      <c r="H49" s="21" t="s">
        <v>318</v>
      </c>
      <c r="I49" s="21" t="s">
        <v>313</v>
      </c>
      <c r="J49" s="33" t="s">
        <v>393</v>
      </c>
    </row>
    <row r="50" ht="18.75" customHeight="1" spans="1:10">
      <c r="A50" s="210" t="s">
        <v>272</v>
      </c>
      <c r="B50" s="21" t="s">
        <v>405</v>
      </c>
      <c r="C50" s="21" t="s">
        <v>307</v>
      </c>
      <c r="D50" s="21" t="s">
        <v>315</v>
      </c>
      <c r="E50" s="33" t="s">
        <v>394</v>
      </c>
      <c r="F50" s="21" t="s">
        <v>310</v>
      </c>
      <c r="G50" s="33" t="s">
        <v>317</v>
      </c>
      <c r="H50" s="21" t="s">
        <v>318</v>
      </c>
      <c r="I50" s="21" t="s">
        <v>313</v>
      </c>
      <c r="J50" s="33" t="s">
        <v>395</v>
      </c>
    </row>
    <row r="51" ht="18.75" customHeight="1" spans="1:10">
      <c r="A51" s="210" t="s">
        <v>272</v>
      </c>
      <c r="B51" s="21" t="s">
        <v>405</v>
      </c>
      <c r="C51" s="21" t="s">
        <v>334</v>
      </c>
      <c r="D51" s="21" t="s">
        <v>335</v>
      </c>
      <c r="E51" s="33" t="s">
        <v>408</v>
      </c>
      <c r="F51" s="21" t="s">
        <v>310</v>
      </c>
      <c r="G51" s="33" t="s">
        <v>373</v>
      </c>
      <c r="H51" s="21" t="s">
        <v>374</v>
      </c>
      <c r="I51" s="21" t="s">
        <v>375</v>
      </c>
      <c r="J51" s="33" t="s">
        <v>409</v>
      </c>
    </row>
    <row r="52" ht="18.75" customHeight="1" spans="1:10">
      <c r="A52" s="210" t="s">
        <v>272</v>
      </c>
      <c r="B52" s="21" t="s">
        <v>405</v>
      </c>
      <c r="C52" s="21" t="s">
        <v>334</v>
      </c>
      <c r="D52" s="21" t="s">
        <v>340</v>
      </c>
      <c r="E52" s="33" t="s">
        <v>410</v>
      </c>
      <c r="F52" s="21" t="s">
        <v>326</v>
      </c>
      <c r="G52" s="33" t="s">
        <v>342</v>
      </c>
      <c r="H52" s="21" t="s">
        <v>318</v>
      </c>
      <c r="I52" s="21" t="s">
        <v>313</v>
      </c>
      <c r="J52" s="33" t="s">
        <v>411</v>
      </c>
    </row>
    <row r="53" ht="18.75" customHeight="1" spans="1:10">
      <c r="A53" s="210" t="s">
        <v>272</v>
      </c>
      <c r="B53" s="21" t="s">
        <v>405</v>
      </c>
      <c r="C53" s="21" t="s">
        <v>343</v>
      </c>
      <c r="D53" s="21" t="s">
        <v>344</v>
      </c>
      <c r="E53" s="33" t="s">
        <v>412</v>
      </c>
      <c r="F53" s="21" t="s">
        <v>326</v>
      </c>
      <c r="G53" s="33" t="s">
        <v>346</v>
      </c>
      <c r="H53" s="21" t="s">
        <v>318</v>
      </c>
      <c r="I53" s="21" t="s">
        <v>313</v>
      </c>
      <c r="J53" s="33" t="s">
        <v>413</v>
      </c>
    </row>
    <row r="54" ht="18.75" customHeight="1" spans="1:10">
      <c r="A54" s="210" t="s">
        <v>281</v>
      </c>
      <c r="B54" s="21" t="s">
        <v>414</v>
      </c>
      <c r="C54" s="21" t="s">
        <v>307</v>
      </c>
      <c r="D54" s="21" t="s">
        <v>308</v>
      </c>
      <c r="E54" s="33" t="s">
        <v>415</v>
      </c>
      <c r="F54" s="21" t="s">
        <v>310</v>
      </c>
      <c r="G54" s="33" t="s">
        <v>311</v>
      </c>
      <c r="H54" s="21" t="s">
        <v>312</v>
      </c>
      <c r="I54" s="21" t="s">
        <v>313</v>
      </c>
      <c r="J54" s="33" t="s">
        <v>391</v>
      </c>
    </row>
    <row r="55" ht="18.75" customHeight="1" spans="1:10">
      <c r="A55" s="210" t="s">
        <v>281</v>
      </c>
      <c r="B55" s="21" t="s">
        <v>416</v>
      </c>
      <c r="C55" s="21" t="s">
        <v>307</v>
      </c>
      <c r="D55" s="21" t="s">
        <v>315</v>
      </c>
      <c r="E55" s="33" t="s">
        <v>392</v>
      </c>
      <c r="F55" s="21" t="s">
        <v>310</v>
      </c>
      <c r="G55" s="33" t="s">
        <v>317</v>
      </c>
      <c r="H55" s="21" t="s">
        <v>318</v>
      </c>
      <c r="I55" s="21" t="s">
        <v>313</v>
      </c>
      <c r="J55" s="33" t="s">
        <v>393</v>
      </c>
    </row>
    <row r="56" ht="18.75" customHeight="1" spans="1:10">
      <c r="A56" s="210" t="s">
        <v>281</v>
      </c>
      <c r="B56" s="21" t="s">
        <v>416</v>
      </c>
      <c r="C56" s="21" t="s">
        <v>307</v>
      </c>
      <c r="D56" s="21" t="s">
        <v>315</v>
      </c>
      <c r="E56" s="33" t="s">
        <v>394</v>
      </c>
      <c r="F56" s="21" t="s">
        <v>310</v>
      </c>
      <c r="G56" s="33" t="s">
        <v>317</v>
      </c>
      <c r="H56" s="21" t="s">
        <v>318</v>
      </c>
      <c r="I56" s="21" t="s">
        <v>313</v>
      </c>
      <c r="J56" s="33" t="s">
        <v>395</v>
      </c>
    </row>
    <row r="57" ht="18.75" customHeight="1" spans="1:10">
      <c r="A57" s="210" t="s">
        <v>281</v>
      </c>
      <c r="B57" s="21" t="s">
        <v>416</v>
      </c>
      <c r="C57" s="21" t="s">
        <v>307</v>
      </c>
      <c r="D57" s="21" t="s">
        <v>329</v>
      </c>
      <c r="E57" s="33" t="s">
        <v>330</v>
      </c>
      <c r="F57" s="21" t="s">
        <v>310</v>
      </c>
      <c r="G57" s="33" t="s">
        <v>364</v>
      </c>
      <c r="H57" s="21" t="s">
        <v>417</v>
      </c>
      <c r="I57" s="21" t="s">
        <v>313</v>
      </c>
      <c r="J57" s="33" t="s">
        <v>418</v>
      </c>
    </row>
    <row r="58" ht="18.75" customHeight="1" spans="1:10">
      <c r="A58" s="210" t="s">
        <v>281</v>
      </c>
      <c r="B58" s="21" t="s">
        <v>416</v>
      </c>
      <c r="C58" s="21" t="s">
        <v>334</v>
      </c>
      <c r="D58" s="21" t="s">
        <v>335</v>
      </c>
      <c r="E58" s="33" t="s">
        <v>399</v>
      </c>
      <c r="F58" s="21" t="s">
        <v>310</v>
      </c>
      <c r="G58" s="33" t="s">
        <v>373</v>
      </c>
      <c r="H58" s="21" t="s">
        <v>374</v>
      </c>
      <c r="I58" s="21" t="s">
        <v>375</v>
      </c>
      <c r="J58" s="33" t="s">
        <v>419</v>
      </c>
    </row>
    <row r="59" ht="18.75" customHeight="1" spans="1:10">
      <c r="A59" s="210" t="s">
        <v>281</v>
      </c>
      <c r="B59" s="21" t="s">
        <v>416</v>
      </c>
      <c r="C59" s="21" t="s">
        <v>334</v>
      </c>
      <c r="D59" s="21" t="s">
        <v>340</v>
      </c>
      <c r="E59" s="33" t="s">
        <v>341</v>
      </c>
      <c r="F59" s="21" t="s">
        <v>326</v>
      </c>
      <c r="G59" s="33" t="s">
        <v>342</v>
      </c>
      <c r="H59" s="21" t="s">
        <v>318</v>
      </c>
      <c r="I59" s="21" t="s">
        <v>313</v>
      </c>
      <c r="J59" s="33" t="s">
        <v>341</v>
      </c>
    </row>
    <row r="60" ht="18.75" customHeight="1" spans="1:10">
      <c r="A60" s="210" t="s">
        <v>281</v>
      </c>
      <c r="B60" s="21" t="s">
        <v>416</v>
      </c>
      <c r="C60" s="21" t="s">
        <v>343</v>
      </c>
      <c r="D60" s="21" t="s">
        <v>344</v>
      </c>
      <c r="E60" s="33" t="s">
        <v>403</v>
      </c>
      <c r="F60" s="21" t="s">
        <v>326</v>
      </c>
      <c r="G60" s="33" t="s">
        <v>346</v>
      </c>
      <c r="H60" s="21" t="s">
        <v>318</v>
      </c>
      <c r="I60" s="21" t="s">
        <v>313</v>
      </c>
      <c r="J60" s="33" t="s">
        <v>404</v>
      </c>
    </row>
    <row r="61" ht="18.75" customHeight="1" spans="1:10">
      <c r="A61" s="210" t="s">
        <v>281</v>
      </c>
      <c r="B61" s="21" t="s">
        <v>416</v>
      </c>
      <c r="C61" s="21" t="s">
        <v>343</v>
      </c>
      <c r="D61" s="21" t="s">
        <v>344</v>
      </c>
      <c r="E61" s="33" t="s">
        <v>348</v>
      </c>
      <c r="F61" s="21" t="s">
        <v>326</v>
      </c>
      <c r="G61" s="33" t="s">
        <v>346</v>
      </c>
      <c r="H61" s="21" t="s">
        <v>318</v>
      </c>
      <c r="I61" s="21" t="s">
        <v>313</v>
      </c>
      <c r="J61" s="33" t="s">
        <v>420</v>
      </c>
    </row>
  </sheetData>
  <mergeCells count="16">
    <mergeCell ref="A2:J2"/>
    <mergeCell ref="A3:H3"/>
    <mergeCell ref="A7:A17"/>
    <mergeCell ref="A18:A22"/>
    <mergeCell ref="A23:A28"/>
    <mergeCell ref="A29:A39"/>
    <mergeCell ref="A40:A47"/>
    <mergeCell ref="A48:A53"/>
    <mergeCell ref="A54:A61"/>
    <mergeCell ref="B7:B17"/>
    <mergeCell ref="B18:B22"/>
    <mergeCell ref="B23:B28"/>
    <mergeCell ref="B29:B39"/>
    <mergeCell ref="B40:B47"/>
    <mergeCell ref="B48:B53"/>
    <mergeCell ref="B54:B61"/>
  </mergeCells>
  <printOptions horizontalCentered="1"/>
  <pageMargins left="1" right="1" top="0.75" bottom="0.75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0"/>
  <sheetViews>
    <sheetView showZeros="0" workbookViewId="0">
      <selection activeCell="A10" sqref="A10"/>
    </sheetView>
  </sheetViews>
  <sheetFormatPr defaultColWidth="9.16190476190476" defaultRowHeight="14.25" customHeight="1" outlineLevelCol="5"/>
  <cols>
    <col min="1" max="1" width="32.1619047619048" customWidth="1"/>
    <col min="2" max="2" width="16.8285714285714" customWidth="1"/>
    <col min="3" max="3" width="32.1619047619048" customWidth="1"/>
    <col min="4" max="6" width="28.5047619047619" customWidth="1"/>
  </cols>
  <sheetData>
    <row r="1" ht="15" customHeight="1" spans="1:6">
      <c r="A1" s="98">
        <v>1</v>
      </c>
      <c r="B1" s="99">
        <v>0</v>
      </c>
      <c r="C1" s="98">
        <v>1</v>
      </c>
      <c r="D1" s="100"/>
      <c r="E1" s="100"/>
      <c r="F1" s="38" t="s">
        <v>421</v>
      </c>
    </row>
    <row r="2" ht="32.25" customHeight="1" spans="1:6">
      <c r="A2" s="101" t="str">
        <f>"2025"&amp;"年部门政府性基金预算支出预算表"</f>
        <v>2025年部门政府性基金预算支出预算表</v>
      </c>
      <c r="B2" s="102" t="s">
        <v>422</v>
      </c>
      <c r="C2" s="103"/>
      <c r="D2" s="104"/>
      <c r="E2" s="104"/>
      <c r="F2" s="104"/>
    </row>
    <row r="3" ht="18.75" customHeight="1" spans="1:6">
      <c r="A3" s="7" t="str">
        <f>"单位名称："&amp;"凤庆县职业教育中心"</f>
        <v>单位名称：凤庆县职业教育中心</v>
      </c>
      <c r="B3" s="7" t="s">
        <v>423</v>
      </c>
      <c r="C3" s="98"/>
      <c r="D3" s="100"/>
      <c r="E3" s="100"/>
      <c r="F3" s="38" t="s">
        <v>1</v>
      </c>
    </row>
    <row r="4" ht="18.75" customHeight="1" spans="1:6">
      <c r="A4" s="105" t="s">
        <v>178</v>
      </c>
      <c r="B4" s="106" t="s">
        <v>73</v>
      </c>
      <c r="C4" s="107" t="s">
        <v>74</v>
      </c>
      <c r="D4" s="13" t="s">
        <v>424</v>
      </c>
      <c r="E4" s="13"/>
      <c r="F4" s="14"/>
    </row>
    <row r="5" ht="18.75" customHeight="1" spans="1:6">
      <c r="A5" s="108"/>
      <c r="B5" s="109"/>
      <c r="C5" s="94"/>
      <c r="D5" s="93" t="s">
        <v>56</v>
      </c>
      <c r="E5" s="93" t="s">
        <v>75</v>
      </c>
      <c r="F5" s="93" t="s">
        <v>76</v>
      </c>
    </row>
    <row r="6" ht="18.75" customHeight="1" spans="1:6">
      <c r="A6" s="108">
        <v>1</v>
      </c>
      <c r="B6" s="110" t="s">
        <v>159</v>
      </c>
      <c r="C6" s="94">
        <v>3</v>
      </c>
      <c r="D6" s="93">
        <v>4</v>
      </c>
      <c r="E6" s="93">
        <v>5</v>
      </c>
      <c r="F6" s="93">
        <v>6</v>
      </c>
    </row>
    <row r="7" ht="18.75" customHeight="1" spans="1:6">
      <c r="A7" s="111"/>
      <c r="B7" s="81"/>
      <c r="C7" s="81"/>
      <c r="D7" s="23"/>
      <c r="E7" s="23"/>
      <c r="F7" s="23"/>
    </row>
    <row r="8" ht="18.75" customHeight="1" spans="1:6">
      <c r="A8" s="111"/>
      <c r="B8" s="81"/>
      <c r="C8" s="81"/>
      <c r="D8" s="23"/>
      <c r="E8" s="23"/>
      <c r="F8" s="23"/>
    </row>
    <row r="9" ht="18.75" customHeight="1" spans="1:6">
      <c r="A9" s="112" t="s">
        <v>116</v>
      </c>
      <c r="B9" s="113" t="s">
        <v>116</v>
      </c>
      <c r="C9" s="114" t="s">
        <v>116</v>
      </c>
      <c r="D9" s="23"/>
      <c r="E9" s="23"/>
      <c r="F9" s="23"/>
    </row>
    <row r="10" customHeight="1" spans="1:1">
      <c r="A10" t="s">
        <v>425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9" right="0.39" top="0.58" bottom="0.58" header="0.5" footer="0.5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12"/>
  <sheetViews>
    <sheetView showZeros="0" workbookViewId="0">
      <selection activeCell="H10" sqref="H10:H11"/>
    </sheetView>
  </sheetViews>
  <sheetFormatPr defaultColWidth="9.16190476190476" defaultRowHeight="14.25" customHeight="1"/>
  <cols>
    <col min="1" max="1" width="39.1619047619048" customWidth="1"/>
    <col min="2" max="2" width="21.6666666666667" customWidth="1"/>
    <col min="3" max="3" width="35.3333333333333" customWidth="1"/>
    <col min="4" max="4" width="7.66666666666667" customWidth="1"/>
    <col min="5" max="5" width="10.3333333333333" customWidth="1"/>
    <col min="6" max="17" width="16.5047619047619" customWidth="1"/>
  </cols>
  <sheetData>
    <row r="1" ht="15" customHeight="1" spans="1:17">
      <c r="A1" s="29"/>
      <c r="B1" s="29"/>
      <c r="C1" s="29"/>
      <c r="D1" s="29"/>
      <c r="E1" s="29"/>
      <c r="F1" s="29"/>
      <c r="G1" s="29"/>
      <c r="H1" s="29"/>
      <c r="I1" s="29"/>
      <c r="J1" s="29"/>
      <c r="O1" s="37"/>
      <c r="P1" s="37"/>
      <c r="Q1" s="38" t="s">
        <v>426</v>
      </c>
    </row>
    <row r="2" ht="35.25" customHeight="1" spans="1:17">
      <c r="A2" s="57" t="str">
        <f>"2025"&amp;"年部门政府采购预算表"</f>
        <v>2025年部门政府采购预算表</v>
      </c>
      <c r="B2" s="6"/>
      <c r="C2" s="6"/>
      <c r="D2" s="6"/>
      <c r="E2" s="6"/>
      <c r="F2" s="6"/>
      <c r="G2" s="6"/>
      <c r="H2" s="6"/>
      <c r="I2" s="6"/>
      <c r="J2" s="6"/>
      <c r="K2" s="50"/>
      <c r="L2" s="6"/>
      <c r="M2" s="6"/>
      <c r="N2" s="6"/>
      <c r="O2" s="50"/>
      <c r="P2" s="50"/>
      <c r="Q2" s="6"/>
    </row>
    <row r="3" ht="18.75" customHeight="1" spans="1:17">
      <c r="A3" s="40" t="str">
        <f>"单位名称："&amp;"凤庆县职业教育中心"</f>
        <v>单位名称：凤庆县职业教育中心</v>
      </c>
      <c r="B3" s="92"/>
      <c r="C3" s="92"/>
      <c r="D3" s="92"/>
      <c r="E3" s="92"/>
      <c r="F3" s="92"/>
      <c r="G3" s="92"/>
      <c r="H3" s="92"/>
      <c r="I3" s="92"/>
      <c r="J3" s="92"/>
      <c r="O3" s="62"/>
      <c r="P3" s="62"/>
      <c r="Q3" s="38" t="s">
        <v>165</v>
      </c>
    </row>
    <row r="4" ht="18.75" customHeight="1" spans="1:17">
      <c r="A4" s="11" t="s">
        <v>427</v>
      </c>
      <c r="B4" s="71" t="s">
        <v>428</v>
      </c>
      <c r="C4" s="71" t="s">
        <v>429</v>
      </c>
      <c r="D4" s="71" t="s">
        <v>430</v>
      </c>
      <c r="E4" s="71" t="s">
        <v>431</v>
      </c>
      <c r="F4" s="71" t="s">
        <v>432</v>
      </c>
      <c r="G4" s="43" t="s">
        <v>185</v>
      </c>
      <c r="H4" s="43"/>
      <c r="I4" s="43"/>
      <c r="J4" s="43"/>
      <c r="K4" s="73"/>
      <c r="L4" s="43"/>
      <c r="M4" s="43"/>
      <c r="N4" s="43"/>
      <c r="O4" s="63"/>
      <c r="P4" s="73"/>
      <c r="Q4" s="44"/>
    </row>
    <row r="5" ht="18.75" customHeight="1" spans="1:17">
      <c r="A5" s="16"/>
      <c r="B5" s="74"/>
      <c r="C5" s="74"/>
      <c r="D5" s="74"/>
      <c r="E5" s="74"/>
      <c r="F5" s="74"/>
      <c r="G5" s="74" t="s">
        <v>56</v>
      </c>
      <c r="H5" s="74" t="s">
        <v>59</v>
      </c>
      <c r="I5" s="74" t="s">
        <v>433</v>
      </c>
      <c r="J5" s="74" t="s">
        <v>434</v>
      </c>
      <c r="K5" s="75" t="s">
        <v>435</v>
      </c>
      <c r="L5" s="88" t="s">
        <v>78</v>
      </c>
      <c r="M5" s="88"/>
      <c r="N5" s="88"/>
      <c r="O5" s="89"/>
      <c r="P5" s="90"/>
      <c r="Q5" s="76"/>
    </row>
    <row r="6" ht="30" customHeight="1" spans="1:17">
      <c r="A6" s="18"/>
      <c r="B6" s="76"/>
      <c r="C6" s="76"/>
      <c r="D6" s="76"/>
      <c r="E6" s="76"/>
      <c r="F6" s="76"/>
      <c r="G6" s="76"/>
      <c r="H6" s="76" t="s">
        <v>58</v>
      </c>
      <c r="I6" s="76"/>
      <c r="J6" s="76"/>
      <c r="K6" s="77"/>
      <c r="L6" s="76" t="s">
        <v>58</v>
      </c>
      <c r="M6" s="76" t="s">
        <v>65</v>
      </c>
      <c r="N6" s="76" t="s">
        <v>193</v>
      </c>
      <c r="O6" s="91" t="s">
        <v>67</v>
      </c>
      <c r="P6" s="77" t="s">
        <v>68</v>
      </c>
      <c r="Q6" s="76" t="s">
        <v>69</v>
      </c>
    </row>
    <row r="7" ht="18.75" customHeight="1" spans="1:17">
      <c r="A7" s="32">
        <v>1</v>
      </c>
      <c r="B7" s="93">
        <v>2</v>
      </c>
      <c r="C7" s="93">
        <v>3</v>
      </c>
      <c r="D7" s="93">
        <v>4</v>
      </c>
      <c r="E7" s="93">
        <v>5</v>
      </c>
      <c r="F7" s="93">
        <v>6</v>
      </c>
      <c r="G7" s="94">
        <v>7</v>
      </c>
      <c r="H7" s="94">
        <v>8</v>
      </c>
      <c r="I7" s="94">
        <v>9</v>
      </c>
      <c r="J7" s="94">
        <v>10</v>
      </c>
      <c r="K7" s="94">
        <v>11</v>
      </c>
      <c r="L7" s="94">
        <v>12</v>
      </c>
      <c r="M7" s="94">
        <v>13</v>
      </c>
      <c r="N7" s="94">
        <v>14</v>
      </c>
      <c r="O7" s="94">
        <v>15</v>
      </c>
      <c r="P7" s="94">
        <v>16</v>
      </c>
      <c r="Q7" s="94">
        <v>17</v>
      </c>
    </row>
    <row r="8" ht="18.75" customHeight="1" spans="1:17">
      <c r="A8" s="79" t="s">
        <v>71</v>
      </c>
      <c r="B8" s="80"/>
      <c r="C8" s="80"/>
      <c r="D8" s="80"/>
      <c r="E8" s="95"/>
      <c r="F8" s="23">
        <v>9000</v>
      </c>
      <c r="G8" s="23">
        <v>16200</v>
      </c>
      <c r="H8" s="23">
        <v>16200</v>
      </c>
      <c r="I8" s="23"/>
      <c r="J8" s="23"/>
      <c r="K8" s="23"/>
      <c r="L8" s="23"/>
      <c r="M8" s="23"/>
      <c r="N8" s="23"/>
      <c r="O8" s="23"/>
      <c r="P8" s="23"/>
      <c r="Q8" s="23"/>
    </row>
    <row r="9" ht="18.75" customHeight="1" spans="1:17">
      <c r="A9" s="211" t="s">
        <v>228</v>
      </c>
      <c r="B9" s="80" t="s">
        <v>228</v>
      </c>
      <c r="C9" s="80" t="s">
        <v>436</v>
      </c>
      <c r="D9" s="80" t="s">
        <v>437</v>
      </c>
      <c r="E9" s="97">
        <v>900</v>
      </c>
      <c r="F9" s="23"/>
      <c r="G9" s="23">
        <v>7200</v>
      </c>
      <c r="H9" s="23">
        <v>7200</v>
      </c>
      <c r="I9" s="23"/>
      <c r="J9" s="23"/>
      <c r="K9" s="23"/>
      <c r="L9" s="23"/>
      <c r="M9" s="23"/>
      <c r="N9" s="23"/>
      <c r="O9" s="23"/>
      <c r="P9" s="23"/>
      <c r="Q9" s="23"/>
    </row>
    <row r="10" ht="18.75" customHeight="1" spans="1:17">
      <c r="A10" s="211" t="s">
        <v>228</v>
      </c>
      <c r="B10" s="80" t="s">
        <v>228</v>
      </c>
      <c r="C10" s="80" t="s">
        <v>438</v>
      </c>
      <c r="D10" s="80" t="s">
        <v>353</v>
      </c>
      <c r="E10" s="97">
        <v>1</v>
      </c>
      <c r="F10" s="23">
        <v>6000</v>
      </c>
      <c r="G10" s="23">
        <v>6000</v>
      </c>
      <c r="H10" s="23">
        <v>6000</v>
      </c>
      <c r="I10" s="23"/>
      <c r="J10" s="23"/>
      <c r="K10" s="23"/>
      <c r="L10" s="23"/>
      <c r="M10" s="23"/>
      <c r="N10" s="23"/>
      <c r="O10" s="23"/>
      <c r="P10" s="23"/>
      <c r="Q10" s="23"/>
    </row>
    <row r="11" ht="18.75" customHeight="1" spans="1:17">
      <c r="A11" s="211" t="s">
        <v>228</v>
      </c>
      <c r="B11" s="80" t="s">
        <v>228</v>
      </c>
      <c r="C11" s="80" t="s">
        <v>439</v>
      </c>
      <c r="D11" s="80" t="s">
        <v>353</v>
      </c>
      <c r="E11" s="97">
        <v>1</v>
      </c>
      <c r="F11" s="23">
        <v>3000</v>
      </c>
      <c r="G11" s="23">
        <v>3000</v>
      </c>
      <c r="H11" s="23">
        <v>3000</v>
      </c>
      <c r="I11" s="23"/>
      <c r="J11" s="23"/>
      <c r="K11" s="23"/>
      <c r="L11" s="23"/>
      <c r="M11" s="23"/>
      <c r="N11" s="23"/>
      <c r="O11" s="23"/>
      <c r="P11" s="23"/>
      <c r="Q11" s="23"/>
    </row>
    <row r="12" ht="18.75" customHeight="1" spans="1:17">
      <c r="A12" s="82" t="s">
        <v>116</v>
      </c>
      <c r="B12" s="83"/>
      <c r="C12" s="83"/>
      <c r="D12" s="83"/>
      <c r="E12" s="95"/>
      <c r="F12" s="23">
        <v>9000</v>
      </c>
      <c r="G12" s="23">
        <v>16200</v>
      </c>
      <c r="H12" s="23">
        <v>16200</v>
      </c>
      <c r="I12" s="23"/>
      <c r="J12" s="23"/>
      <c r="K12" s="23"/>
      <c r="L12" s="23"/>
      <c r="M12" s="23"/>
      <c r="N12" s="23"/>
      <c r="O12" s="23"/>
      <c r="P12" s="23"/>
      <c r="Q12" s="23"/>
    </row>
  </sheetData>
  <mergeCells count="16">
    <mergeCell ref="A2:Q2"/>
    <mergeCell ref="A3:F3"/>
    <mergeCell ref="G4:Q4"/>
    <mergeCell ref="L5:Q5"/>
    <mergeCell ref="A12:E12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11"/>
  <sheetViews>
    <sheetView showZeros="0" workbookViewId="0">
      <selection activeCell="C38" sqref="C38"/>
    </sheetView>
  </sheetViews>
  <sheetFormatPr defaultColWidth="9.16190476190476" defaultRowHeight="14.25" customHeight="1"/>
  <cols>
    <col min="1" max="1" width="31.5047619047619" customWidth="1"/>
    <col min="2" max="3" width="21.8285714285714" customWidth="1"/>
    <col min="4" max="14" width="19" customWidth="1"/>
  </cols>
  <sheetData>
    <row r="1" ht="15" customHeight="1" spans="1:14">
      <c r="A1" s="61"/>
      <c r="B1" s="61"/>
      <c r="C1" s="66"/>
      <c r="D1" s="61"/>
      <c r="E1" s="61"/>
      <c r="F1" s="61"/>
      <c r="G1" s="61"/>
      <c r="H1" s="67"/>
      <c r="I1" s="61"/>
      <c r="J1" s="61"/>
      <c r="K1" s="61"/>
      <c r="L1" s="37"/>
      <c r="M1" s="85"/>
      <c r="N1" s="86" t="s">
        <v>440</v>
      </c>
    </row>
    <row r="2" ht="34.5" customHeight="1" spans="1:14">
      <c r="A2" s="39" t="str">
        <f>"2025"&amp;"年部门政府购买服务预算表"</f>
        <v>2025年部门政府购买服务预算表</v>
      </c>
      <c r="B2" s="68"/>
      <c r="C2" s="50"/>
      <c r="D2" s="68"/>
      <c r="E2" s="68"/>
      <c r="F2" s="68"/>
      <c r="G2" s="68"/>
      <c r="H2" s="69"/>
      <c r="I2" s="68"/>
      <c r="J2" s="68"/>
      <c r="K2" s="68"/>
      <c r="L2" s="50"/>
      <c r="M2" s="69"/>
      <c r="N2" s="68"/>
    </row>
    <row r="3" ht="18.75" customHeight="1" spans="1:14">
      <c r="A3" s="58" t="str">
        <f>"单位名称："&amp;"凤庆县职业教育中心"</f>
        <v>单位名称：凤庆县职业教育中心</v>
      </c>
      <c r="B3" s="59"/>
      <c r="C3" s="70"/>
      <c r="D3" s="59"/>
      <c r="E3" s="59"/>
      <c r="F3" s="59"/>
      <c r="G3" s="59"/>
      <c r="H3" s="67"/>
      <c r="I3" s="61"/>
      <c r="J3" s="61"/>
      <c r="K3" s="61"/>
      <c r="L3" s="62"/>
      <c r="M3" s="87"/>
      <c r="N3" s="86" t="s">
        <v>165</v>
      </c>
    </row>
    <row r="4" ht="18.75" customHeight="1" spans="1:14">
      <c r="A4" s="11" t="s">
        <v>427</v>
      </c>
      <c r="B4" s="71" t="s">
        <v>441</v>
      </c>
      <c r="C4" s="72" t="s">
        <v>442</v>
      </c>
      <c r="D4" s="43" t="s">
        <v>185</v>
      </c>
      <c r="E4" s="43"/>
      <c r="F4" s="43"/>
      <c r="G4" s="43"/>
      <c r="H4" s="73"/>
      <c r="I4" s="43"/>
      <c r="J4" s="43"/>
      <c r="K4" s="43"/>
      <c r="L4" s="63"/>
      <c r="M4" s="73"/>
      <c r="N4" s="44"/>
    </row>
    <row r="5" ht="18.75" customHeight="1" spans="1:14">
      <c r="A5" s="16"/>
      <c r="B5" s="74"/>
      <c r="C5" s="75"/>
      <c r="D5" s="74" t="s">
        <v>56</v>
      </c>
      <c r="E5" s="74" t="s">
        <v>59</v>
      </c>
      <c r="F5" s="74" t="s">
        <v>433</v>
      </c>
      <c r="G5" s="74" t="s">
        <v>434</v>
      </c>
      <c r="H5" s="75" t="s">
        <v>435</v>
      </c>
      <c r="I5" s="88" t="s">
        <v>78</v>
      </c>
      <c r="J5" s="88"/>
      <c r="K5" s="88"/>
      <c r="L5" s="89"/>
      <c r="M5" s="90"/>
      <c r="N5" s="76"/>
    </row>
    <row r="6" ht="26.25" customHeight="1" spans="1:14">
      <c r="A6" s="18"/>
      <c r="B6" s="76"/>
      <c r="C6" s="77"/>
      <c r="D6" s="76"/>
      <c r="E6" s="76"/>
      <c r="F6" s="76"/>
      <c r="G6" s="76"/>
      <c r="H6" s="77"/>
      <c r="I6" s="76" t="s">
        <v>58</v>
      </c>
      <c r="J6" s="76" t="s">
        <v>65</v>
      </c>
      <c r="K6" s="76" t="s">
        <v>193</v>
      </c>
      <c r="L6" s="91" t="s">
        <v>67</v>
      </c>
      <c r="M6" s="77" t="s">
        <v>68</v>
      </c>
      <c r="N6" s="76" t="s">
        <v>69</v>
      </c>
    </row>
    <row r="7" ht="18.75" customHeight="1" spans="1:14">
      <c r="A7" s="78">
        <v>1</v>
      </c>
      <c r="B7" s="78">
        <v>2</v>
      </c>
      <c r="C7" s="78">
        <v>3</v>
      </c>
      <c r="D7" s="78">
        <v>4</v>
      </c>
      <c r="E7" s="78">
        <v>5</v>
      </c>
      <c r="F7" s="78">
        <v>6</v>
      </c>
      <c r="G7" s="78">
        <v>7</v>
      </c>
      <c r="H7" s="78">
        <v>8</v>
      </c>
      <c r="I7" s="78">
        <v>9</v>
      </c>
      <c r="J7" s="78">
        <v>10</v>
      </c>
      <c r="K7" s="78">
        <v>11</v>
      </c>
      <c r="L7" s="78">
        <v>12</v>
      </c>
      <c r="M7" s="78">
        <v>13</v>
      </c>
      <c r="N7" s="78">
        <v>14</v>
      </c>
    </row>
    <row r="8" ht="18.75" customHeight="1" spans="1:14">
      <c r="A8" s="79"/>
      <c r="B8" s="80"/>
      <c r="C8" s="81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</row>
    <row r="9" ht="18.75" customHeight="1" spans="1:14">
      <c r="A9" s="79"/>
      <c r="B9" s="80"/>
      <c r="C9" s="81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</row>
    <row r="10" ht="18.75" customHeight="1" spans="1:14">
      <c r="A10" s="82" t="s">
        <v>116</v>
      </c>
      <c r="B10" s="83"/>
      <c r="C10" s="84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</row>
    <row r="11" customHeight="1" spans="1:1">
      <c r="A11" t="s">
        <v>425</v>
      </c>
    </row>
  </sheetData>
  <mergeCells count="13">
    <mergeCell ref="A2:N2"/>
    <mergeCell ref="A3:C3"/>
    <mergeCell ref="D4:N4"/>
    <mergeCell ref="I5:N5"/>
    <mergeCell ref="A10:C10"/>
    <mergeCell ref="A4:A6"/>
    <mergeCell ref="B4:B6"/>
    <mergeCell ref="C4:C6"/>
    <mergeCell ref="D5:D6"/>
    <mergeCell ref="E5:E6"/>
    <mergeCell ref="F5:F6"/>
    <mergeCell ref="G5:G6"/>
    <mergeCell ref="H5:H6"/>
  </mergeCells>
  <printOptions horizontalCentered="1"/>
  <pageMargins left="1" right="1" top="0.75" bottom="0.75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I9"/>
  <sheetViews>
    <sheetView showZeros="0" workbookViewId="0">
      <selection activeCell="A9" sqref="A9"/>
    </sheetView>
  </sheetViews>
  <sheetFormatPr defaultColWidth="9.16190476190476" defaultRowHeight="14.25" customHeight="1"/>
  <cols>
    <col min="1" max="1" width="37.6666666666667" customWidth="1"/>
    <col min="2" max="4" width="17.5047619047619" customWidth="1"/>
    <col min="5" max="9" width="15.6666666666667" customWidth="1"/>
  </cols>
  <sheetData>
    <row r="1" ht="15" customHeight="1" spans="1:9">
      <c r="A1" s="29"/>
      <c r="B1" s="29"/>
      <c r="C1" s="29"/>
      <c r="D1" s="56"/>
      <c r="G1" s="37"/>
      <c r="H1" s="37"/>
      <c r="I1" s="37" t="s">
        <v>443</v>
      </c>
    </row>
    <row r="2" ht="27.75" customHeight="1" spans="1:9">
      <c r="A2" s="57" t="str">
        <f>"2025"&amp;"年县对下转移支付预算表"</f>
        <v>2025年县对下转移支付预算表</v>
      </c>
      <c r="B2" s="6"/>
      <c r="C2" s="6"/>
      <c r="D2" s="6"/>
      <c r="E2" s="6"/>
      <c r="F2" s="6"/>
      <c r="G2" s="50"/>
      <c r="H2" s="50"/>
      <c r="I2" s="6"/>
    </row>
    <row r="3" ht="18.75" customHeight="1" spans="1:9">
      <c r="A3" s="58" t="str">
        <f>"单位名称："&amp;"凤庆县职业教育中心"</f>
        <v>单位名称：凤庆县职业教育中心</v>
      </c>
      <c r="B3" s="59"/>
      <c r="C3" s="59"/>
      <c r="D3" s="60"/>
      <c r="E3" s="61"/>
      <c r="G3" s="62"/>
      <c r="H3" s="62"/>
      <c r="I3" s="37" t="s">
        <v>165</v>
      </c>
    </row>
    <row r="4" ht="18.75" customHeight="1" spans="1:9">
      <c r="A4" s="30" t="s">
        <v>444</v>
      </c>
      <c r="B4" s="12" t="s">
        <v>185</v>
      </c>
      <c r="C4" s="13"/>
      <c r="D4" s="13"/>
      <c r="E4" s="12" t="s">
        <v>445</v>
      </c>
      <c r="F4" s="13"/>
      <c r="G4" s="63"/>
      <c r="H4" s="63"/>
      <c r="I4" s="14"/>
    </row>
    <row r="5" ht="18.75" customHeight="1" spans="1:9">
      <c r="A5" s="32"/>
      <c r="B5" s="31" t="s">
        <v>56</v>
      </c>
      <c r="C5" s="11" t="s">
        <v>59</v>
      </c>
      <c r="D5" s="64" t="s">
        <v>446</v>
      </c>
      <c r="E5" s="65" t="s">
        <v>374</v>
      </c>
      <c r="F5" s="65" t="s">
        <v>374</v>
      </c>
      <c r="G5" s="65" t="s">
        <v>374</v>
      </c>
      <c r="H5" s="65" t="s">
        <v>374</v>
      </c>
      <c r="I5" s="65" t="s">
        <v>374</v>
      </c>
    </row>
    <row r="6" ht="18.75" customHeight="1" spans="1:9">
      <c r="A6" s="65">
        <v>1</v>
      </c>
      <c r="B6" s="65">
        <v>2</v>
      </c>
      <c r="C6" s="65">
        <v>3</v>
      </c>
      <c r="D6" s="65">
        <v>4</v>
      </c>
      <c r="E6" s="65">
        <v>5</v>
      </c>
      <c r="F6" s="65">
        <v>6</v>
      </c>
      <c r="G6" s="65">
        <v>7</v>
      </c>
      <c r="H6" s="65">
        <v>8</v>
      </c>
      <c r="I6" s="65">
        <v>9</v>
      </c>
    </row>
    <row r="7" ht="18.75" customHeight="1" spans="1:9">
      <c r="A7" s="33"/>
      <c r="B7" s="23"/>
      <c r="C7" s="23"/>
      <c r="D7" s="23"/>
      <c r="E7" s="23"/>
      <c r="F7" s="23"/>
      <c r="G7" s="23"/>
      <c r="H7" s="23"/>
      <c r="I7" s="23"/>
    </row>
    <row r="8" ht="18.75" customHeight="1" spans="1:9">
      <c r="A8" s="33"/>
      <c r="B8" s="23"/>
      <c r="C8" s="23"/>
      <c r="D8" s="23"/>
      <c r="E8" s="23"/>
      <c r="F8" s="23"/>
      <c r="G8" s="23"/>
      <c r="H8" s="23"/>
      <c r="I8" s="23"/>
    </row>
    <row r="9" customHeight="1" spans="1:1">
      <c r="A9" t="s">
        <v>425</v>
      </c>
    </row>
  </sheetData>
  <mergeCells count="5">
    <mergeCell ref="A2:I2"/>
    <mergeCell ref="A3:E3"/>
    <mergeCell ref="B4:D4"/>
    <mergeCell ref="E4:I4"/>
    <mergeCell ref="A4:A5"/>
  </mergeCells>
  <printOptions horizontalCentered="1"/>
  <pageMargins left="1" right="1" top="0.75" bottom="0.75" header="0" footer="0"/>
  <pageSetup paperSize="9" scale="58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8"/>
  <sheetViews>
    <sheetView showZeros="0" workbookViewId="0">
      <selection activeCell="A8" sqref="A8"/>
    </sheetView>
  </sheetViews>
  <sheetFormatPr defaultColWidth="9.16190476190476" defaultRowHeight="12" customHeight="1" outlineLevelRow="7"/>
  <cols>
    <col min="1" max="1" width="34.3333333333333" customWidth="1"/>
    <col min="2" max="2" width="29" customWidth="1"/>
    <col min="3" max="5" width="23.5047619047619" customWidth="1"/>
    <col min="6" max="6" width="11.3333333333333" customWidth="1"/>
    <col min="7" max="7" width="25.1619047619048" customWidth="1"/>
    <col min="8" max="8" width="15.5047619047619" customWidth="1"/>
    <col min="9" max="9" width="13.5047619047619" customWidth="1"/>
    <col min="10" max="10" width="18.8285714285714" customWidth="1"/>
  </cols>
  <sheetData>
    <row r="1" ht="15" customHeight="1" spans="10:10">
      <c r="J1" s="37" t="s">
        <v>447</v>
      </c>
    </row>
    <row r="2" ht="36" customHeight="1" spans="1:10">
      <c r="A2" s="5" t="str">
        <f>"2025"&amp;"年县对下转移支付绩效目标表"</f>
        <v>2025年县对下转移支付绩效目标表</v>
      </c>
      <c r="B2" s="6"/>
      <c r="C2" s="6"/>
      <c r="D2" s="6"/>
      <c r="E2" s="6"/>
      <c r="F2" s="50"/>
      <c r="G2" s="6"/>
      <c r="H2" s="50"/>
      <c r="I2" s="50"/>
      <c r="J2" s="6"/>
    </row>
    <row r="3" ht="18.75" customHeight="1" spans="1:8">
      <c r="A3" s="7" t="str">
        <f>"单位名称："&amp;"凤庆县职业教育中心"</f>
        <v>单位名称：凤庆县职业教育中心</v>
      </c>
      <c r="B3" s="3"/>
      <c r="C3" s="3"/>
      <c r="D3" s="3"/>
      <c r="E3" s="3"/>
      <c r="F3" s="51"/>
      <c r="G3" s="3"/>
      <c r="H3" s="51"/>
    </row>
    <row r="4" ht="18.75" customHeight="1" spans="1:10">
      <c r="A4" s="45" t="s">
        <v>296</v>
      </c>
      <c r="B4" s="45" t="s">
        <v>297</v>
      </c>
      <c r="C4" s="45" t="s">
        <v>298</v>
      </c>
      <c r="D4" s="45" t="s">
        <v>299</v>
      </c>
      <c r="E4" s="45" t="s">
        <v>300</v>
      </c>
      <c r="F4" s="52" t="s">
        <v>301</v>
      </c>
      <c r="G4" s="45" t="s">
        <v>302</v>
      </c>
      <c r="H4" s="52" t="s">
        <v>303</v>
      </c>
      <c r="I4" s="52" t="s">
        <v>304</v>
      </c>
      <c r="J4" s="45" t="s">
        <v>305</v>
      </c>
    </row>
    <row r="5" ht="18.75" customHeight="1" spans="1:10">
      <c r="A5" s="45">
        <v>1</v>
      </c>
      <c r="B5" s="45">
        <v>2</v>
      </c>
      <c r="C5" s="45">
        <v>3</v>
      </c>
      <c r="D5" s="45">
        <v>4</v>
      </c>
      <c r="E5" s="45">
        <v>5</v>
      </c>
      <c r="F5" s="52">
        <v>6</v>
      </c>
      <c r="G5" s="45">
        <v>7</v>
      </c>
      <c r="H5" s="52">
        <v>8</v>
      </c>
      <c r="I5" s="52">
        <v>9</v>
      </c>
      <c r="J5" s="45">
        <v>10</v>
      </c>
    </row>
    <row r="6" ht="18.75" customHeight="1" spans="1:10">
      <c r="A6" s="21"/>
      <c r="B6" s="46"/>
      <c r="C6" s="46"/>
      <c r="D6" s="46"/>
      <c r="E6" s="53"/>
      <c r="F6" s="54"/>
      <c r="G6" s="53"/>
      <c r="H6" s="54"/>
      <c r="I6" s="54"/>
      <c r="J6" s="53"/>
    </row>
    <row r="7" ht="18.75" customHeight="1" spans="1:10">
      <c r="A7" s="21"/>
      <c r="B7" s="21"/>
      <c r="C7" s="21"/>
      <c r="D7" s="21"/>
      <c r="E7" s="21"/>
      <c r="F7" s="55"/>
      <c r="G7" s="21"/>
      <c r="H7" s="21"/>
      <c r="I7" s="21"/>
      <c r="J7" s="21"/>
    </row>
    <row r="8" customHeight="1" spans="1:1">
      <c r="A8" t="s">
        <v>425</v>
      </c>
    </row>
  </sheetData>
  <mergeCells count="2">
    <mergeCell ref="A2:J2"/>
    <mergeCell ref="A3:H3"/>
  </mergeCells>
  <printOptions horizontalCentered="1"/>
  <pageMargins left="1" right="1" top="0.75" bottom="0.75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9"/>
  <sheetViews>
    <sheetView showZeros="0" workbookViewId="0">
      <selection activeCell="A9" sqref="A9"/>
    </sheetView>
  </sheetViews>
  <sheetFormatPr defaultColWidth="9.16190476190476" defaultRowHeight="12" customHeight="1" outlineLevelCol="7"/>
  <cols>
    <col min="1" max="1" width="29" customWidth="1"/>
    <col min="2" max="2" width="18.6666666666667" customWidth="1"/>
    <col min="3" max="3" width="24.8285714285714" customWidth="1"/>
    <col min="4" max="4" width="23.5047619047619" customWidth="1"/>
    <col min="5" max="5" width="17.8285714285714" customWidth="1"/>
    <col min="6" max="6" width="23.5047619047619" customWidth="1"/>
    <col min="7" max="7" width="25.1619047619048" customWidth="1"/>
    <col min="8" max="8" width="18.8285714285714" customWidth="1"/>
  </cols>
  <sheetData>
    <row r="1" ht="15" customHeight="1" spans="1:8">
      <c r="A1" s="1"/>
      <c r="B1" s="1"/>
      <c r="C1" s="1"/>
      <c r="D1" s="1"/>
      <c r="E1" s="1"/>
      <c r="F1" s="1"/>
      <c r="G1" s="1"/>
      <c r="H1" s="38" t="s">
        <v>448</v>
      </c>
    </row>
    <row r="2" ht="34.5" customHeight="1" spans="1:8">
      <c r="A2" s="39" t="str">
        <f>"2025"&amp;"年新增资产配置表"</f>
        <v>2025年新增资产配置表</v>
      </c>
      <c r="B2" s="6"/>
      <c r="C2" s="6"/>
      <c r="D2" s="6"/>
      <c r="E2" s="6"/>
      <c r="F2" s="6"/>
      <c r="G2" s="6"/>
      <c r="H2" s="6"/>
    </row>
    <row r="3" ht="18.75" customHeight="1" spans="1:8">
      <c r="A3" s="40" t="str">
        <f>"单位名称："&amp;"凤庆县职业教育中心"</f>
        <v>单位名称：凤庆县职业教育中心</v>
      </c>
      <c r="B3" s="8"/>
      <c r="C3" s="3"/>
      <c r="H3" s="41" t="s">
        <v>165</v>
      </c>
    </row>
    <row r="4" ht="18.75" customHeight="1" spans="1:8">
      <c r="A4" s="11" t="s">
        <v>178</v>
      </c>
      <c r="B4" s="11" t="s">
        <v>449</v>
      </c>
      <c r="C4" s="11" t="s">
        <v>450</v>
      </c>
      <c r="D4" s="11" t="s">
        <v>451</v>
      </c>
      <c r="E4" s="11" t="s">
        <v>452</v>
      </c>
      <c r="F4" s="42" t="s">
        <v>453</v>
      </c>
      <c r="G4" s="43"/>
      <c r="H4" s="44"/>
    </row>
    <row r="5" ht="18.75" customHeight="1" spans="1:8">
      <c r="A5" s="18"/>
      <c r="B5" s="18"/>
      <c r="C5" s="18"/>
      <c r="D5" s="18"/>
      <c r="E5" s="18"/>
      <c r="F5" s="45" t="s">
        <v>431</v>
      </c>
      <c r="G5" s="45" t="s">
        <v>454</v>
      </c>
      <c r="H5" s="45" t="s">
        <v>455</v>
      </c>
    </row>
    <row r="6" ht="18.75" customHeight="1" spans="1:8">
      <c r="A6" s="45">
        <v>1</v>
      </c>
      <c r="B6" s="45">
        <v>2</v>
      </c>
      <c r="C6" s="45">
        <v>3</v>
      </c>
      <c r="D6" s="45">
        <v>4</v>
      </c>
      <c r="E6" s="45">
        <v>5</v>
      </c>
      <c r="F6" s="45">
        <v>6</v>
      </c>
      <c r="G6" s="45">
        <v>7</v>
      </c>
      <c r="H6" s="45">
        <v>8</v>
      </c>
    </row>
    <row r="7" ht="18.75" customHeight="1" spans="1:8">
      <c r="A7" s="46"/>
      <c r="B7" s="46"/>
      <c r="C7" s="33"/>
      <c r="D7" s="33"/>
      <c r="E7" s="33"/>
      <c r="F7" s="47"/>
      <c r="G7" s="23"/>
      <c r="H7" s="23"/>
    </row>
    <row r="8" ht="18.75" customHeight="1" spans="1:8">
      <c r="A8" s="25" t="s">
        <v>56</v>
      </c>
      <c r="B8" s="48"/>
      <c r="C8" s="48"/>
      <c r="D8" s="48"/>
      <c r="E8" s="49"/>
      <c r="F8" s="47"/>
      <c r="G8" s="23"/>
      <c r="H8" s="23"/>
    </row>
    <row r="9" customHeight="1" spans="1:1">
      <c r="A9" t="s">
        <v>425</v>
      </c>
    </row>
  </sheetData>
  <mergeCells count="9">
    <mergeCell ref="A2:H2"/>
    <mergeCell ref="A3:C3"/>
    <mergeCell ref="F4:H4"/>
    <mergeCell ref="A8:E8"/>
    <mergeCell ref="A4:A5"/>
    <mergeCell ref="B4:B5"/>
    <mergeCell ref="C4:C5"/>
    <mergeCell ref="D4:D5"/>
    <mergeCell ref="E4:E5"/>
  </mergeCells>
  <pageMargins left="0.36" right="0.1" top="0.26" bottom="0.26" header="0" footer="0"/>
  <pageSetup paperSize="9" scale="81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1"/>
  <sheetViews>
    <sheetView showZeros="0" workbookViewId="0">
      <selection activeCell="A11" sqref="A11"/>
    </sheetView>
  </sheetViews>
  <sheetFormatPr defaultColWidth="9.16190476190476" defaultRowHeight="14.25" customHeight="1"/>
  <cols>
    <col min="1" max="1" width="13.5047619047619" customWidth="1"/>
    <col min="2" max="2" width="43.8285714285714" customWidth="1"/>
    <col min="3" max="3" width="23.8285714285714" customWidth="1"/>
    <col min="4" max="4" width="11.1619047619048" customWidth="1"/>
    <col min="5" max="5" width="33.1619047619048" customWidth="1"/>
    <col min="6" max="6" width="9.82857142857143" customWidth="1"/>
    <col min="7" max="7" width="17.6666666666667" customWidth="1"/>
    <col min="8" max="11" width="15.5047619047619" customWidth="1"/>
  </cols>
  <sheetData>
    <row r="1" ht="15" customHeight="1" spans="4:11">
      <c r="D1" s="28"/>
      <c r="E1" s="28"/>
      <c r="F1" s="28"/>
      <c r="G1" s="28"/>
      <c r="H1" s="29"/>
      <c r="I1" s="29"/>
      <c r="J1" s="29"/>
      <c r="K1" s="37" t="s">
        <v>456</v>
      </c>
    </row>
    <row r="2" ht="42.75" customHeight="1" spans="1:11">
      <c r="A2" s="5" t="str">
        <f>"2025"&amp;"年转移支付补助项目支出预算表"</f>
        <v>2025年转移支付补助项目支出预算表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ht="18.75" customHeight="1" spans="1:11">
      <c r="A3" s="7" t="str">
        <f>"单位名称："&amp;"凤庆县职业教育中心"</f>
        <v>单位名称：凤庆县职业教育中心</v>
      </c>
      <c r="B3" s="8"/>
      <c r="C3" s="8"/>
      <c r="D3" s="8"/>
      <c r="E3" s="8"/>
      <c r="F3" s="8"/>
      <c r="G3" s="8"/>
      <c r="H3" s="9"/>
      <c r="I3" s="9"/>
      <c r="J3" s="9"/>
      <c r="K3" s="4" t="s">
        <v>165</v>
      </c>
    </row>
    <row r="4" ht="18.75" customHeight="1" spans="1:11">
      <c r="A4" s="10" t="s">
        <v>257</v>
      </c>
      <c r="B4" s="10" t="s">
        <v>180</v>
      </c>
      <c r="C4" s="10" t="s">
        <v>258</v>
      </c>
      <c r="D4" s="11" t="s">
        <v>181</v>
      </c>
      <c r="E4" s="11" t="s">
        <v>182</v>
      </c>
      <c r="F4" s="11" t="s">
        <v>259</v>
      </c>
      <c r="G4" s="11" t="s">
        <v>260</v>
      </c>
      <c r="H4" s="30" t="s">
        <v>56</v>
      </c>
      <c r="I4" s="12" t="s">
        <v>457</v>
      </c>
      <c r="J4" s="13"/>
      <c r="K4" s="14"/>
    </row>
    <row r="5" ht="18.75" customHeight="1" spans="1:11">
      <c r="A5" s="15"/>
      <c r="B5" s="15"/>
      <c r="C5" s="15"/>
      <c r="D5" s="16"/>
      <c r="E5" s="16"/>
      <c r="F5" s="16"/>
      <c r="G5" s="16"/>
      <c r="H5" s="31"/>
      <c r="I5" s="11" t="s">
        <v>59</v>
      </c>
      <c r="J5" s="11" t="s">
        <v>60</v>
      </c>
      <c r="K5" s="11" t="s">
        <v>61</v>
      </c>
    </row>
    <row r="6" ht="18.75" customHeight="1" spans="1:11">
      <c r="A6" s="17"/>
      <c r="B6" s="17"/>
      <c r="C6" s="17"/>
      <c r="D6" s="18"/>
      <c r="E6" s="18"/>
      <c r="F6" s="18"/>
      <c r="G6" s="18"/>
      <c r="H6" s="32"/>
      <c r="I6" s="18" t="s">
        <v>58</v>
      </c>
      <c r="J6" s="18"/>
      <c r="K6" s="18"/>
    </row>
    <row r="7" ht="18.75" customHeight="1" spans="1:11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20">
        <v>10</v>
      </c>
      <c r="K7" s="20">
        <v>11</v>
      </c>
    </row>
    <row r="8" ht="18.75" customHeight="1" spans="1:11">
      <c r="A8" s="33"/>
      <c r="B8" s="21"/>
      <c r="C8" s="33"/>
      <c r="D8" s="33"/>
      <c r="E8" s="33"/>
      <c r="F8" s="33"/>
      <c r="G8" s="33"/>
      <c r="H8" s="23"/>
      <c r="I8" s="23"/>
      <c r="J8" s="23"/>
      <c r="K8" s="23"/>
    </row>
    <row r="9" ht="18.75" customHeight="1" spans="1:11">
      <c r="A9" s="21"/>
      <c r="B9" s="21"/>
      <c r="C9" s="21"/>
      <c r="D9" s="21"/>
      <c r="E9" s="21"/>
      <c r="F9" s="21"/>
      <c r="G9" s="21"/>
      <c r="H9" s="23"/>
      <c r="I9" s="23"/>
      <c r="J9" s="23"/>
      <c r="K9" s="23"/>
    </row>
    <row r="10" ht="18.75" customHeight="1" spans="1:11">
      <c r="A10" s="34" t="s">
        <v>116</v>
      </c>
      <c r="B10" s="35"/>
      <c r="C10" s="35"/>
      <c r="D10" s="35"/>
      <c r="E10" s="35"/>
      <c r="F10" s="35"/>
      <c r="G10" s="36"/>
      <c r="H10" s="23"/>
      <c r="I10" s="23"/>
      <c r="J10" s="23"/>
      <c r="K10" s="23"/>
    </row>
    <row r="11" customHeight="1" spans="1:1">
      <c r="A11" t="s">
        <v>425</v>
      </c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2"/>
  <sheetViews>
    <sheetView showZeros="0" topLeftCell="A2" workbookViewId="0">
      <selection activeCell="B10" sqref="B10"/>
    </sheetView>
  </sheetViews>
  <sheetFormatPr defaultColWidth="9.16190476190476" defaultRowHeight="14.25" customHeight="1" outlineLevelCol="6"/>
  <cols>
    <col min="1" max="1" width="29.5047619047619" customWidth="1"/>
    <col min="2" max="2" width="23.1619047619048" customWidth="1"/>
    <col min="3" max="3" width="31.5047619047619" customWidth="1"/>
    <col min="4" max="4" width="20.5047619047619" customWidth="1"/>
    <col min="5" max="7" width="23.8285714285714" customWidth="1"/>
  </cols>
  <sheetData>
    <row r="1" ht="15" customHeight="1" spans="1:7">
      <c r="A1" s="1"/>
      <c r="B1" s="1"/>
      <c r="C1" s="1"/>
      <c r="D1" s="2"/>
      <c r="E1" s="3"/>
      <c r="F1" s="3"/>
      <c r="G1" s="4" t="s">
        <v>458</v>
      </c>
    </row>
    <row r="2" ht="36.75" customHeight="1" spans="1:7">
      <c r="A2" s="5" t="str">
        <f>"2025"&amp;"年部门项目中期规划预算表"</f>
        <v>2025年部门项目中期规划预算表</v>
      </c>
      <c r="B2" s="6"/>
      <c r="C2" s="6"/>
      <c r="D2" s="6"/>
      <c r="E2" s="6"/>
      <c r="F2" s="6"/>
      <c r="G2" s="6"/>
    </row>
    <row r="3" ht="18.75" customHeight="1" spans="1:7">
      <c r="A3" s="7" t="str">
        <f>"单位名称："&amp;"凤庆县职业教育中心"</f>
        <v>单位名称：凤庆县职业教育中心</v>
      </c>
      <c r="B3" s="8"/>
      <c r="C3" s="8"/>
      <c r="D3" s="8"/>
      <c r="E3" s="9"/>
      <c r="F3" s="9"/>
      <c r="G3" s="4" t="s">
        <v>165</v>
      </c>
    </row>
    <row r="4" ht="18.75" customHeight="1" spans="1:7">
      <c r="A4" s="10" t="s">
        <v>258</v>
      </c>
      <c r="B4" s="10" t="s">
        <v>257</v>
      </c>
      <c r="C4" s="10" t="s">
        <v>180</v>
      </c>
      <c r="D4" s="11" t="s">
        <v>459</v>
      </c>
      <c r="E4" s="12" t="s">
        <v>59</v>
      </c>
      <c r="F4" s="13"/>
      <c r="G4" s="14"/>
    </row>
    <row r="5" ht="18.75" customHeight="1" spans="1:7">
      <c r="A5" s="15"/>
      <c r="B5" s="15"/>
      <c r="C5" s="15"/>
      <c r="D5" s="16"/>
      <c r="E5" s="10" t="str">
        <f>"2025"&amp;"年"</f>
        <v>2025年</v>
      </c>
      <c r="F5" s="10" t="str">
        <f>"2025"+1&amp;"年"</f>
        <v>2026年</v>
      </c>
      <c r="G5" s="11" t="str">
        <f>"2025"+2&amp;"年"</f>
        <v>2027年</v>
      </c>
    </row>
    <row r="6" ht="18.75" customHeight="1" spans="1:7">
      <c r="A6" s="17"/>
      <c r="B6" s="17"/>
      <c r="C6" s="17"/>
      <c r="D6" s="18"/>
      <c r="E6" s="17" t="s">
        <v>58</v>
      </c>
      <c r="F6" s="17"/>
      <c r="G6" s="18"/>
    </row>
    <row r="7" ht="18.75" customHeight="1" spans="1:7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20">
        <v>7</v>
      </c>
    </row>
    <row r="8" ht="18.75" customHeight="1" spans="1:7">
      <c r="A8" s="21" t="s">
        <v>71</v>
      </c>
      <c r="B8" s="22"/>
      <c r="C8" s="22"/>
      <c r="D8" s="21"/>
      <c r="E8" s="23">
        <v>793694</v>
      </c>
      <c r="F8" s="23"/>
      <c r="G8" s="23"/>
    </row>
    <row r="9" ht="18.75" customHeight="1" spans="1:7">
      <c r="A9" s="21"/>
      <c r="B9" s="21" t="s">
        <v>460</v>
      </c>
      <c r="C9" s="21" t="s">
        <v>279</v>
      </c>
      <c r="D9" s="21" t="s">
        <v>461</v>
      </c>
      <c r="E9" s="23">
        <v>87750</v>
      </c>
      <c r="F9" s="23"/>
      <c r="G9" s="23"/>
    </row>
    <row r="10" ht="18.75" customHeight="1" spans="1:7">
      <c r="A10" s="24"/>
      <c r="B10" s="21" t="s">
        <v>460</v>
      </c>
      <c r="C10" s="21" t="s">
        <v>274</v>
      </c>
      <c r="D10" s="21" t="s">
        <v>461</v>
      </c>
      <c r="E10" s="23">
        <v>55944</v>
      </c>
      <c r="F10" s="23"/>
      <c r="G10" s="23"/>
    </row>
    <row r="11" ht="18.75" customHeight="1" spans="1:7">
      <c r="A11" s="24"/>
      <c r="B11" s="21" t="s">
        <v>460</v>
      </c>
      <c r="C11" s="21" t="s">
        <v>281</v>
      </c>
      <c r="D11" s="21" t="s">
        <v>461</v>
      </c>
      <c r="E11" s="23">
        <v>650000</v>
      </c>
      <c r="F11" s="23"/>
      <c r="G11" s="23"/>
    </row>
    <row r="12" ht="18.75" customHeight="1" spans="1:7">
      <c r="A12" s="25" t="s">
        <v>56</v>
      </c>
      <c r="B12" s="26" t="s">
        <v>462</v>
      </c>
      <c r="C12" s="26"/>
      <c r="D12" s="27"/>
      <c r="E12" s="23">
        <v>793694</v>
      </c>
      <c r="F12" s="23"/>
      <c r="G12" s="23"/>
    </row>
  </sheetData>
  <mergeCells count="11">
    <mergeCell ref="A2:G2"/>
    <mergeCell ref="A3:D3"/>
    <mergeCell ref="E4:G4"/>
    <mergeCell ref="A12:D12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9" right="0.39" top="0.58" bottom="0.58" header="0.5" footer="0.5"/>
  <pageSetup paperSize="9" scale="5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县对下转移支付预算表09-1</vt:lpstr>
      <vt:lpstr>县对下转移支付绩效目标表09-2</vt:lpstr>
      <vt:lpstr>新增资产配置表10</vt:lpstr>
      <vt:lpstr>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罗美仙</cp:lastModifiedBy>
  <dcterms:created xsi:type="dcterms:W3CDTF">2025-03-13T08:07:00Z</dcterms:created>
  <dcterms:modified xsi:type="dcterms:W3CDTF">2025-03-26T01:13:05Z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DC6352066E664B2EBE3A85938C19B0F4_12</vt:lpwstr>
  </property>
  <property fmtid="{D5CDD505-2E9C-101B-9397-08002B2CF9AE}" pid="3" name="KSOProductBuildVer">
    <vt:lpwstr>2052-11.8.2.12085</vt:lpwstr>
  </property>
</Properties>
</file>