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firstSheet="7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<sst xmlns="http://schemas.openxmlformats.org/spreadsheetml/2006/main" count="1552" uniqueCount="533">
  <si>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</si>
  <si>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</si>
  <si>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</si>
  <si>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</si>
  <si>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</si>
  <si>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</si>
  <si>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</si>
  <si>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</si>
  <si>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</si>
  <si>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</si>
  <si>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</si>
  <si>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</si>
  <si>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</si>
  <si>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</si>
  <si>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</si>
  <si>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</si>
  <si>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</si>
  <si>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</si>
  <si>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</si>
  <si>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</si>
  <si>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</si>
  <si>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</si>
  <si>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</si>
  <si>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</si>
  <si>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</si>
  <si>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</si>
  <si>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</si>
  <si>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</si>
  <si>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</si>
  <si>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</si>
  <si>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</si>
  <si>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</si>
  <si>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</si>
  <si>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</si>
  <si>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</si>
  <si>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</si>
  <si>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</si>
  <si>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</si>
  <si>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</si>
  <si>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</si>
  <si>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</si>
  <si>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</si>
  <si>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</si>
  <si>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</si>
  <si>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</si>
  <si>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</si>
  <si>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</si>
  <si>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</si>
  <si>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</si>
  <si>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</si>
  <si>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</si>
  <si>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</si>
  <si>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</si>
  <si>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</si>
  <si>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</si>
  <si>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</si>
  <si>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</si>
  <si>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</si>
  <si>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</si>
  <si>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</si>
  <si>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</si>
  <si>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</si>
  <si>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</si>
  <si>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</si>
  <si>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</si>
  <si>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</si>
  <si>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</si>
  <si>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</si>
  <si>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</si>
  <si>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</si>
  <si>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169</t>
  </si>
  <si>
    <t>凤庆县林业和草原局</t>
  </si>
  <si>
    <t>169001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</si>
  <si>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</si>
  <si>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</si>
  <si>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</si>
  <si>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</si>
  <si>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</si>
  <si>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</si>
  <si>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</si>
  <si>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</si>
  <si>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</si>
  <si>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</si>
  <si>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</si>
  <si>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</si>
  <si>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</si>
  <si>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</si>
  <si>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20132</t>
  </si>
  <si>
    <t>组织事务</t>
  </si>
  <si>
    <t>2013202</t>
  </si>
  <si>
    <t>一般行政管理事务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</si>
  <si>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</si>
  <si>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</si>
  <si>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</si>
  <si>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</si>
  <si>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</si>
  <si>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</si>
  <si>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</si>
  <si>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</si>
  <si>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</si>
  <si>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</si>
  <si>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</si>
  <si>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</si>
  <si>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</si>
  <si>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</si>
  <si>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</si>
  <si>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</si>
  <si>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</si>
  <si>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</si>
  <si>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</si>
  <si>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</si>
  <si>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</si>
  <si>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</si>
  <si>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2101199</t>
  </si>
  <si>
    <t>其他行政事业单位医疗支出</t>
  </si>
  <si>
    <t>213</t>
  </si>
  <si>
    <t>农林水支出</t>
  </si>
  <si>
    <t>21302</t>
  </si>
  <si>
    <t>林业和草原</t>
  </si>
  <si>
    <t>2130201</t>
  </si>
  <si>
    <t>行政运行</t>
  </si>
  <si>
    <t>2130204</t>
  </si>
  <si>
    <t>事业机构</t>
  </si>
  <si>
    <t>2130206</t>
  </si>
  <si>
    <t>技术推广与转化</t>
  </si>
  <si>
    <t>2130207</t>
  </si>
  <si>
    <t>森林资源管理</t>
  </si>
  <si>
    <t>2130213</t>
  </si>
  <si>
    <t>执法与监督</t>
  </si>
  <si>
    <t>2130234</t>
  </si>
  <si>
    <t>林业草原防灾减灾</t>
  </si>
  <si>
    <t>21308</t>
  </si>
  <si>
    <t>普惠金融发展支出</t>
  </si>
  <si>
    <t>2130803</t>
  </si>
  <si>
    <t>农业保险保费补贴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</si>
  <si>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</si>
  <si>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</si>
  <si>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</si>
  <si>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</si>
  <si>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</si>
  <si>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</si>
  <si>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</si>
  <si>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</si>
  <si>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</si>
  <si>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</si>
  <si>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</si>
  <si>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</si>
  <si>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</si>
  <si>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</si>
  <si>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</si>
  <si>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</si>
  <si>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</si>
  <si>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</si>
  <si>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</si>
  <si>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</si>
  <si>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</si>
  <si>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</si>
  <si>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</si>
  <si>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</si>
  <si>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</si>
  <si>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</si>
  <si>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</si>
  <si>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</si>
  <si>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</si>
  <si>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</si>
  <si>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</si>
  <si>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</si>
  <si>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</si>
  <si>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</si>
  <si>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</si>
  <si>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</si>
  <si>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</si>
  <si>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</si>
  <si>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</si>
  <si>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</si>
  <si>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</si>
  <si>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</si>
  <si>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</si>
  <si>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</si>
  <si>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</si>
  <si>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</si>
  <si>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</si>
  <si>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</si>
  <si>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</si>
  <si>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</si>
  <si>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</si>
  <si>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</si>
  <si>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</si>
  <si>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</si>
  <si>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</si>
  <si>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</si>
  <si>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</si>
  <si>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</si>
  <si>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</si>
  <si>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</si>
  <si>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</si>
  <si>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</si>
  <si>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</si>
  <si>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</si>
  <si>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</si>
  <si>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</si>
  <si>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</si>
  <si>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</si>
  <si>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</si>
  <si>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</si>
  <si>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</si>
  <si>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</si>
  <si>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</si>
  <si>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</si>
  <si>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</si>
  <si>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</si>
  <si>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</si>
  <si>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</si>
  <si>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</si>
  <si>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</si>
  <si>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</si>
  <si>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</si>
  <si>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</si>
  <si>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</si>
  <si>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</si>
  <si>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530921210000000005463</t>
  </si>
  <si>
    <t>事业人员支出工资</t>
  </si>
  <si>
    <t>30101</t>
  </si>
  <si>
    <t>基本工资</t>
  </si>
  <si>
    <t>530921210000000005462</t>
  </si>
  <si>
    <t>行政人员支出工资</t>
  </si>
  <si>
    <t>30102</t>
  </si>
  <si>
    <t>津贴补贴</t>
  </si>
  <si>
    <t>30103</t>
  </si>
  <si>
    <t>奖金</t>
  </si>
  <si>
    <t>530921231100001403732</t>
  </si>
  <si>
    <t>行政人员绩效考核奖励（2017年提高标准部分）</t>
  </si>
  <si>
    <t>30107</t>
  </si>
  <si>
    <t>绩效工资</t>
  </si>
  <si>
    <t>530921231100001403735</t>
  </si>
  <si>
    <t>事业人员绩效工资（2017年提高标准部分）</t>
  </si>
  <si>
    <t>530921210000000005464</t>
  </si>
  <si>
    <t>社会保障缴费</t>
  </si>
  <si>
    <t>30108</t>
  </si>
  <si>
    <t>机关事业单位基本养老保险缴费</t>
  </si>
  <si>
    <t>30110</t>
  </si>
  <si>
    <t>职工基本医疗保险缴费</t>
  </si>
  <si>
    <t>30112</t>
  </si>
  <si>
    <t>其他社会保障缴费</t>
  </si>
  <si>
    <t>530921210000000005465</t>
  </si>
  <si>
    <t>30113</t>
  </si>
  <si>
    <t>530921210000000005472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</si>
  <si>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</si>
  <si>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</si>
  <si>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</si>
  <si>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</si>
  <si>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</si>
  <si>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</si>
  <si>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</si>
  <si>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</si>
  <si>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</si>
  <si>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</si>
  <si>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</si>
  <si>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530921241100002373365</t>
  </si>
  <si>
    <t>公务接待费(公用经费)</t>
  </si>
  <si>
    <t>30217</t>
  </si>
  <si>
    <t>530921231100001403750</t>
  </si>
  <si>
    <t>职工教育经费（行政）</t>
  </si>
  <si>
    <t>530921231100001403749</t>
  </si>
  <si>
    <t>职工教育经费（事业）</t>
  </si>
  <si>
    <t>30226</t>
  </si>
  <si>
    <t>劳务费</t>
  </si>
  <si>
    <t>530921210000000005470</t>
  </si>
  <si>
    <t>工会经费</t>
  </si>
  <si>
    <t>30228</t>
  </si>
  <si>
    <t>530921210000000005471</t>
  </si>
  <si>
    <t>福利费</t>
  </si>
  <si>
    <t>30229</t>
  </si>
  <si>
    <t>530921210000000005467</t>
  </si>
  <si>
    <t>公务用车运行维护费</t>
  </si>
  <si>
    <t>30231</t>
  </si>
  <si>
    <t>530921210000000005468</t>
  </si>
  <si>
    <t>行政人员公务交通补贴</t>
  </si>
  <si>
    <t>30239</t>
  </si>
  <si>
    <t>其他交通费用</t>
  </si>
  <si>
    <t>530921241100002373364</t>
  </si>
  <si>
    <t>离退休费</t>
  </si>
  <si>
    <t>30302</t>
  </si>
  <si>
    <t>退休费</t>
  </si>
  <si>
    <t>530921241100002373363</t>
  </si>
  <si>
    <t>机关事业单位职工及军人抚恤补助</t>
  </si>
  <si>
    <t>30305</t>
  </si>
  <si>
    <t>生活补助</t>
  </si>
  <si>
    <t>530921251100003884430</t>
  </si>
  <si>
    <t>行政单位事业人员调整工资支出资金</t>
  </si>
  <si>
    <t>530921251100003884469</t>
  </si>
  <si>
    <t>行政人员调整工资支出资金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</si>
  <si>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</si>
  <si>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</si>
  <si>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</si>
  <si>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</si>
  <si>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</si>
  <si>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</si>
  <si>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</si>
  <si>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2021年凤庆林茶复合提质增效技术示范与推广项目补助资金</t>
  </si>
  <si>
    <t>专项业务类</t>
  </si>
  <si>
    <t>530921211100000676271</t>
  </si>
  <si>
    <t>30218</t>
  </si>
  <si>
    <t>专用材料费</t>
  </si>
  <si>
    <t>凤庆县核桃提质增效关键技术集成示范与推广项目补助资金</t>
  </si>
  <si>
    <t>事业发展类</t>
  </si>
  <si>
    <t>530921231100002005943</t>
  </si>
  <si>
    <t>30216</t>
  </si>
  <si>
    <t>培训费</t>
  </si>
  <si>
    <t>离退休干部党组织工作经费</t>
  </si>
  <si>
    <t>530921251100003815839</t>
  </si>
  <si>
    <t>林长制专项工作经费</t>
  </si>
  <si>
    <t>530921221100000585050</t>
  </si>
  <si>
    <t>30202</t>
  </si>
  <si>
    <t>印刷费</t>
  </si>
  <si>
    <t>林业行政执法办案经费</t>
  </si>
  <si>
    <t>530921221100000417669</t>
  </si>
  <si>
    <t>森林火灾保险县级配套资金</t>
  </si>
  <si>
    <t>530921241100002380875</t>
  </si>
  <si>
    <t>30310</t>
  </si>
  <si>
    <t>个人农业生产补贴</t>
  </si>
  <si>
    <t>县级配套森林防火补助经费</t>
  </si>
  <si>
    <t>530921221100000449642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</si>
  <si>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</si>
  <si>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</si>
  <si>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</si>
  <si>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</si>
  <si>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</si>
  <si>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</si>
  <si>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</si>
  <si>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</si>
  <si>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</si>
  <si>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</si>
  <si>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</si>
  <si>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通过森林防火专项经费的投入，完成39.085万亩林地的森林火灾预防和处置， 完成年度全县森林防火宣传、指挥员及护林员培训，聘用专业扑火队员及瞭望塔火情观测员，森林防火各项考核指标控制都在省市指标内。</t>
  </si>
  <si>
    <t>产出指标</t>
  </si>
  <si>
    <t>数量指标</t>
  </si>
  <si>
    <t>指挥员及护林员培训</t>
  </si>
  <si>
    <t>=</t>
  </si>
  <si>
    <t>100</t>
  </si>
  <si>
    <t>人次</t>
  </si>
  <si>
    <t>定量指标</t>
  </si>
  <si>
    <t>指挥员及护林员培训人次</t>
  </si>
  <si>
    <t>森林火灾预防和处置林地面积</t>
  </si>
  <si>
    <t>390.85</t>
  </si>
  <si>
    <t>万亩</t>
  </si>
  <si>
    <t>林地面积</t>
  </si>
  <si>
    <t>质量指标</t>
  </si>
  <si>
    <t>年森林火灾发生控制率</t>
  </si>
  <si>
    <t>&lt;=</t>
  </si>
  <si>
    <t>13</t>
  </si>
  <si>
    <t>次</t>
  </si>
  <si>
    <t>年森林火灾发生控制在13次以内</t>
  </si>
  <si>
    <t>年森林火灾当日扑灭率</t>
  </si>
  <si>
    <t>&gt;=</t>
  </si>
  <si>
    <t>98</t>
  </si>
  <si>
    <t>%</t>
  </si>
  <si>
    <t>年森林火灾当日扑灭率&gt;=98%</t>
  </si>
  <si>
    <t>年森林火灾查处率</t>
  </si>
  <si>
    <t>80</t>
  </si>
  <si>
    <t>年森林火灾查处率&gt;=80%</t>
  </si>
  <si>
    <t>时效指标</t>
  </si>
  <si>
    <t>完成时间</t>
  </si>
  <si>
    <t>2025年12月31日</t>
  </si>
  <si>
    <t>12月31日前完成</t>
  </si>
  <si>
    <t>效益指标</t>
  </si>
  <si>
    <t>社会效益</t>
  </si>
  <si>
    <t>年森林火灾受害率</t>
  </si>
  <si>
    <t>0.9</t>
  </si>
  <si>
    <t>‰</t>
  </si>
  <si>
    <t>年森林火灾受害率&lt;=0.9‰</t>
  </si>
  <si>
    <t>防火专业队增加就业人数</t>
  </si>
  <si>
    <t>15</t>
  </si>
  <si>
    <t>人</t>
  </si>
  <si>
    <t>增加就业人数15人</t>
  </si>
  <si>
    <t>森林防火宣传覆盖率</t>
  </si>
  <si>
    <t>森林防火宣传覆盖率大于等于80%</t>
  </si>
  <si>
    <t>生态效益</t>
  </si>
  <si>
    <t>项目区森林覆盖率</t>
  </si>
  <si>
    <t>53.94</t>
  </si>
  <si>
    <t>森林覆盖率&gt;=53.94</t>
  </si>
  <si>
    <t>满意度指标</t>
  </si>
  <si>
    <t>服务对象满意度</t>
  </si>
  <si>
    <t>林农对森林防火工作满意度</t>
  </si>
  <si>
    <t>90</t>
  </si>
  <si>
    <t>反映林农对森林防火工作满意度</t>
  </si>
  <si>
    <t>通过林长制工作实施，建立和健全林长制工作机制，完善保护和发展森林草原资源的长效机制，提高森林覆盖率和森林蓄积量，巩固和提升林产业发展。2025年森林覆盖率大于等于53.94%。</t>
  </si>
  <si>
    <t>森林面积</t>
  </si>
  <si>
    <t>266.88</t>
  </si>
  <si>
    <t>森林面积266.88万亩</t>
  </si>
  <si>
    <t>考核完成率</t>
  </si>
  <si>
    <t>考核达标率=100</t>
  </si>
  <si>
    <t>项目完成时间</t>
  </si>
  <si>
    <t>12月31日前</t>
  </si>
  <si>
    <t>定性指标</t>
  </si>
  <si>
    <t>林长办运转</t>
  </si>
  <si>
    <t>正常运转</t>
  </si>
  <si>
    <t>反映部门（单位）运转情况。</t>
  </si>
  <si>
    <t>森林覆盖率达</t>
  </si>
  <si>
    <t>森林覆盖率指标</t>
  </si>
  <si>
    <t>可持续影响</t>
  </si>
  <si>
    <t>森林草原资源管护有效提升</t>
  </si>
  <si>
    <t>明显</t>
  </si>
  <si>
    <t>森林草原资源管护有效提升明显</t>
  </si>
  <si>
    <t>社会公众满意度</t>
  </si>
  <si>
    <t>85</t>
  </si>
  <si>
    <t>反映社会公众对部门（单位）履职情况的满意程度。</t>
  </si>
  <si>
    <t>通过林业行政执法办案经费投入，用于林业执法办案经费支出。加强林业行政执法，促进平安林区建设，维护社会稳定。</t>
  </si>
  <si>
    <t>管护林地面积</t>
  </si>
  <si>
    <t>项目当年完成时间</t>
  </si>
  <si>
    <t>促进平安林区建设，维护社会稳定成效</t>
  </si>
  <si>
    <t>森林资源保护成效</t>
  </si>
  <si>
    <t>公众满意度</t>
  </si>
  <si>
    <t>反映社会公众对部门执法情况的满意程度。</t>
  </si>
  <si>
    <t>根据中共凤庆县委组织部《关于分配2024年度离退休干部党组织工作经费的通知》精神，认真落实云南省离退休干部党组织工作经费使用管理办法，确保离退休干部党组织活动正常开展。</t>
  </si>
  <si>
    <t>开展主题党日活动</t>
  </si>
  <si>
    <t>1.00</t>
  </si>
  <si>
    <t>反映开展主题党日活动1次</t>
  </si>
  <si>
    <t>离退休支部党组织活动完成率</t>
  </si>
  <si>
    <t>反映党组织活动开展完成情况</t>
  </si>
  <si>
    <t>党组织活动完成时限</t>
  </si>
  <si>
    <t>每年12月30日前</t>
  </si>
  <si>
    <t>年-月-日</t>
  </si>
  <si>
    <t>反映党组织活动开展及时情况</t>
  </si>
  <si>
    <t>成本指标</t>
  </si>
  <si>
    <t>经济成本指标</t>
  </si>
  <si>
    <t>3000</t>
  </si>
  <si>
    <t>元</t>
  </si>
  <si>
    <t>反映成本控制情况</t>
  </si>
  <si>
    <t>离退休支部活动正常开展</t>
  </si>
  <si>
    <t>正常开展</t>
  </si>
  <si>
    <t>反映确保支部活动正常开展情况</t>
  </si>
  <si>
    <t>离退休干部满意度</t>
  </si>
  <si>
    <t xml:space="preserve">反映离退休干部对党组织活动开展的满意度情况
</t>
  </si>
  <si>
    <t>通过核桃和茶叶提质增效技术推广，核桃不同密度下茶树最佳产量和品质的探索，让核桃和茶叶和谐发展，共同增益。对提高林地综合效益，推动凤庆县核桃-茶产业持续健康发展具有积极的推动作用。</t>
  </si>
  <si>
    <t>实施林茶复合提质增效技术示范与推广示范基地</t>
  </si>
  <si>
    <t>亩</t>
  </si>
  <si>
    <t>实施面积</t>
  </si>
  <si>
    <t>通过核桃和茶叶提质增效技术推广，核桃不同密度下茶树最佳产量和品质的探索，让核桃和茶叶和谐发发展，共同增益。对提高林地综合效益，推动凤庆县核桃-茶产业持续健康发展具有积极的推动作用。</t>
  </si>
  <si>
    <t>2024年</t>
  </si>
  <si>
    <t>年</t>
  </si>
  <si>
    <t>经济效益</t>
  </si>
  <si>
    <t>项目实施完成后，100亩年产值</t>
  </si>
  <si>
    <t>万元</t>
  </si>
  <si>
    <t>产值</t>
  </si>
  <si>
    <t>项目用工个数</t>
  </si>
  <si>
    <t>930</t>
  </si>
  <si>
    <t>就业</t>
  </si>
  <si>
    <t>项目收益群众满意度</t>
  </si>
  <si>
    <t>满意度调查</t>
  </si>
  <si>
    <t>本项目针对凤庆县核桃产业发展中的主要问题，在云南凤庆县核桃传统产区综合集成示范山地核桃高效栽培技术。项目的实施对促进云南核桃栽培的标准化，推动核桃技术进步，为云南核桃产业的建设发挥引领作用意义重大。</t>
  </si>
  <si>
    <t>建设桃提质增效关键技术集成示范林</t>
  </si>
  <si>
    <t>300</t>
  </si>
  <si>
    <t>建设桃提质增效关键技术集成示范林300亩</t>
  </si>
  <si>
    <t>技术培训</t>
  </si>
  <si>
    <t>技术培训200人次</t>
  </si>
  <si>
    <t>树立示范基地标示牌</t>
  </si>
  <si>
    <t>个</t>
  </si>
  <si>
    <t>树立示范基地标示牌1块</t>
  </si>
  <si>
    <t>项目验收合格率</t>
  </si>
  <si>
    <t>项目验收合格率100%</t>
  </si>
  <si>
    <t>推广示范区域每亩增收</t>
  </si>
  <si>
    <t>400</t>
  </si>
  <si>
    <t>元/亩</t>
  </si>
  <si>
    <t>推广示范区域每亩增收400元。</t>
  </si>
  <si>
    <t>项目带动山区农民增收效果</t>
  </si>
  <si>
    <t>维护生态平衡的作用</t>
  </si>
  <si>
    <t>调整林分结构，提高林地的综合效益</t>
  </si>
  <si>
    <t>完成2025年林地投保面积合计295.45万亩，其中：公益林投保面积109.38万亩，商品林投保面积186.07万亩，投保资金1181800元。巩固生态文明建设成果，有效化解森林火灾保险，实现生态得修复，政府得民心、群众有保障和保险多赢发展。</t>
  </si>
  <si>
    <t>公益林火灾保险参保率</t>
  </si>
  <si>
    <t>95</t>
  </si>
  <si>
    <t>公益林火灾保险参保率≥95%</t>
  </si>
  <si>
    <t>商品林火灾保险参保率</t>
  </si>
  <si>
    <t>45</t>
  </si>
  <si>
    <t>公益林火灾保险参保率&gt;=45%</t>
  </si>
  <si>
    <t>年度森林火灾保险结案率</t>
  </si>
  <si>
    <t>财政部门保费补贴资金拨付率</t>
  </si>
  <si>
    <t>财政部门保费补贴资金拨付率≥95%</t>
  </si>
  <si>
    <t>风险保障总额</t>
  </si>
  <si>
    <t>高于上一年度</t>
  </si>
  <si>
    <t>风险保障总额高于上一年度</t>
  </si>
  <si>
    <t>森林火灾受害率</t>
  </si>
  <si>
    <t>森林火灾受害率≤0.9‰</t>
  </si>
  <si>
    <t>受灾森林回复率</t>
  </si>
  <si>
    <t>受灾森林回复率≥95%</t>
  </si>
  <si>
    <t>参保林户满意度</t>
  </si>
  <si>
    <t>参保林户满意度≥90%</t>
  </si>
  <si>
    <t>预算06表</t>
  </si>
  <si>
    <t>政府性基金预算支出预算表</t>
  </si>
  <si>
    <t>单位名称：临沧市发展和改革委员会</t>
  </si>
  <si>
    <t>本年政府性基金预算支出</t>
  </si>
  <si>
    <t>备注：凤庆县林业和草原局不涉及政府性基金支出预算。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</si>
  <si>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</si>
  <si>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</si>
  <si>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</si>
  <si>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</si>
  <si>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</si>
  <si>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</si>
  <si>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</si>
  <si>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</si>
  <si>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</si>
  <si>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</si>
  <si>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备注：凤庆县林业和草原局2025年年初预算无政府采购预算支出。</t>
  </si>
  <si>
    <t>预算08表</t>
  </si>
  <si>
    <t>政府购买服务项目</t>
  </si>
  <si>
    <t>政府购买服务目录</t>
  </si>
  <si>
    <t>备注：本年未渉及政府购买服务，此表无数据。</t>
  </si>
  <si>
    <t>预算09-1表</t>
  </si>
  <si>
    <t>单位名称（项目）</t>
  </si>
  <si>
    <t>地区</t>
  </si>
  <si>
    <t>政府性基金</t>
  </si>
  <si>
    <t>-</t>
  </si>
  <si>
    <t>备注：凤庆县林业和草原局不涉及县对下转移支付预算。</t>
  </si>
  <si>
    <t>预算09-2表</t>
  </si>
  <si>
    <t>备注：凤庆县林业和草原局不涉及县对下转移支付绩效目标。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</si>
  <si>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</si>
  <si>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</si>
  <si>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</si>
  <si>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</si>
  <si>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</si>
  <si>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</si>
  <si>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</si>
  <si>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</si>
  <si>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备注：凤庆县林业和草原局不涉及新增资产配置。</t>
  </si>
  <si>
    <t>预算11表</t>
  </si>
  <si>
    <t>上级补助</t>
  </si>
  <si>
    <t>备注：凤庆县林业和草原局不涉及转移支付补助项目支出预算。</t>
  </si>
  <si>
    <t>预算12表</t>
  </si>
  <si>
    <t>项目级次</t>
  </si>
  <si>
    <t>311 专项业务类</t>
  </si>
  <si>
    <t>本级</t>
  </si>
  <si>
    <t>313 事业发展类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</si>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</sst>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50">
    <font>
      <sz val="9"/>
      <color rgb="FF000000"/>
      <name val="Microsoft YaHei UI"/>
      <charset val="134"/>
    </font>
    <font>
      <sz val="11"/>
      <name val="宋体"/>
      <charset val="134"/>
      <scheme val="minor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  <protection locked="0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2" fillId="3" borderId="14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" borderId="17" applyNumberFormat="0" applyAlignment="0" applyProtection="0">
      <alignment vertical="center"/>
    </xf>
    <xf numFmtId="0" fontId="40" fillId="5" borderId="18" applyNumberFormat="0" applyAlignment="0" applyProtection="0">
      <alignment vertical="center"/>
    </xf>
    <xf numFmtId="0" fontId="41" fillId="5" borderId="17" applyNumberFormat="0" applyAlignment="0" applyProtection="0">
      <alignment vertical="center"/>
    </xf>
    <xf numFmtId="0" fontId="42" fillId="6" borderId="19" applyNumberFormat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176" fontId="8" fillId="0" borderId="7">
      <alignment horizontal="right" vertical="center"/>
    </xf>
    <xf numFmtId="49" fontId="8" fillId="0" borderId="7">
      <alignment horizontal="left" vertical="center" wrapText="1"/>
    </xf>
    <xf numFmtId="176" fontId="8" fillId="0" borderId="7">
      <alignment horizontal="right" vertical="center"/>
    </xf>
    <xf numFmtId="177" fontId="8" fillId="0" borderId="7">
      <alignment horizontal="right" vertical="center"/>
    </xf>
    <xf numFmtId="178" fontId="8" fillId="0" borderId="7">
      <alignment horizontal="right" vertical="center"/>
    </xf>
    <xf numFmtId="179" fontId="8" fillId="0" borderId="7">
      <alignment horizontal="right" vertical="center"/>
    </xf>
    <xf numFmtId="10" fontId="8" fillId="0" borderId="7">
      <alignment horizontal="right" vertical="center"/>
    </xf>
    <xf numFmtId="180" fontId="8" fillId="0" borderId="7">
      <alignment horizontal="right" vertical="center"/>
    </xf>
    <xf numFmtId="0" fontId="8" fillId="0" borderId="0">
      <alignment vertical="top"/>
      <protection locked="0"/>
    </xf>
  </cellStyleXfs>
  <cellXfs count="213">
    <xf numFmtId="0" fontId="0" fillId="0" borderId="0" xfId="0" applyFont="1">
      <alignment vertical="top"/>
      <protection locked="0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  <protection locked="0"/>
    </xf>
    <xf numFmtId="49" fontId="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7" fillId="0" borderId="1" xfId="0" applyFont="1" applyBorder="1" applyAlignment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left" vertical="center" wrapText="1"/>
      <protection locked="0"/>
    </xf>
    <xf numFmtId="0" fontId="6" fillId="0" borderId="7" xfId="0" applyFont="1" applyBorder="1" applyAlignment="1">
      <alignment horizontal="left" vertical="center"/>
      <protection locked="0"/>
    </xf>
    <xf numFmtId="176" fontId="8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>
      <alignment horizontal="left" vertical="center" wrapText="1" indent="1"/>
      <protection locked="0"/>
    </xf>
    <xf numFmtId="49" fontId="8" fillId="0" borderId="7" xfId="50" applyNumberFormat="1" applyFont="1" applyBorder="1" applyProtection="1">
      <alignment horizontal="left" vertical="center" wrapText="1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 wrapText="1"/>
      <protection locked="0"/>
    </xf>
    <xf numFmtId="0" fontId="6" fillId="0" borderId="4" xfId="0" applyFont="1" applyBorder="1" applyAlignment="1">
      <alignment horizontal="left" vertical="center" wrapText="1"/>
      <protection locked="0"/>
    </xf>
    <xf numFmtId="49" fontId="3" fillId="0" borderId="0" xfId="0" applyNumberFormat="1" applyFont="1" applyAlignment="1" applyProtection="1"/>
    <xf numFmtId="0" fontId="3" fillId="0" borderId="0" xfId="0" applyFont="1" applyAlignment="1" applyProtection="1"/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</xf>
    <xf numFmtId="0" fontId="3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0" xfId="0" applyFont="1">
      <alignment vertical="top"/>
      <protection locked="0"/>
    </xf>
    <xf numFmtId="0" fontId="6" fillId="0" borderId="0" xfId="0" applyFont="1" applyAlignment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vertical="center" wrapText="1"/>
    </xf>
    <xf numFmtId="180" fontId="8" fillId="0" borderId="7" xfId="56" applyNumberFormat="1" applyFont="1" applyBorder="1" applyProtection="1">
      <alignment horizontal="right" vertical="center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5" fillId="0" borderId="0" xfId="0" applyFont="1" applyAlignment="1">
      <alignment horizontal="center" vertical="center"/>
      <protection locked="0"/>
    </xf>
    <xf numFmtId="0" fontId="7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/>
    </xf>
    <xf numFmtId="0" fontId="9" fillId="0" borderId="0" xfId="0" applyFont="1" applyAlignment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wrapText="1"/>
    </xf>
    <xf numFmtId="0" fontId="3" fillId="0" borderId="0" xfId="0" applyFont="1" applyAlignment="1" applyProtection="1">
      <alignment horizontal="right" wrapText="1"/>
    </xf>
    <xf numFmtId="0" fontId="3" fillId="0" borderId="0" xfId="0" applyFont="1" applyAlignment="1" applyProtection="1">
      <alignment wrapText="1"/>
    </xf>
    <xf numFmtId="0" fontId="6" fillId="0" borderId="0" xfId="0" applyFont="1" applyAlignment="1">
      <alignment horizontal="right"/>
      <protection locked="0"/>
    </xf>
    <xf numFmtId="0" fontId="7" fillId="0" borderId="3" xfId="0" applyFont="1" applyBorder="1" applyAlignment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/>
    </xf>
    <xf numFmtId="0" fontId="3" fillId="0" borderId="0" xfId="0" applyFont="1" applyAlignment="1">
      <protection locked="0"/>
    </xf>
    <xf numFmtId="0" fontId="6" fillId="0" borderId="0" xfId="0" applyFont="1" applyAlignment="1">
      <alignment vertical="top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  <protection locked="0"/>
    </xf>
    <xf numFmtId="0" fontId="7" fillId="0" borderId="0" xfId="0" applyFont="1" applyAlignment="1">
      <protection locked="0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9" xfId="0" applyFont="1" applyBorder="1" applyAlignment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0" xfId="0" applyFont="1" applyBorder="1" applyAlignment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1" xfId="0" applyFont="1" applyBorder="1" applyAlignment="1">
      <alignment horizontal="center" vertical="center" wrapText="1"/>
      <protection locked="0"/>
    </xf>
    <xf numFmtId="3" fontId="7" fillId="0" borderId="6" xfId="0" applyNumberFormat="1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</xf>
    <xf numFmtId="0" fontId="6" fillId="0" borderId="11" xfId="0" applyFont="1" applyBorder="1" applyAlignment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left" vertical="center"/>
    </xf>
    <xf numFmtId="0" fontId="6" fillId="0" borderId="13" xfId="0" applyFont="1" applyBorder="1" applyAlignment="1">
      <alignment horizontal="left" vertical="center"/>
      <protection locked="0"/>
    </xf>
    <xf numFmtId="0" fontId="6" fillId="0" borderId="0" xfId="0" applyFont="1" applyAlignment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center" wrapText="1"/>
    </xf>
    <xf numFmtId="0" fontId="6" fillId="0" borderId="0" xfId="0" applyFont="1" applyAlignment="1">
      <alignment horizontal="right" wrapText="1"/>
      <protection locked="0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3" xfId="0" applyFont="1" applyBorder="1" applyAlignment="1">
      <alignment horizontal="center" vertical="center"/>
      <protection locked="0"/>
    </xf>
    <xf numFmtId="0" fontId="7" fillId="0" borderId="13" xfId="0" applyFont="1" applyBorder="1" applyAlignment="1">
      <alignment horizontal="center" vertical="center" wrapText="1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0" fontId="7" fillId="0" borderId="0" xfId="0" applyFont="1" applyAlignment="1" applyProtection="1"/>
    <xf numFmtId="0" fontId="7" fillId="0" borderId="11" xfId="0" applyFont="1" applyBorder="1" applyAlignment="1" applyProtection="1">
      <alignment horizontal="center" vertical="center"/>
    </xf>
    <xf numFmtId="0" fontId="7" fillId="0" borderId="11" xfId="0" applyFont="1" applyBorder="1" applyAlignment="1">
      <alignment horizontal="center" vertical="center"/>
      <protection locked="0"/>
    </xf>
    <xf numFmtId="0" fontId="6" fillId="0" borderId="11" xfId="0" applyFont="1" applyBorder="1" applyAlignment="1" applyProtection="1">
      <alignment horizontal="right" vertical="center"/>
    </xf>
    <xf numFmtId="3" fontId="6" fillId="0" borderId="11" xfId="0" applyNumberFormat="1" applyFont="1" applyBorder="1" applyAlignment="1" applyProtection="1">
      <alignment horizontal="right" vertical="center"/>
    </xf>
    <xf numFmtId="0" fontId="10" fillId="0" borderId="0" xfId="0" applyFont="1" applyAlignment="1">
      <alignment horizontal="right"/>
      <protection locked="0"/>
    </xf>
    <xf numFmtId="49" fontId="10" fillId="0" borderId="0" xfId="0" applyNumberFormat="1" applyFont="1" applyAlignment="1">
      <protection locked="0"/>
    </xf>
    <xf numFmtId="0" fontId="3" fillId="0" borderId="0" xfId="0" applyFont="1" applyAlignment="1" applyProtection="1">
      <alignment horizontal="right"/>
    </xf>
    <xf numFmtId="0" fontId="4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  <protection locked="0"/>
    </xf>
    <xf numFmtId="49" fontId="7" fillId="0" borderId="9" xfId="0" applyNumberFormat="1" applyFont="1" applyBorder="1" applyAlignment="1">
      <alignment horizontal="center" vertical="center" wrapText="1"/>
      <protection locked="0"/>
    </xf>
    <xf numFmtId="0" fontId="7" fillId="0" borderId="9" xfId="0" applyFont="1" applyBorder="1" applyAlignment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  <protection locked="0"/>
    </xf>
    <xf numFmtId="49" fontId="7" fillId="0" borderId="11" xfId="0" applyNumberFormat="1" applyFont="1" applyBorder="1" applyAlignment="1">
      <alignment horizontal="center" vertical="center" wrapText="1"/>
      <protection locked="0"/>
    </xf>
    <xf numFmtId="49" fontId="7" fillId="0" borderId="11" xfId="0" applyNumberFormat="1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left" vertical="center" wrapText="1"/>
      <protection locked="0"/>
    </xf>
    <xf numFmtId="0" fontId="3" fillId="0" borderId="2" xfId="0" applyFont="1" applyBorder="1" applyAlignment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  <protection locked="0"/>
    </xf>
    <xf numFmtId="3" fontId="7" fillId="0" borderId="7" xfId="0" applyNumberFormat="1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 indent="1"/>
    </xf>
    <xf numFmtId="0" fontId="6" fillId="0" borderId="7" xfId="0" applyFont="1" applyBorder="1" applyAlignment="1" applyProtection="1">
      <alignment horizontal="left" vertical="center" wrapText="1" indent="2"/>
    </xf>
    <xf numFmtId="3" fontId="3" fillId="0" borderId="7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2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/>
      <protection locked="0"/>
    </xf>
    <xf numFmtId="0" fontId="3" fillId="0" borderId="0" xfId="0" applyFont="1">
      <alignment vertical="top"/>
      <protection locked="0"/>
    </xf>
    <xf numFmtId="49" fontId="3" fillId="0" borderId="0" xfId="0" applyNumberFormat="1" applyFont="1" applyAlignment="1">
      <protection locked="0"/>
    </xf>
    <xf numFmtId="0" fontId="4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7" fillId="0" borderId="2" xfId="0" applyFont="1" applyBorder="1" applyAlignment="1">
      <alignment horizontal="center" vertical="center"/>
      <protection locked="0"/>
    </xf>
    <xf numFmtId="3" fontId="3" fillId="0" borderId="7" xfId="0" applyNumberFormat="1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left" vertical="center" indent="1"/>
    </xf>
    <xf numFmtId="0" fontId="6" fillId="0" borderId="3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left" vertical="center"/>
      <protection locked="0"/>
    </xf>
    <xf numFmtId="0" fontId="7" fillId="0" borderId="4" xfId="0" applyFont="1" applyBorder="1" applyAlignment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14" fillId="0" borderId="6" xfId="0" applyFont="1" applyBorder="1" applyAlignment="1">
      <alignment horizontal="center" vertical="center" wrapText="1"/>
      <protection locked="0"/>
    </xf>
    <xf numFmtId="0" fontId="15" fillId="0" borderId="7" xfId="0" applyFont="1" applyBorder="1" applyAlignment="1">
      <alignment horizontal="center" vertical="center"/>
      <protection locked="0"/>
    </xf>
    <xf numFmtId="0" fontId="16" fillId="0" borderId="7" xfId="0" applyFont="1" applyBorder="1" applyAlignment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/>
    </xf>
    <xf numFmtId="176" fontId="18" fillId="0" borderId="7" xfId="0" applyNumberFormat="1" applyFont="1" applyBorder="1" applyAlignment="1" applyProtection="1">
      <alignment horizontal="right" vertical="center"/>
    </xf>
    <xf numFmtId="176" fontId="18" fillId="0" borderId="7" xfId="0" applyNumberFormat="1" applyFont="1" applyBorder="1" applyAlignment="1" applyProtection="1">
      <alignment horizontal="center" vertical="center"/>
    </xf>
    <xf numFmtId="0" fontId="3" fillId="0" borderId="0" xfId="0" applyFont="1" applyProtection="1">
      <alignment vertical="top"/>
    </xf>
    <xf numFmtId="0" fontId="19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left" vertical="center"/>
      <protection locked="0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7" fillId="0" borderId="4" xfId="0" applyNumberFormat="1" applyFont="1" applyBorder="1" applyAlignment="1" applyProtection="1">
      <alignment horizontal="center" vertical="center" wrapText="1"/>
    </xf>
    <xf numFmtId="49" fontId="7" fillId="0" borderId="7" xfId="0" applyNumberFormat="1" applyFont="1" applyBorder="1" applyAlignment="1" applyProtection="1">
      <alignment horizontal="center" vertical="center"/>
    </xf>
    <xf numFmtId="49" fontId="7" fillId="0" borderId="7" xfId="0" applyNumberFormat="1" applyFont="1" applyBorder="1" applyAlignment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6" fillId="0" borderId="7" xfId="0" applyFont="1" applyBorder="1" applyAlignment="1" applyProtection="1">
      <alignment vertical="center"/>
    </xf>
    <xf numFmtId="0" fontId="6" fillId="0" borderId="7" xfId="0" applyFont="1" applyBorder="1" applyAlignment="1">
      <alignment vertical="center"/>
      <protection locked="0"/>
    </xf>
    <xf numFmtId="0" fontId="8" fillId="0" borderId="7" xfId="0" applyFont="1" applyBorder="1" applyAlignment="1">
      <alignment vertical="center"/>
      <protection locked="0"/>
    </xf>
    <xf numFmtId="0" fontId="8" fillId="0" borderId="4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8" fillId="0" borderId="11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horizontal="left" vertical="center"/>
      <protection locked="0"/>
    </xf>
    <xf numFmtId="0" fontId="22" fillId="0" borderId="6" xfId="0" applyFont="1" applyBorder="1" applyAlignment="1">
      <alignment vertical="center"/>
      <protection locked="0"/>
    </xf>
    <xf numFmtId="0" fontId="23" fillId="0" borderId="6" xfId="0" applyFont="1" applyBorder="1" applyAlignment="1">
      <alignment horizontal="center" vertical="center"/>
      <protection locked="0"/>
    </xf>
    <xf numFmtId="176" fontId="23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 applyProtection="1">
      <alignment horizontal="center"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</xf>
    <xf numFmtId="0" fontId="22" fillId="0" borderId="7" xfId="0" applyFont="1" applyBorder="1" applyAlignment="1">
      <alignment horizontal="left" vertical="center" wrapText="1" indent="1"/>
      <protection locked="0"/>
    </xf>
    <xf numFmtId="0" fontId="22" fillId="0" borderId="7" xfId="0" applyFont="1" applyBorder="1" applyAlignment="1" applyProtection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2"/>
      <protection locked="0"/>
    </xf>
    <xf numFmtId="0" fontId="3" fillId="0" borderId="7" xfId="0" applyFont="1" applyBorder="1" applyAlignment="1" applyProtection="1">
      <alignment horizontal="left" vertical="center" wrapText="1" indent="2"/>
    </xf>
    <xf numFmtId="0" fontId="3" fillId="0" borderId="7" xfId="0" applyFont="1" applyBorder="1" applyAlignment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26" fillId="0" borderId="0" xfId="0" applyFont="1" applyAlignment="1" applyProtection="1"/>
    <xf numFmtId="0" fontId="27" fillId="0" borderId="0" xfId="0" applyFont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0" xfId="0" applyFont="1" applyBorder="1" applyAlignment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vertical="center" wrapText="1"/>
    </xf>
    <xf numFmtId="0" fontId="6" fillId="0" borderId="6" xfId="0" applyFont="1" applyBorder="1" applyAlignment="1" applyProtection="1">
      <alignment horizontal="left" vertical="center" wrapText="1" indent="1"/>
    </xf>
    <xf numFmtId="0" fontId="6" fillId="0" borderId="11" xfId="0" applyFont="1" applyBorder="1" applyAlignment="1" applyProtection="1">
      <alignment horizontal="left" vertical="center" wrapText="1" indent="1"/>
    </xf>
    <xf numFmtId="0" fontId="6" fillId="0" borderId="6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vertical="center"/>
    </xf>
    <xf numFmtId="0" fontId="24" fillId="0" borderId="0" xfId="0" applyFont="1" applyProtection="1">
      <alignment vertical="top"/>
    </xf>
    <xf numFmtId="0" fontId="27" fillId="0" borderId="0" xfId="0" applyFont="1" applyAlignment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top"/>
    </xf>
    <xf numFmtId="0" fontId="29" fillId="0" borderId="0" xfId="0" applyFont="1" applyAlignment="1" applyProtection="1">
      <alignment horizontal="center" vertical="center"/>
    </xf>
    <xf numFmtId="0" fontId="8" fillId="0" borderId="7" xfId="0" applyFont="1" applyBorder="1" applyAlignment="1">
      <alignment horizontal="left" vertical="center"/>
      <protection locked="0"/>
    </xf>
    <xf numFmtId="0" fontId="30" fillId="0" borderId="6" xfId="0" applyFont="1" applyBorder="1" applyAlignment="1" applyProtection="1">
      <alignment horizontal="center" vertical="center"/>
    </xf>
    <xf numFmtId="0" fontId="30" fillId="0" borderId="7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/>
    </xf>
    <xf numFmtId="0" fontId="30" fillId="0" borderId="6" xfId="0" applyFont="1" applyBorder="1" applyAlignment="1">
      <alignment horizontal="center" vertical="center"/>
      <protection locked="0"/>
    </xf>
    <xf numFmtId="0" fontId="22" fillId="0" borderId="7" xfId="0" applyFont="1" applyBorder="1" applyAlignment="1" applyProtection="1" quotePrefix="1">
      <alignment horizontal="left" vertical="center" wrapText="1" indent="1"/>
    </xf>
    <xf numFmtId="0" fontId="3" fillId="0" borderId="7" xfId="0" applyFont="1" applyBorder="1" applyAlignment="1" applyProtection="1" quotePrefix="1">
      <alignment horizontal="left" vertical="center" wrapText="1" indent="2"/>
    </xf>
    <xf numFmtId="0" fontId="6" fillId="0" borderId="7" xfId="0" applyFont="1" applyBorder="1" applyAlignment="1" applyProtection="1" quotePrefix="1">
      <alignment horizontal="left" vertical="center" wrapText="1" indent="2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workbookViewId="0">
      <pane ySplit="1" topLeftCell="A2" activePane="bottomLeft" state="frozen"/>
      <selection/>
      <selection pane="bottomLeft" activeCell="D4" sqref="D4"/>
    </sheetView>
  </sheetViews>
  <sheetFormatPr defaultColWidth="9.14583333333333" defaultRowHeight="12" customHeight="1" outlineLevelCol="3"/>
  <cols>
    <col min="1" max="1" width="31.84375" customWidth="1"/>
    <col min="2" max="2" width="35.5729166666667" customWidth="1"/>
    <col min="3" max="3" width="36.5729166666667" customWidth="1"/>
    <col min="4" max="4" width="33.84375" customWidth="1"/>
  </cols>
  <sheetData>
    <row r="1" customHeight="1" spans="1:4">
      <c r="A1" s="1"/>
      <c r="B1" s="1"/>
      <c r="C1" s="1"/>
      <c r="D1" s="1"/>
    </row>
    <row r="2" ht="15" customHeight="1" spans="4:4">
      <c r="D2" s="41" t="s">
        <v>0</v>
      </c>
    </row>
    <row r="3" ht="36" customHeight="1" spans="1:4">
      <c r="A3" s="6" t="str">
        <f>"2025"&amp;"年部门财务收支预算总表"</f>
        <v>2025年部门财务收支预算总表</v>
      </c>
      <c r="B3" s="206"/>
      <c r="C3" s="206"/>
      <c r="D3" s="206"/>
    </row>
    <row r="4" ht="18.75" customHeight="1" spans="1:4">
      <c r="A4" s="43" t="str">
        <f>"单位名称："&amp;"凤庆县林业和草原局"</f>
        <v>单位名称：凤庆县林业和草原局</v>
      </c>
      <c r="B4" s="207"/>
      <c r="C4" s="207"/>
      <c r="D4" s="41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32" t="str">
        <f t="shared" ref="B6:D6" si="0">"2025"&amp;"年预算数"</f>
        <v>2025年预算数</v>
      </c>
      <c r="C6" s="32" t="s">
        <v>5</v>
      </c>
      <c r="D6" s="32" t="str">
        <f t="shared" si="0"/>
        <v>2025年预算数</v>
      </c>
    </row>
    <row r="7" ht="18.75" customHeight="1" spans="1:4">
      <c r="A7" s="34"/>
      <c r="B7" s="34"/>
      <c r="C7" s="34"/>
      <c r="D7" s="34"/>
    </row>
    <row r="8" ht="18.75" customHeight="1" spans="1:4">
      <c r="A8" s="131" t="s">
        <v>6</v>
      </c>
      <c r="B8" s="24">
        <v>12578341.43</v>
      </c>
      <c r="C8" s="131" t="s">
        <v>7</v>
      </c>
      <c r="D8" s="24">
        <v>3000</v>
      </c>
    </row>
    <row r="9" ht="18.75" customHeight="1" spans="1:4">
      <c r="A9" s="131" t="s">
        <v>8</v>
      </c>
      <c r="B9" s="24"/>
      <c r="C9" s="131" t="s">
        <v>9</v>
      </c>
      <c r="D9" s="24"/>
    </row>
    <row r="10" ht="18.75" customHeight="1" spans="1:4">
      <c r="A10" s="131" t="s">
        <v>10</v>
      </c>
      <c r="B10" s="24"/>
      <c r="C10" s="131" t="s">
        <v>11</v>
      </c>
      <c r="D10" s="24"/>
    </row>
    <row r="11" ht="18.75" customHeight="1" spans="1:4">
      <c r="A11" s="131" t="s">
        <v>12</v>
      </c>
      <c r="B11" s="24"/>
      <c r="C11" s="131" t="s">
        <v>13</v>
      </c>
      <c r="D11" s="24"/>
    </row>
    <row r="12" ht="18.75" customHeight="1" spans="1:4">
      <c r="A12" s="208" t="s">
        <v>14</v>
      </c>
      <c r="B12" s="24"/>
      <c r="C12" s="163" t="s">
        <v>15</v>
      </c>
      <c r="D12" s="24"/>
    </row>
    <row r="13" ht="18.75" customHeight="1" spans="1:4">
      <c r="A13" s="166" t="s">
        <v>16</v>
      </c>
      <c r="B13" s="24"/>
      <c r="C13" s="165" t="s">
        <v>17</v>
      </c>
      <c r="D13" s="24"/>
    </row>
    <row r="14" ht="18.75" customHeight="1" spans="1:4">
      <c r="A14" s="166" t="s">
        <v>18</v>
      </c>
      <c r="B14" s="24"/>
      <c r="C14" s="165" t="s">
        <v>19</v>
      </c>
      <c r="D14" s="24"/>
    </row>
    <row r="15" ht="18.75" customHeight="1" spans="1:4">
      <c r="A15" s="166" t="s">
        <v>20</v>
      </c>
      <c r="B15" s="24"/>
      <c r="C15" s="165" t="s">
        <v>21</v>
      </c>
      <c r="D15" s="24">
        <v>1965008.16</v>
      </c>
    </row>
    <row r="16" ht="18.75" customHeight="1" spans="1:4">
      <c r="A16" s="166" t="s">
        <v>22</v>
      </c>
      <c r="B16" s="24"/>
      <c r="C16" s="165" t="s">
        <v>23</v>
      </c>
      <c r="D16" s="24">
        <v>514624.68</v>
      </c>
    </row>
    <row r="17" ht="18.75" customHeight="1" spans="1:4">
      <c r="A17" s="166" t="s">
        <v>24</v>
      </c>
      <c r="B17" s="24"/>
      <c r="C17" s="166" t="s">
        <v>25</v>
      </c>
      <c r="D17" s="24"/>
    </row>
    <row r="18" ht="18.75" customHeight="1" spans="1:4">
      <c r="A18" s="166" t="s">
        <v>26</v>
      </c>
      <c r="B18" s="24"/>
      <c r="C18" s="166" t="s">
        <v>27</v>
      </c>
      <c r="D18" s="24"/>
    </row>
    <row r="19" ht="18.75" customHeight="1" spans="1:4">
      <c r="A19" s="167" t="s">
        <v>26</v>
      </c>
      <c r="B19" s="24"/>
      <c r="C19" s="165" t="s">
        <v>28</v>
      </c>
      <c r="D19" s="24">
        <v>9379206.59</v>
      </c>
    </row>
    <row r="20" ht="18.75" customHeight="1" spans="1:4">
      <c r="A20" s="167" t="s">
        <v>26</v>
      </c>
      <c r="B20" s="24"/>
      <c r="C20" s="165" t="s">
        <v>29</v>
      </c>
      <c r="D20" s="24"/>
    </row>
    <row r="21" ht="18.75" customHeight="1" spans="1:4">
      <c r="A21" s="167" t="s">
        <v>26</v>
      </c>
      <c r="B21" s="24"/>
      <c r="C21" s="165" t="s">
        <v>30</v>
      </c>
      <c r="D21" s="24"/>
    </row>
    <row r="22" ht="18.75" customHeight="1" spans="1:4">
      <c r="A22" s="167" t="s">
        <v>26</v>
      </c>
      <c r="B22" s="24"/>
      <c r="C22" s="165" t="s">
        <v>31</v>
      </c>
      <c r="D22" s="24"/>
    </row>
    <row r="23" ht="18.75" customHeight="1" spans="1:4">
      <c r="A23" s="167" t="s">
        <v>26</v>
      </c>
      <c r="B23" s="24"/>
      <c r="C23" s="165" t="s">
        <v>32</v>
      </c>
      <c r="D23" s="24"/>
    </row>
    <row r="24" ht="18.75" customHeight="1" spans="1:4">
      <c r="A24" s="167" t="s">
        <v>26</v>
      </c>
      <c r="B24" s="24"/>
      <c r="C24" s="165" t="s">
        <v>33</v>
      </c>
      <c r="D24" s="24"/>
    </row>
    <row r="25" ht="18.75" customHeight="1" spans="1:4">
      <c r="A25" s="167" t="s">
        <v>26</v>
      </c>
      <c r="B25" s="24"/>
      <c r="C25" s="165" t="s">
        <v>34</v>
      </c>
      <c r="D25" s="24"/>
    </row>
    <row r="26" ht="18.75" customHeight="1" spans="1:4">
      <c r="A26" s="167" t="s">
        <v>26</v>
      </c>
      <c r="B26" s="24"/>
      <c r="C26" s="165" t="s">
        <v>35</v>
      </c>
      <c r="D26" s="24">
        <v>809229</v>
      </c>
    </row>
    <row r="27" ht="18.75" customHeight="1" spans="1:4">
      <c r="A27" s="167" t="s">
        <v>26</v>
      </c>
      <c r="B27" s="24"/>
      <c r="C27" s="165" t="s">
        <v>36</v>
      </c>
      <c r="D27" s="24"/>
    </row>
    <row r="28" ht="18.75" customHeight="1" spans="1:4">
      <c r="A28" s="167" t="s">
        <v>26</v>
      </c>
      <c r="B28" s="24"/>
      <c r="C28" s="165" t="s">
        <v>37</v>
      </c>
      <c r="D28" s="24"/>
    </row>
    <row r="29" ht="18.75" customHeight="1" spans="1:4">
      <c r="A29" s="167" t="s">
        <v>26</v>
      </c>
      <c r="B29" s="24"/>
      <c r="C29" s="165" t="s">
        <v>38</v>
      </c>
      <c r="D29" s="24"/>
    </row>
    <row r="30" ht="18.75" customHeight="1" spans="1:4">
      <c r="A30" s="167" t="s">
        <v>26</v>
      </c>
      <c r="B30" s="24"/>
      <c r="C30" s="165" t="s">
        <v>39</v>
      </c>
      <c r="D30" s="24"/>
    </row>
    <row r="31" ht="18.75" customHeight="1" spans="1:4">
      <c r="A31" s="168" t="s">
        <v>26</v>
      </c>
      <c r="B31" s="24"/>
      <c r="C31" s="166" t="s">
        <v>40</v>
      </c>
      <c r="D31" s="24"/>
    </row>
    <row r="32" ht="18.75" customHeight="1" spans="1:4">
      <c r="A32" s="168" t="s">
        <v>26</v>
      </c>
      <c r="B32" s="24"/>
      <c r="C32" s="166" t="s">
        <v>41</v>
      </c>
      <c r="D32" s="24"/>
    </row>
    <row r="33" ht="18.75" customHeight="1" spans="1:4">
      <c r="A33" s="168" t="s">
        <v>26</v>
      </c>
      <c r="B33" s="24"/>
      <c r="C33" s="166" t="s">
        <v>42</v>
      </c>
      <c r="D33" s="24"/>
    </row>
    <row r="34" ht="18.75" customHeight="1" spans="1:4">
      <c r="A34" s="209"/>
      <c r="B34" s="169"/>
      <c r="C34" s="166" t="s">
        <v>43</v>
      </c>
      <c r="D34" s="24"/>
    </row>
    <row r="35" ht="18.75" customHeight="1" spans="1:4">
      <c r="A35" s="209" t="s">
        <v>44</v>
      </c>
      <c r="B35" s="169">
        <f>SUM(B8:B12)</f>
        <v>12578341.43</v>
      </c>
      <c r="C35" s="210" t="s">
        <v>45</v>
      </c>
      <c r="D35" s="169">
        <v>12671068.43</v>
      </c>
    </row>
    <row r="36" ht="18.75" customHeight="1" spans="1:4">
      <c r="A36" s="211" t="s">
        <v>46</v>
      </c>
      <c r="B36" s="24">
        <v>92727</v>
      </c>
      <c r="C36" s="131" t="s">
        <v>47</v>
      </c>
      <c r="D36" s="24"/>
    </row>
    <row r="37" ht="18.75" customHeight="1" spans="1:4">
      <c r="A37" s="211" t="s">
        <v>48</v>
      </c>
      <c r="B37" s="24"/>
      <c r="C37" s="131" t="s">
        <v>48</v>
      </c>
      <c r="D37" s="24"/>
    </row>
    <row r="38" ht="18.75" customHeight="1" spans="1:4">
      <c r="A38" s="211" t="s">
        <v>49</v>
      </c>
      <c r="B38" s="24">
        <f>B36-B37</f>
        <v>92727</v>
      </c>
      <c r="C38" s="131" t="s">
        <v>50</v>
      </c>
      <c r="D38" s="24"/>
    </row>
    <row r="39" ht="18.75" customHeight="1" spans="1:4">
      <c r="A39" s="212" t="s">
        <v>51</v>
      </c>
      <c r="B39" s="169">
        <f t="shared" ref="B39:D39" si="1">B35+B36</f>
        <v>12671068.43</v>
      </c>
      <c r="C39" s="210" t="s">
        <v>52</v>
      </c>
      <c r="D39" s="169">
        <f t="shared" si="1"/>
        <v>12671068.43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9.14583333333333" defaultRowHeight="14.25" customHeight="1" outlineLevelCol="5"/>
  <cols>
    <col min="1" max="1" width="32.1458333333333" customWidth="1"/>
    <col min="2" max="2" width="16.84375" customWidth="1"/>
    <col min="3" max="3" width="32.1458333333333" customWidth="1"/>
    <col min="4" max="6" width="28.5729166666667" customWidth="1"/>
  </cols>
  <sheetData>
    <row r="1" customHeight="1" spans="1:6">
      <c r="A1" s="1"/>
      <c r="B1" s="1"/>
      <c r="C1" s="1"/>
      <c r="D1" s="1"/>
      <c r="E1" s="1"/>
      <c r="F1" s="1"/>
    </row>
    <row r="2" ht="15" customHeight="1" spans="1:6">
      <c r="A2" s="99">
        <v>1</v>
      </c>
      <c r="B2" s="100">
        <v>0</v>
      </c>
      <c r="C2" s="99">
        <v>1</v>
      </c>
      <c r="D2" s="101"/>
      <c r="E2" s="101"/>
      <c r="F2" s="41" t="s">
        <v>487</v>
      </c>
    </row>
    <row r="3" ht="32.25" customHeight="1" spans="1:6">
      <c r="A3" s="102" t="str">
        <f>"2025"&amp;"年部门政府性基金预算支出预算表"</f>
        <v>2025年部门政府性基金预算支出预算表</v>
      </c>
      <c r="B3" s="103" t="s">
        <v>488</v>
      </c>
      <c r="C3" s="104"/>
      <c r="D3" s="105"/>
      <c r="E3" s="105"/>
      <c r="F3" s="105"/>
    </row>
    <row r="4" ht="18.75" customHeight="1" spans="1:6">
      <c r="A4" s="8" t="str">
        <f>"单位名称："&amp;"凤庆县林业和草原局"</f>
        <v>单位名称：凤庆县林业和草原局</v>
      </c>
      <c r="B4" s="8" t="s">
        <v>489</v>
      </c>
      <c r="C4" s="99"/>
      <c r="D4" s="101"/>
      <c r="E4" s="101"/>
      <c r="F4" s="41" t="s">
        <v>1</v>
      </c>
    </row>
    <row r="5" ht="18.75" customHeight="1" spans="1:6">
      <c r="A5" s="106" t="s">
        <v>203</v>
      </c>
      <c r="B5" s="107" t="s">
        <v>74</v>
      </c>
      <c r="C5" s="108" t="s">
        <v>75</v>
      </c>
      <c r="D5" s="14" t="s">
        <v>490</v>
      </c>
      <c r="E5" s="14"/>
      <c r="F5" s="15"/>
    </row>
    <row r="6" ht="18.75" customHeight="1" spans="1:6">
      <c r="A6" s="109"/>
      <c r="B6" s="110"/>
      <c r="C6" s="96"/>
      <c r="D6" s="95" t="s">
        <v>56</v>
      </c>
      <c r="E6" s="95" t="s">
        <v>76</v>
      </c>
      <c r="F6" s="95" t="s">
        <v>77</v>
      </c>
    </row>
    <row r="7" ht="18.75" customHeight="1" spans="1:6">
      <c r="A7" s="109">
        <v>1</v>
      </c>
      <c r="B7" s="111" t="s">
        <v>184</v>
      </c>
      <c r="C7" s="96">
        <v>3</v>
      </c>
      <c r="D7" s="95">
        <v>4</v>
      </c>
      <c r="E7" s="95">
        <v>5</v>
      </c>
      <c r="F7" s="95">
        <v>6</v>
      </c>
    </row>
    <row r="8" ht="18.75" customHeight="1" spans="1:6">
      <c r="A8" s="112"/>
      <c r="B8" s="83"/>
      <c r="C8" s="83"/>
      <c r="D8" s="24"/>
      <c r="E8" s="24"/>
      <c r="F8" s="24"/>
    </row>
    <row r="9" ht="18.75" customHeight="1" spans="1:6">
      <c r="A9" s="112"/>
      <c r="B9" s="83"/>
      <c r="C9" s="83"/>
      <c r="D9" s="24"/>
      <c r="E9" s="24"/>
      <c r="F9" s="24"/>
    </row>
    <row r="10" ht="18.75" customHeight="1" spans="1:6">
      <c r="A10" s="113" t="s">
        <v>141</v>
      </c>
      <c r="B10" s="114" t="s">
        <v>141</v>
      </c>
      <c r="C10" s="115" t="s">
        <v>141</v>
      </c>
      <c r="D10" s="24"/>
      <c r="E10" s="24"/>
      <c r="F10" s="24"/>
    </row>
    <row r="11" customHeight="1" spans="1:1">
      <c r="A11" t="s">
        <v>491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4583333333333" defaultRowHeight="14.25" customHeight="1"/>
  <cols>
    <col min="1" max="1" width="39.1458333333333" customWidth="1"/>
    <col min="2" max="2" width="21.71875" customWidth="1"/>
    <col min="3" max="3" width="35.28125" customWidth="1"/>
    <col min="4" max="4" width="7.71875" customWidth="1"/>
    <col min="5" max="5" width="10.28125" customWidth="1"/>
    <col min="6" max="17" width="16.5729166666667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5" customHeight="1" spans="1:17">
      <c r="A2" s="31"/>
      <c r="B2" s="31"/>
      <c r="C2" s="31"/>
      <c r="D2" s="31"/>
      <c r="E2" s="31"/>
      <c r="F2" s="31"/>
      <c r="G2" s="31"/>
      <c r="H2" s="31"/>
      <c r="I2" s="31"/>
      <c r="J2" s="31"/>
      <c r="O2" s="40"/>
      <c r="P2" s="40"/>
      <c r="Q2" s="41" t="s">
        <v>492</v>
      </c>
    </row>
    <row r="3" ht="35.25" customHeight="1" spans="1:17">
      <c r="A3" s="59" t="str">
        <f>"2025"&amp;"年部门政府采购预算表"</f>
        <v>2025年部门政府采购预算表</v>
      </c>
      <c r="B3" s="7"/>
      <c r="C3" s="7"/>
      <c r="D3" s="7"/>
      <c r="E3" s="7"/>
      <c r="F3" s="7"/>
      <c r="G3" s="7"/>
      <c r="H3" s="7"/>
      <c r="I3" s="7"/>
      <c r="J3" s="7"/>
      <c r="K3" s="53"/>
      <c r="L3" s="7"/>
      <c r="M3" s="7"/>
      <c r="N3" s="7"/>
      <c r="O3" s="53"/>
      <c r="P3" s="53"/>
      <c r="Q3" s="7"/>
    </row>
    <row r="4" ht="18.75" customHeight="1" spans="1:17">
      <c r="A4" s="43" t="str">
        <f>"单位名称："&amp;"凤庆县林业和草原局"</f>
        <v>单位名称：凤庆县林业和草原局</v>
      </c>
      <c r="B4" s="94"/>
      <c r="C4" s="94"/>
      <c r="D4" s="94"/>
      <c r="E4" s="94"/>
      <c r="F4" s="94"/>
      <c r="G4" s="94"/>
      <c r="H4" s="94"/>
      <c r="I4" s="94"/>
      <c r="J4" s="94"/>
      <c r="O4" s="64"/>
      <c r="P4" s="64"/>
      <c r="Q4" s="41" t="s">
        <v>190</v>
      </c>
    </row>
    <row r="5" ht="18.75" customHeight="1" spans="1:17">
      <c r="A5" s="12" t="s">
        <v>493</v>
      </c>
      <c r="B5" s="73" t="s">
        <v>494</v>
      </c>
      <c r="C5" s="73" t="s">
        <v>495</v>
      </c>
      <c r="D5" s="73" t="s">
        <v>496</v>
      </c>
      <c r="E5" s="73" t="s">
        <v>497</v>
      </c>
      <c r="F5" s="73" t="s">
        <v>498</v>
      </c>
      <c r="G5" s="46" t="s">
        <v>210</v>
      </c>
      <c r="H5" s="46"/>
      <c r="I5" s="46"/>
      <c r="J5" s="46"/>
      <c r="K5" s="75"/>
      <c r="L5" s="46"/>
      <c r="M5" s="46"/>
      <c r="N5" s="46"/>
      <c r="O5" s="65"/>
      <c r="P5" s="75"/>
      <c r="Q5" s="47"/>
    </row>
    <row r="6" ht="18.75" customHeight="1" spans="1:17">
      <c r="A6" s="17"/>
      <c r="B6" s="76"/>
      <c r="C6" s="76"/>
      <c r="D6" s="76"/>
      <c r="E6" s="76"/>
      <c r="F6" s="76"/>
      <c r="G6" s="76" t="s">
        <v>56</v>
      </c>
      <c r="H6" s="76" t="s">
        <v>59</v>
      </c>
      <c r="I6" s="76" t="s">
        <v>499</v>
      </c>
      <c r="J6" s="76" t="s">
        <v>500</v>
      </c>
      <c r="K6" s="77" t="s">
        <v>501</v>
      </c>
      <c r="L6" s="90" t="s">
        <v>79</v>
      </c>
      <c r="M6" s="90"/>
      <c r="N6" s="90"/>
      <c r="O6" s="91"/>
      <c r="P6" s="92"/>
      <c r="Q6" s="78"/>
    </row>
    <row r="7" ht="30" customHeight="1" spans="1:17">
      <c r="A7" s="19"/>
      <c r="B7" s="78"/>
      <c r="C7" s="78"/>
      <c r="D7" s="78"/>
      <c r="E7" s="78"/>
      <c r="F7" s="78"/>
      <c r="G7" s="78"/>
      <c r="H7" s="78" t="s">
        <v>58</v>
      </c>
      <c r="I7" s="78"/>
      <c r="J7" s="78"/>
      <c r="K7" s="79"/>
      <c r="L7" s="78" t="s">
        <v>58</v>
      </c>
      <c r="M7" s="78" t="s">
        <v>65</v>
      </c>
      <c r="N7" s="78" t="s">
        <v>218</v>
      </c>
      <c r="O7" s="93" t="s">
        <v>67</v>
      </c>
      <c r="P7" s="79" t="s">
        <v>68</v>
      </c>
      <c r="Q7" s="78" t="s">
        <v>69</v>
      </c>
    </row>
    <row r="8" ht="18.75" customHeight="1" spans="1:17">
      <c r="A8" s="34">
        <v>1</v>
      </c>
      <c r="B8" s="95">
        <v>2</v>
      </c>
      <c r="C8" s="95">
        <v>3</v>
      </c>
      <c r="D8" s="95">
        <v>4</v>
      </c>
      <c r="E8" s="95">
        <v>5</v>
      </c>
      <c r="F8" s="95">
        <v>6</v>
      </c>
      <c r="G8" s="96">
        <v>7</v>
      </c>
      <c r="H8" s="96">
        <v>8</v>
      </c>
      <c r="I8" s="96">
        <v>9</v>
      </c>
      <c r="J8" s="96">
        <v>10</v>
      </c>
      <c r="K8" s="96">
        <v>11</v>
      </c>
      <c r="L8" s="96">
        <v>12</v>
      </c>
      <c r="M8" s="96">
        <v>13</v>
      </c>
      <c r="N8" s="96">
        <v>14</v>
      </c>
      <c r="O8" s="96">
        <v>15</v>
      </c>
      <c r="P8" s="96">
        <v>16</v>
      </c>
      <c r="Q8" s="96">
        <v>17</v>
      </c>
    </row>
    <row r="9" ht="18.75" customHeight="1" spans="1:17">
      <c r="A9" s="81"/>
      <c r="B9" s="82"/>
      <c r="C9" s="82"/>
      <c r="D9" s="82"/>
      <c r="E9" s="97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</row>
    <row r="10" ht="18.75" customHeight="1" spans="1:17">
      <c r="A10" s="81"/>
      <c r="B10" s="82"/>
      <c r="C10" s="82"/>
      <c r="D10" s="82"/>
      <c r="E10" s="98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</row>
    <row r="11" ht="18.75" customHeight="1" spans="1:17">
      <c r="A11" s="84" t="s">
        <v>141</v>
      </c>
      <c r="B11" s="85"/>
      <c r="C11" s="85"/>
      <c r="D11" s="85"/>
      <c r="E11" s="97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customHeight="1" spans="1:1">
      <c r="A12" s="39" t="s">
        <v>502</v>
      </c>
    </row>
  </sheetData>
  <mergeCells count="16">
    <mergeCell ref="A3:Q3"/>
    <mergeCell ref="A4:F4"/>
    <mergeCell ref="G5:Q5"/>
    <mergeCell ref="L6:Q6"/>
    <mergeCell ref="A11:E11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2"/>
  <sheetViews>
    <sheetView showZeros="0" workbookViewId="0">
      <pane ySplit="1" topLeftCell="A2" activePane="bottomLeft" state="frozen"/>
      <selection/>
      <selection pane="bottomLeft" activeCell="D22" sqref="D22"/>
    </sheetView>
  </sheetViews>
  <sheetFormatPr defaultColWidth="9.14583333333333" defaultRowHeight="14.25" customHeight="1"/>
  <cols>
    <col min="1" max="1" width="31.4166666666667" customWidth="1"/>
    <col min="2" max="3" width="21.84375" customWidth="1"/>
    <col min="4" max="14" width="19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63"/>
      <c r="B2" s="63"/>
      <c r="C2" s="68"/>
      <c r="D2" s="63"/>
      <c r="E2" s="63"/>
      <c r="F2" s="63"/>
      <c r="G2" s="63"/>
      <c r="H2" s="69"/>
      <c r="I2" s="63"/>
      <c r="J2" s="63"/>
      <c r="K2" s="63"/>
      <c r="L2" s="40"/>
      <c r="M2" s="87"/>
      <c r="N2" s="88" t="s">
        <v>503</v>
      </c>
    </row>
    <row r="3" ht="34.5" customHeight="1" spans="1:14">
      <c r="A3" s="42" t="str">
        <f>"2025"&amp;"年部门政府购买服务预算表"</f>
        <v>2025年部门政府购买服务预算表</v>
      </c>
      <c r="B3" s="70"/>
      <c r="C3" s="53"/>
      <c r="D3" s="70"/>
      <c r="E3" s="70"/>
      <c r="F3" s="70"/>
      <c r="G3" s="70"/>
      <c r="H3" s="71"/>
      <c r="I3" s="70"/>
      <c r="J3" s="70"/>
      <c r="K3" s="70"/>
      <c r="L3" s="53"/>
      <c r="M3" s="71"/>
      <c r="N3" s="70"/>
    </row>
    <row r="4" ht="18.75" customHeight="1" spans="1:14">
      <c r="A4" s="60" t="str">
        <f>"单位名称："&amp;"凤庆县林业和草原局"</f>
        <v>单位名称：凤庆县林业和草原局</v>
      </c>
      <c r="B4" s="61"/>
      <c r="C4" s="72"/>
      <c r="D4" s="61"/>
      <c r="E4" s="61"/>
      <c r="F4" s="61"/>
      <c r="G4" s="61"/>
      <c r="H4" s="69"/>
      <c r="I4" s="63"/>
      <c r="J4" s="63"/>
      <c r="K4" s="63"/>
      <c r="L4" s="64"/>
      <c r="M4" s="89"/>
      <c r="N4" s="88" t="s">
        <v>190</v>
      </c>
    </row>
    <row r="5" ht="18.75" customHeight="1" spans="1:14">
      <c r="A5" s="12" t="s">
        <v>493</v>
      </c>
      <c r="B5" s="73" t="s">
        <v>504</v>
      </c>
      <c r="C5" s="74" t="s">
        <v>505</v>
      </c>
      <c r="D5" s="46" t="s">
        <v>210</v>
      </c>
      <c r="E5" s="46"/>
      <c r="F5" s="46"/>
      <c r="G5" s="46"/>
      <c r="H5" s="75"/>
      <c r="I5" s="46"/>
      <c r="J5" s="46"/>
      <c r="K5" s="46"/>
      <c r="L5" s="65"/>
      <c r="M5" s="75"/>
      <c r="N5" s="47"/>
    </row>
    <row r="6" ht="18.75" customHeight="1" spans="1:14">
      <c r="A6" s="17"/>
      <c r="B6" s="76"/>
      <c r="C6" s="77"/>
      <c r="D6" s="76" t="s">
        <v>56</v>
      </c>
      <c r="E6" s="76" t="s">
        <v>59</v>
      </c>
      <c r="F6" s="76" t="s">
        <v>499</v>
      </c>
      <c r="G6" s="76" t="s">
        <v>500</v>
      </c>
      <c r="H6" s="77" t="s">
        <v>501</v>
      </c>
      <c r="I6" s="90" t="s">
        <v>79</v>
      </c>
      <c r="J6" s="90"/>
      <c r="K6" s="90"/>
      <c r="L6" s="91"/>
      <c r="M6" s="92"/>
      <c r="N6" s="78"/>
    </row>
    <row r="7" ht="26.25" customHeight="1" spans="1:14">
      <c r="A7" s="19"/>
      <c r="B7" s="78"/>
      <c r="C7" s="79"/>
      <c r="D7" s="78"/>
      <c r="E7" s="78"/>
      <c r="F7" s="78"/>
      <c r="G7" s="78"/>
      <c r="H7" s="79"/>
      <c r="I7" s="78" t="s">
        <v>58</v>
      </c>
      <c r="J7" s="78" t="s">
        <v>65</v>
      </c>
      <c r="K7" s="78" t="s">
        <v>218</v>
      </c>
      <c r="L7" s="93" t="s">
        <v>67</v>
      </c>
      <c r="M7" s="79" t="s">
        <v>68</v>
      </c>
      <c r="N7" s="78" t="s">
        <v>69</v>
      </c>
    </row>
    <row r="8" ht="18.75" customHeight="1" spans="1:14">
      <c r="A8" s="80">
        <v>1</v>
      </c>
      <c r="B8" s="80">
        <v>2</v>
      </c>
      <c r="C8" s="80">
        <v>3</v>
      </c>
      <c r="D8" s="80">
        <v>4</v>
      </c>
      <c r="E8" s="80">
        <v>5</v>
      </c>
      <c r="F8" s="80">
        <v>6</v>
      </c>
      <c r="G8" s="80">
        <v>7</v>
      </c>
      <c r="H8" s="80">
        <v>8</v>
      </c>
      <c r="I8" s="80">
        <v>9</v>
      </c>
      <c r="J8" s="80">
        <v>10</v>
      </c>
      <c r="K8" s="80">
        <v>11</v>
      </c>
      <c r="L8" s="80">
        <v>12</v>
      </c>
      <c r="M8" s="80">
        <v>13</v>
      </c>
      <c r="N8" s="80">
        <v>14</v>
      </c>
    </row>
    <row r="9" ht="18.75" customHeight="1" spans="1:14">
      <c r="A9" s="81"/>
      <c r="B9" s="82"/>
      <c r="C9" s="83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ht="18.75" customHeight="1" spans="1:14">
      <c r="A10" s="81"/>
      <c r="B10" s="82"/>
      <c r="C10" s="83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ht="18.75" customHeight="1" spans="1:14">
      <c r="A11" s="84" t="s">
        <v>141</v>
      </c>
      <c r="B11" s="85"/>
      <c r="C11" s="86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customHeight="1" spans="1:1">
      <c r="A12" t="s">
        <v>506</v>
      </c>
    </row>
  </sheetData>
  <mergeCells count="13"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B15" sqref="B15"/>
    </sheetView>
  </sheetViews>
  <sheetFormatPr defaultColWidth="9.14583333333333" defaultRowHeight="14.25" customHeight="1"/>
  <cols>
    <col min="1" max="1" width="37.71875" customWidth="1"/>
    <col min="2" max="4" width="17.5729166666667" customWidth="1"/>
    <col min="5" max="9" width="15.71875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ht="15" customHeight="1" spans="1:9">
      <c r="A2" s="31"/>
      <c r="B2" s="31"/>
      <c r="C2" s="31"/>
      <c r="D2" s="58"/>
      <c r="G2" s="40"/>
      <c r="H2" s="40"/>
      <c r="I2" s="40" t="s">
        <v>507</v>
      </c>
    </row>
    <row r="3" ht="27.75" customHeight="1" spans="1:9">
      <c r="A3" s="59" t="str">
        <f>"2025"&amp;"年县对下转移支付预算表"</f>
        <v>2025年县对下转移支付预算表</v>
      </c>
      <c r="B3" s="7"/>
      <c r="C3" s="7"/>
      <c r="D3" s="7"/>
      <c r="E3" s="7"/>
      <c r="F3" s="7"/>
      <c r="G3" s="53"/>
      <c r="H3" s="53"/>
      <c r="I3" s="7"/>
    </row>
    <row r="4" ht="18.75" customHeight="1" spans="1:9">
      <c r="A4" s="60" t="str">
        <f>"单位名称："&amp;"凤庆县林业和草原局"</f>
        <v>单位名称：凤庆县林业和草原局</v>
      </c>
      <c r="B4" s="61"/>
      <c r="C4" s="61"/>
      <c r="D4" s="62"/>
      <c r="E4" s="63"/>
      <c r="G4" s="64"/>
      <c r="H4" s="64"/>
      <c r="I4" s="40" t="s">
        <v>190</v>
      </c>
    </row>
    <row r="5" ht="18.75" customHeight="1" spans="1:9">
      <c r="A5" s="32" t="s">
        <v>508</v>
      </c>
      <c r="B5" s="13" t="s">
        <v>210</v>
      </c>
      <c r="C5" s="14"/>
      <c r="D5" s="14"/>
      <c r="E5" s="13" t="s">
        <v>509</v>
      </c>
      <c r="F5" s="14"/>
      <c r="G5" s="65"/>
      <c r="H5" s="65"/>
      <c r="I5" s="15"/>
    </row>
    <row r="6" ht="18.75" customHeight="1" spans="1:9">
      <c r="A6" s="34"/>
      <c r="B6" s="33" t="s">
        <v>56</v>
      </c>
      <c r="C6" s="12" t="s">
        <v>59</v>
      </c>
      <c r="D6" s="66" t="s">
        <v>510</v>
      </c>
      <c r="E6" s="67" t="s">
        <v>511</v>
      </c>
      <c r="F6" s="67" t="s">
        <v>511</v>
      </c>
      <c r="G6" s="67" t="s">
        <v>511</v>
      </c>
      <c r="H6" s="67" t="s">
        <v>511</v>
      </c>
      <c r="I6" s="67" t="s">
        <v>511</v>
      </c>
    </row>
    <row r="7" ht="18.75" customHeight="1" spans="1:9">
      <c r="A7" s="67">
        <v>1</v>
      </c>
      <c r="B7" s="67">
        <v>2</v>
      </c>
      <c r="C7" s="67">
        <v>3</v>
      </c>
      <c r="D7" s="67">
        <v>4</v>
      </c>
      <c r="E7" s="67">
        <v>5</v>
      </c>
      <c r="F7" s="67">
        <v>6</v>
      </c>
      <c r="G7" s="67">
        <v>7</v>
      </c>
      <c r="H7" s="67">
        <v>8</v>
      </c>
      <c r="I7" s="67">
        <v>9</v>
      </c>
    </row>
    <row r="8" ht="18.75" customHeight="1" spans="1:9">
      <c r="A8" s="35"/>
      <c r="B8" s="24"/>
      <c r="C8" s="24"/>
      <c r="D8" s="24"/>
      <c r="E8" s="24"/>
      <c r="F8" s="24"/>
      <c r="G8" s="24"/>
      <c r="H8" s="24"/>
      <c r="I8" s="24"/>
    </row>
    <row r="9" ht="18.75" customHeight="1" spans="1:9">
      <c r="A9" s="35"/>
      <c r="B9" s="24"/>
      <c r="C9" s="24"/>
      <c r="D9" s="24"/>
      <c r="E9" s="24"/>
      <c r="F9" s="24"/>
      <c r="G9" s="24"/>
      <c r="H9" s="24"/>
      <c r="I9" s="24"/>
    </row>
    <row r="10" customHeight="1" spans="1:1">
      <c r="A10" s="39" t="s">
        <v>512</v>
      </c>
    </row>
  </sheetData>
  <mergeCells count="5">
    <mergeCell ref="A3:I3"/>
    <mergeCell ref="A4:E4"/>
    <mergeCell ref="B5:D5"/>
    <mergeCell ref="E5:I5"/>
    <mergeCell ref="A5:A6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D23" sqref="D23"/>
    </sheetView>
  </sheetViews>
  <sheetFormatPr defaultColWidth="9.14583333333333" defaultRowHeight="12" customHeight="1"/>
  <cols>
    <col min="1" max="1" width="34.28125" customWidth="1"/>
    <col min="2" max="2" width="29" customWidth="1"/>
    <col min="3" max="5" width="23.5729166666667" customWidth="1"/>
    <col min="6" max="6" width="11.28125" customWidth="1"/>
    <col min="7" max="7" width="25.1458333333333" customWidth="1"/>
    <col min="8" max="8" width="15.5729166666667" customWidth="1"/>
    <col min="9" max="9" width="13.4166666666667" customWidth="1"/>
    <col min="10" max="10" width="18.8437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40" t="s">
        <v>513</v>
      </c>
    </row>
    <row r="3" ht="36" customHeight="1" spans="1:10">
      <c r="A3" s="6" t="str">
        <f>"2025"&amp;"年县对下转移支付绩效目标表"</f>
        <v>2025年县对下转移支付绩效目标表</v>
      </c>
      <c r="B3" s="7"/>
      <c r="C3" s="7"/>
      <c r="D3" s="7"/>
      <c r="E3" s="7"/>
      <c r="F3" s="53"/>
      <c r="G3" s="7"/>
      <c r="H3" s="53"/>
      <c r="I3" s="53"/>
      <c r="J3" s="7"/>
    </row>
    <row r="4" ht="18.75" customHeight="1" spans="1:8">
      <c r="A4" s="8" t="str">
        <f>"单位名称："&amp;"凤庆县林业和草原局"</f>
        <v>单位名称：凤庆县林业和草原局</v>
      </c>
      <c r="B4" s="4"/>
      <c r="C4" s="4"/>
      <c r="D4" s="4"/>
      <c r="E4" s="4"/>
      <c r="F4" s="39"/>
      <c r="G4" s="4"/>
      <c r="H4" s="39"/>
    </row>
    <row r="5" ht="18.75" customHeight="1" spans="1:10">
      <c r="A5" s="48" t="s">
        <v>324</v>
      </c>
      <c r="B5" s="48" t="s">
        <v>325</v>
      </c>
      <c r="C5" s="48" t="s">
        <v>326</v>
      </c>
      <c r="D5" s="48" t="s">
        <v>327</v>
      </c>
      <c r="E5" s="48" t="s">
        <v>328</v>
      </c>
      <c r="F5" s="54" t="s">
        <v>329</v>
      </c>
      <c r="G5" s="48" t="s">
        <v>330</v>
      </c>
      <c r="H5" s="54" t="s">
        <v>331</v>
      </c>
      <c r="I5" s="54" t="s">
        <v>332</v>
      </c>
      <c r="J5" s="48" t="s">
        <v>333</v>
      </c>
    </row>
    <row r="6" ht="18.75" customHeight="1" spans="1:10">
      <c r="A6" s="48">
        <v>1</v>
      </c>
      <c r="B6" s="48">
        <v>2</v>
      </c>
      <c r="C6" s="48">
        <v>3</v>
      </c>
      <c r="D6" s="48">
        <v>4</v>
      </c>
      <c r="E6" s="48">
        <v>5</v>
      </c>
      <c r="F6" s="54">
        <v>6</v>
      </c>
      <c r="G6" s="48">
        <v>7</v>
      </c>
      <c r="H6" s="54">
        <v>8</v>
      </c>
      <c r="I6" s="54">
        <v>9</v>
      </c>
      <c r="J6" s="48">
        <v>10</v>
      </c>
    </row>
    <row r="7" ht="18.75" customHeight="1" spans="1:10">
      <c r="A7" s="22"/>
      <c r="B7" s="49"/>
      <c r="C7" s="49"/>
      <c r="D7" s="49"/>
      <c r="E7" s="55"/>
      <c r="F7" s="56"/>
      <c r="G7" s="55"/>
      <c r="H7" s="56"/>
      <c r="I7" s="56"/>
      <c r="J7" s="55"/>
    </row>
    <row r="8" ht="18.75" customHeight="1" spans="1:10">
      <c r="A8" s="22"/>
      <c r="B8" s="22"/>
      <c r="C8" s="22"/>
      <c r="D8" s="22"/>
      <c r="E8" s="22"/>
      <c r="F8" s="57"/>
      <c r="G8" s="22"/>
      <c r="H8" s="22"/>
      <c r="I8" s="22"/>
      <c r="J8" s="22"/>
    </row>
    <row r="9" customHeight="1" spans="1:1">
      <c r="A9" s="39" t="s">
        <v>514</v>
      </c>
    </row>
  </sheetData>
  <mergeCells count="2">
    <mergeCell ref="A3:J3"/>
    <mergeCell ref="A4:H4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pane ySplit="1" topLeftCell="A2" activePane="bottomLeft" state="frozen"/>
      <selection/>
      <selection pane="bottomLeft" activeCell="C29" sqref="C29"/>
    </sheetView>
  </sheetViews>
  <sheetFormatPr defaultColWidth="9.14583333333333" defaultRowHeight="12" customHeight="1" outlineLevelCol="7"/>
  <cols>
    <col min="1" max="1" width="29" customWidth="1"/>
    <col min="2" max="2" width="18.71875" customWidth="1"/>
    <col min="3" max="3" width="24.84375" customWidth="1"/>
    <col min="4" max="4" width="23.5729166666667" customWidth="1"/>
    <col min="5" max="5" width="17.84375" customWidth="1"/>
    <col min="6" max="6" width="23.5729166666667" customWidth="1"/>
    <col min="7" max="7" width="25.1458333333333" customWidth="1"/>
    <col min="8" max="8" width="18.84375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5" customHeight="1" spans="1:8">
      <c r="A2" s="2"/>
      <c r="B2" s="2"/>
      <c r="C2" s="2"/>
      <c r="D2" s="2"/>
      <c r="E2" s="2"/>
      <c r="F2" s="2"/>
      <c r="G2" s="2"/>
      <c r="H2" s="41" t="s">
        <v>515</v>
      </c>
    </row>
    <row r="3" ht="34.5" customHeight="1" spans="1:8">
      <c r="A3" s="42" t="str">
        <f>"2025"&amp;"年新增资产配置表"</f>
        <v>2025年新增资产配置表</v>
      </c>
      <c r="B3" s="7"/>
      <c r="C3" s="7"/>
      <c r="D3" s="7"/>
      <c r="E3" s="7"/>
      <c r="F3" s="7"/>
      <c r="G3" s="7"/>
      <c r="H3" s="7"/>
    </row>
    <row r="4" ht="18.75" customHeight="1" spans="1:8">
      <c r="A4" s="43" t="str">
        <f>"单位名称："&amp;"凤庆县林业和草原局"</f>
        <v>单位名称：凤庆县林业和草原局</v>
      </c>
      <c r="B4" s="9"/>
      <c r="C4" s="4"/>
      <c r="H4" s="44" t="s">
        <v>190</v>
      </c>
    </row>
    <row r="5" ht="18.75" customHeight="1" spans="1:8">
      <c r="A5" s="12" t="s">
        <v>203</v>
      </c>
      <c r="B5" s="12" t="s">
        <v>516</v>
      </c>
      <c r="C5" s="12" t="s">
        <v>517</v>
      </c>
      <c r="D5" s="12" t="s">
        <v>518</v>
      </c>
      <c r="E5" s="12" t="s">
        <v>519</v>
      </c>
      <c r="F5" s="45" t="s">
        <v>520</v>
      </c>
      <c r="G5" s="46"/>
      <c r="H5" s="47"/>
    </row>
    <row r="6" ht="18.75" customHeight="1" spans="1:8">
      <c r="A6" s="19"/>
      <c r="B6" s="19"/>
      <c r="C6" s="19"/>
      <c r="D6" s="19"/>
      <c r="E6" s="19"/>
      <c r="F6" s="48" t="s">
        <v>497</v>
      </c>
      <c r="G6" s="48" t="s">
        <v>521</v>
      </c>
      <c r="H6" s="48" t="s">
        <v>522</v>
      </c>
    </row>
    <row r="7" ht="18.75" customHeight="1" spans="1:8">
      <c r="A7" s="48">
        <v>1</v>
      </c>
      <c r="B7" s="48">
        <v>2</v>
      </c>
      <c r="C7" s="48">
        <v>3</v>
      </c>
      <c r="D7" s="48">
        <v>4</v>
      </c>
      <c r="E7" s="48">
        <v>5</v>
      </c>
      <c r="F7" s="48">
        <v>6</v>
      </c>
      <c r="G7" s="48">
        <v>7</v>
      </c>
      <c r="H7" s="48">
        <v>8</v>
      </c>
    </row>
    <row r="8" ht="18.75" customHeight="1" spans="1:8">
      <c r="A8" s="49"/>
      <c r="B8" s="49"/>
      <c r="C8" s="35"/>
      <c r="D8" s="35"/>
      <c r="E8" s="35"/>
      <c r="F8" s="50"/>
      <c r="G8" s="24"/>
      <c r="H8" s="24"/>
    </row>
    <row r="9" ht="18.75" customHeight="1" spans="1:8">
      <c r="A9" s="27" t="s">
        <v>56</v>
      </c>
      <c r="B9" s="51"/>
      <c r="C9" s="51"/>
      <c r="D9" s="51"/>
      <c r="E9" s="52"/>
      <c r="F9" s="50"/>
      <c r="G9" s="24"/>
      <c r="H9" s="24"/>
    </row>
    <row r="10" customHeight="1" spans="1:1">
      <c r="A10" s="39" t="s">
        <v>523</v>
      </c>
    </row>
  </sheetData>
  <mergeCells count="9">
    <mergeCell ref="A3:H3"/>
    <mergeCell ref="A4:C4"/>
    <mergeCell ref="F5:H5"/>
    <mergeCell ref="A9:E9"/>
    <mergeCell ref="A5:A6"/>
    <mergeCell ref="B5:B6"/>
    <mergeCell ref="C5:C6"/>
    <mergeCell ref="D5:D6"/>
    <mergeCell ref="E5:E6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E12" sqref="E12"/>
    </sheetView>
  </sheetViews>
  <sheetFormatPr defaultColWidth="9.14583333333333" defaultRowHeight="14.25" customHeight="1"/>
  <cols>
    <col min="1" max="1" width="13.4166666666667" customWidth="1"/>
    <col min="2" max="2" width="43.8645833333333" customWidth="1"/>
    <col min="3" max="3" width="23.84375" customWidth="1"/>
    <col min="4" max="4" width="11.1458333333333" customWidth="1"/>
    <col min="5" max="5" width="33.1666666666667" customWidth="1"/>
    <col min="6" max="6" width="9.84375" customWidth="1"/>
    <col min="7" max="7" width="17.71875" customWidth="1"/>
    <col min="8" max="11" width="15.416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5" customHeight="1" spans="4:11">
      <c r="D2" s="30"/>
      <c r="E2" s="30"/>
      <c r="F2" s="30"/>
      <c r="G2" s="30"/>
      <c r="H2" s="31"/>
      <c r="I2" s="31"/>
      <c r="J2" s="31"/>
      <c r="K2" s="40" t="s">
        <v>524</v>
      </c>
    </row>
    <row r="3" ht="42.75" customHeight="1" spans="1:11">
      <c r="A3" s="6" t="str">
        <f>"2025"&amp;"年转移支付补助项目支出预算表"</f>
        <v>2025年转移支付补助项目支出预算表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ht="18.75" customHeight="1" spans="1:11">
      <c r="A4" s="8" t="str">
        <f>"单位名称："&amp;"凤庆县林业和草原局"</f>
        <v>单位名称：凤庆县林业和草原局</v>
      </c>
      <c r="B4" s="9"/>
      <c r="C4" s="9"/>
      <c r="D4" s="9"/>
      <c r="E4" s="9"/>
      <c r="F4" s="9"/>
      <c r="G4" s="9"/>
      <c r="H4" s="10"/>
      <c r="I4" s="10"/>
      <c r="J4" s="10"/>
      <c r="K4" s="5" t="s">
        <v>190</v>
      </c>
    </row>
    <row r="5" ht="18.75" customHeight="1" spans="1:11">
      <c r="A5" s="11" t="s">
        <v>293</v>
      </c>
      <c r="B5" s="11" t="s">
        <v>205</v>
      </c>
      <c r="C5" s="11" t="s">
        <v>294</v>
      </c>
      <c r="D5" s="12" t="s">
        <v>206</v>
      </c>
      <c r="E5" s="12" t="s">
        <v>207</v>
      </c>
      <c r="F5" s="12" t="s">
        <v>295</v>
      </c>
      <c r="G5" s="12" t="s">
        <v>296</v>
      </c>
      <c r="H5" s="32" t="s">
        <v>56</v>
      </c>
      <c r="I5" s="13" t="s">
        <v>525</v>
      </c>
      <c r="J5" s="14"/>
      <c r="K5" s="15"/>
    </row>
    <row r="6" ht="18.75" customHeight="1" spans="1:11">
      <c r="A6" s="16"/>
      <c r="B6" s="16"/>
      <c r="C6" s="16"/>
      <c r="D6" s="17"/>
      <c r="E6" s="17"/>
      <c r="F6" s="17"/>
      <c r="G6" s="17"/>
      <c r="H6" s="33"/>
      <c r="I6" s="12" t="s">
        <v>59</v>
      </c>
      <c r="J6" s="12" t="s">
        <v>60</v>
      </c>
      <c r="K6" s="12" t="s">
        <v>61</v>
      </c>
    </row>
    <row r="7" ht="18.75" customHeight="1" spans="1:11">
      <c r="A7" s="18"/>
      <c r="B7" s="18"/>
      <c r="C7" s="18"/>
      <c r="D7" s="19"/>
      <c r="E7" s="19"/>
      <c r="F7" s="19"/>
      <c r="G7" s="19"/>
      <c r="H7" s="34"/>
      <c r="I7" s="19" t="s">
        <v>58</v>
      </c>
      <c r="J7" s="19"/>
      <c r="K7" s="19"/>
    </row>
    <row r="8" ht="18.7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1">
        <v>10</v>
      </c>
      <c r="K8" s="21">
        <v>11</v>
      </c>
    </row>
    <row r="9" ht="18.75" customHeight="1" spans="1:11">
      <c r="A9" s="35"/>
      <c r="B9" s="22"/>
      <c r="C9" s="35"/>
      <c r="D9" s="35"/>
      <c r="E9" s="35"/>
      <c r="F9" s="35"/>
      <c r="G9" s="35"/>
      <c r="H9" s="24"/>
      <c r="I9" s="24"/>
      <c r="J9" s="24"/>
      <c r="K9" s="24"/>
    </row>
    <row r="10" ht="18.75" customHeight="1" spans="1:11">
      <c r="A10" s="22"/>
      <c r="B10" s="22"/>
      <c r="C10" s="22"/>
      <c r="D10" s="22"/>
      <c r="E10" s="22"/>
      <c r="F10" s="22"/>
      <c r="G10" s="22"/>
      <c r="H10" s="24"/>
      <c r="I10" s="24"/>
      <c r="J10" s="24"/>
      <c r="K10" s="24"/>
    </row>
    <row r="11" ht="18.75" customHeight="1" spans="1:11">
      <c r="A11" s="36" t="s">
        <v>141</v>
      </c>
      <c r="B11" s="37"/>
      <c r="C11" s="37"/>
      <c r="D11" s="37"/>
      <c r="E11" s="37"/>
      <c r="F11" s="37"/>
      <c r="G11" s="38"/>
      <c r="H11" s="24"/>
      <c r="I11" s="24"/>
      <c r="J11" s="24"/>
      <c r="K11" s="24"/>
    </row>
    <row r="12" customHeight="1" spans="1:1">
      <c r="A12" s="39" t="s">
        <v>526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6"/>
  <sheetViews>
    <sheetView showZeros="0" topLeftCell="C1" workbookViewId="0">
      <pane ySplit="1" topLeftCell="A2" activePane="bottomLeft" state="frozen"/>
      <selection/>
      <selection pane="bottomLeft" activeCell="A1" sqref="A1"/>
    </sheetView>
  </sheetViews>
  <sheetFormatPr defaultColWidth="9.14583333333333" defaultRowHeight="14.25" customHeight="1" outlineLevelCol="6"/>
  <cols>
    <col min="1" max="1" width="29.4166666666667" customWidth="1"/>
    <col min="2" max="2" width="23.1458333333333" customWidth="1"/>
    <col min="3" max="3" width="31.5729166666667" customWidth="1"/>
    <col min="4" max="4" width="20.4166666666667" customWidth="1"/>
    <col min="5" max="7" width="23.8437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1:7">
      <c r="A2" s="2"/>
      <c r="B2" s="2"/>
      <c r="C2" s="2"/>
      <c r="D2" s="3"/>
      <c r="E2" s="4"/>
      <c r="F2" s="4"/>
      <c r="G2" s="5" t="s">
        <v>527</v>
      </c>
    </row>
    <row r="3" ht="36.75" customHeight="1" spans="1:7">
      <c r="A3" s="6" t="str">
        <f>"2025"&amp;"年部门项目中期规划预算表"</f>
        <v>2025年部门项目中期规划预算表</v>
      </c>
      <c r="B3" s="7"/>
      <c r="C3" s="7"/>
      <c r="D3" s="7"/>
      <c r="E3" s="7"/>
      <c r="F3" s="7"/>
      <c r="G3" s="7"/>
    </row>
    <row r="4" ht="18.75" customHeight="1" spans="1:7">
      <c r="A4" s="8" t="str">
        <f>"单位名称："&amp;"凤庆县林业和草原局"</f>
        <v>单位名称：凤庆县林业和草原局</v>
      </c>
      <c r="B4" s="9"/>
      <c r="C4" s="9"/>
      <c r="D4" s="9"/>
      <c r="E4" s="10"/>
      <c r="F4" s="10"/>
      <c r="G4" s="5" t="s">
        <v>190</v>
      </c>
    </row>
    <row r="5" ht="18.75" customHeight="1" spans="1:7">
      <c r="A5" s="11" t="s">
        <v>294</v>
      </c>
      <c r="B5" s="11" t="s">
        <v>293</v>
      </c>
      <c r="C5" s="11" t="s">
        <v>205</v>
      </c>
      <c r="D5" s="12" t="s">
        <v>528</v>
      </c>
      <c r="E5" s="13" t="s">
        <v>59</v>
      </c>
      <c r="F5" s="14"/>
      <c r="G5" s="15"/>
    </row>
    <row r="6" ht="18.75" customHeight="1" spans="1:7">
      <c r="A6" s="16"/>
      <c r="B6" s="16"/>
      <c r="C6" s="16"/>
      <c r="D6" s="17"/>
      <c r="E6" s="11" t="str">
        <f>"2025"&amp;"年"</f>
        <v>2025年</v>
      </c>
      <c r="F6" s="11" t="str">
        <f>"2025"+1&amp;"年"</f>
        <v>2026年</v>
      </c>
      <c r="G6" s="12" t="str">
        <f>"2025"+2&amp;"年"</f>
        <v>2027年</v>
      </c>
    </row>
    <row r="7" ht="18.75" customHeight="1" spans="1:7">
      <c r="A7" s="18"/>
      <c r="B7" s="18"/>
      <c r="C7" s="18"/>
      <c r="D7" s="19"/>
      <c r="E7" s="18" t="s">
        <v>58</v>
      </c>
      <c r="F7" s="18"/>
      <c r="G7" s="19"/>
    </row>
    <row r="8" ht="18.7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1">
        <v>7</v>
      </c>
    </row>
    <row r="9" ht="18.75" customHeight="1" spans="1:7">
      <c r="A9" s="22" t="s">
        <v>71</v>
      </c>
      <c r="B9" s="23"/>
      <c r="C9" s="23"/>
      <c r="D9" s="22"/>
      <c r="E9" s="24">
        <v>639777</v>
      </c>
      <c r="F9" s="24"/>
      <c r="G9" s="24"/>
    </row>
    <row r="10" ht="18.75" customHeight="1" spans="1:7">
      <c r="A10" s="25" t="s">
        <v>71</v>
      </c>
      <c r="B10" s="22"/>
      <c r="C10" s="22"/>
      <c r="D10" s="22"/>
      <c r="E10" s="24">
        <v>639777</v>
      </c>
      <c r="F10" s="24"/>
      <c r="G10" s="24"/>
    </row>
    <row r="11" ht="18.75" customHeight="1" spans="1:7">
      <c r="A11" s="26"/>
      <c r="B11" s="22" t="s">
        <v>529</v>
      </c>
      <c r="C11" s="22" t="s">
        <v>315</v>
      </c>
      <c r="D11" s="22" t="s">
        <v>530</v>
      </c>
      <c r="E11" s="24">
        <v>20000</v>
      </c>
      <c r="F11" s="24"/>
      <c r="G11" s="24"/>
    </row>
    <row r="12" ht="18.75" customHeight="1" spans="1:7">
      <c r="A12" s="26"/>
      <c r="B12" s="22" t="s">
        <v>529</v>
      </c>
      <c r="C12" s="22" t="s">
        <v>321</v>
      </c>
      <c r="D12" s="22" t="s">
        <v>530</v>
      </c>
      <c r="E12" s="24">
        <v>390900</v>
      </c>
      <c r="F12" s="24"/>
      <c r="G12" s="24"/>
    </row>
    <row r="13" ht="18.75" customHeight="1" spans="1:7">
      <c r="A13" s="26"/>
      <c r="B13" s="22" t="s">
        <v>529</v>
      </c>
      <c r="C13" s="22" t="s">
        <v>311</v>
      </c>
      <c r="D13" s="22" t="s">
        <v>530</v>
      </c>
      <c r="E13" s="24">
        <v>30000</v>
      </c>
      <c r="F13" s="24"/>
      <c r="G13" s="24"/>
    </row>
    <row r="14" ht="18.75" customHeight="1" spans="1:7">
      <c r="A14" s="26"/>
      <c r="B14" s="22" t="s">
        <v>529</v>
      </c>
      <c r="C14" s="22" t="s">
        <v>309</v>
      </c>
      <c r="D14" s="22" t="s">
        <v>530</v>
      </c>
      <c r="E14" s="24">
        <v>3000</v>
      </c>
      <c r="F14" s="24"/>
      <c r="G14" s="24"/>
    </row>
    <row r="15" ht="18.75" customHeight="1" spans="1:7">
      <c r="A15" s="26"/>
      <c r="B15" s="22" t="s">
        <v>531</v>
      </c>
      <c r="C15" s="22" t="s">
        <v>317</v>
      </c>
      <c r="D15" s="22" t="s">
        <v>530</v>
      </c>
      <c r="E15" s="24">
        <v>195877</v>
      </c>
      <c r="F15" s="24"/>
      <c r="G15" s="24"/>
    </row>
    <row r="16" ht="18.75" customHeight="1" spans="1:7">
      <c r="A16" s="27" t="s">
        <v>56</v>
      </c>
      <c r="B16" s="28" t="s">
        <v>532</v>
      </c>
      <c r="C16" s="28"/>
      <c r="D16" s="29"/>
      <c r="E16" s="24">
        <v>639777</v>
      </c>
      <c r="F16" s="24"/>
      <c r="G16" s="24"/>
    </row>
  </sheetData>
  <mergeCells count="11">
    <mergeCell ref="A3:G3"/>
    <mergeCell ref="A4:D4"/>
    <mergeCell ref="E5:G5"/>
    <mergeCell ref="A16:D16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1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583333333333" defaultRowHeight="14.25" customHeight="1"/>
  <cols>
    <col min="1" max="1" width="21.1458333333333" customWidth="1"/>
    <col min="2" max="2" width="35.28125" customWidth="1"/>
    <col min="3" max="8" width="20.4166666666667" customWidth="1"/>
    <col min="9" max="11" width="20.5729166666667" customWidth="1"/>
    <col min="12" max="12" width="20.4166666666667" customWidth="1"/>
    <col min="13" max="13" width="20.5729166666667" customWidth="1"/>
    <col min="14" max="19" width="20.4166666666667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" customHeight="1" spans="10:19">
      <c r="J2" s="199"/>
      <c r="O2" s="68"/>
      <c r="P2" s="68"/>
      <c r="Q2" s="68"/>
      <c r="R2" s="68"/>
      <c r="S2" s="40" t="s">
        <v>53</v>
      </c>
    </row>
    <row r="3" ht="57.75" customHeight="1" spans="1:19">
      <c r="A3" s="127" t="str">
        <f>"2025"&amp;"年部门收入预算表"</f>
        <v>2025年部门收入预算表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200"/>
      <c r="P3" s="200"/>
      <c r="Q3" s="200"/>
      <c r="R3" s="200"/>
      <c r="S3" s="200"/>
    </row>
    <row r="4" ht="18.75" customHeight="1" spans="1:19">
      <c r="A4" s="43" t="str">
        <f>"单位名称："&amp;"凤庆县林业和草原局"</f>
        <v>单位名称：凤庆县林业和草原局</v>
      </c>
      <c r="B4" s="94"/>
      <c r="C4" s="94"/>
      <c r="D4" s="94"/>
      <c r="E4" s="94"/>
      <c r="F4" s="94"/>
      <c r="G4" s="94"/>
      <c r="H4" s="94"/>
      <c r="I4" s="94"/>
      <c r="J4" s="72"/>
      <c r="K4" s="94"/>
      <c r="L4" s="94"/>
      <c r="M4" s="94"/>
      <c r="N4" s="94"/>
      <c r="O4" s="72"/>
      <c r="P4" s="72"/>
      <c r="Q4" s="72"/>
      <c r="R4" s="72"/>
      <c r="S4" s="40" t="s">
        <v>1</v>
      </c>
    </row>
    <row r="5" ht="18.75" customHeight="1" spans="1:19">
      <c r="A5" s="183" t="s">
        <v>54</v>
      </c>
      <c r="B5" s="184" t="s">
        <v>55</v>
      </c>
      <c r="C5" s="184" t="s">
        <v>56</v>
      </c>
      <c r="D5" s="185" t="s">
        <v>57</v>
      </c>
      <c r="E5" s="186"/>
      <c r="F5" s="186"/>
      <c r="G5" s="186"/>
      <c r="H5" s="186"/>
      <c r="I5" s="186"/>
      <c r="J5" s="201"/>
      <c r="K5" s="186"/>
      <c r="L5" s="186"/>
      <c r="M5" s="186"/>
      <c r="N5" s="202"/>
      <c r="O5" s="185" t="s">
        <v>46</v>
      </c>
      <c r="P5" s="185"/>
      <c r="Q5" s="185"/>
      <c r="R5" s="185"/>
      <c r="S5" s="205"/>
    </row>
    <row r="6" ht="18.75" customHeight="1" spans="1:19">
      <c r="A6" s="187"/>
      <c r="B6" s="188"/>
      <c r="C6" s="188"/>
      <c r="D6" s="189" t="s">
        <v>58</v>
      </c>
      <c r="E6" s="189" t="s">
        <v>59</v>
      </c>
      <c r="F6" s="189" t="s">
        <v>60</v>
      </c>
      <c r="G6" s="189" t="s">
        <v>61</v>
      </c>
      <c r="H6" s="189" t="s">
        <v>62</v>
      </c>
      <c r="I6" s="203" t="s">
        <v>63</v>
      </c>
      <c r="J6" s="203"/>
      <c r="K6" s="203"/>
      <c r="L6" s="203"/>
      <c r="M6" s="203"/>
      <c r="N6" s="192"/>
      <c r="O6" s="189" t="s">
        <v>58</v>
      </c>
      <c r="P6" s="189" t="s">
        <v>59</v>
      </c>
      <c r="Q6" s="189" t="s">
        <v>60</v>
      </c>
      <c r="R6" s="189" t="s">
        <v>61</v>
      </c>
      <c r="S6" s="189" t="s">
        <v>64</v>
      </c>
    </row>
    <row r="7" ht="18.75" customHeight="1" spans="1:19">
      <c r="A7" s="190"/>
      <c r="B7" s="191"/>
      <c r="C7" s="191"/>
      <c r="D7" s="192"/>
      <c r="E7" s="192"/>
      <c r="F7" s="192"/>
      <c r="G7" s="192"/>
      <c r="H7" s="192"/>
      <c r="I7" s="191" t="s">
        <v>58</v>
      </c>
      <c r="J7" s="191" t="s">
        <v>65</v>
      </c>
      <c r="K7" s="191" t="s">
        <v>66</v>
      </c>
      <c r="L7" s="191" t="s">
        <v>67</v>
      </c>
      <c r="M7" s="191" t="s">
        <v>68</v>
      </c>
      <c r="N7" s="191" t="s">
        <v>69</v>
      </c>
      <c r="O7" s="204"/>
      <c r="P7" s="204"/>
      <c r="Q7" s="204"/>
      <c r="R7" s="204"/>
      <c r="S7" s="192"/>
    </row>
    <row r="8" ht="18.75" customHeight="1" spans="1:19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</row>
    <row r="9" ht="18.75" customHeight="1" spans="1:19">
      <c r="A9" s="193" t="s">
        <v>70</v>
      </c>
      <c r="B9" s="194" t="s">
        <v>71</v>
      </c>
      <c r="C9" s="24">
        <v>12671068.43</v>
      </c>
      <c r="D9" s="24">
        <v>12578341.43</v>
      </c>
      <c r="E9" s="24">
        <v>12578341.43</v>
      </c>
      <c r="F9" s="24"/>
      <c r="G9" s="24"/>
      <c r="H9" s="24"/>
      <c r="I9" s="24"/>
      <c r="J9" s="24"/>
      <c r="K9" s="24"/>
      <c r="L9" s="24"/>
      <c r="M9" s="24"/>
      <c r="N9" s="24"/>
      <c r="O9" s="24">
        <v>92727</v>
      </c>
      <c r="P9" s="24"/>
      <c r="Q9" s="24"/>
      <c r="R9" s="24"/>
      <c r="S9" s="24">
        <v>92727</v>
      </c>
    </row>
    <row r="10" ht="18.75" customHeight="1" spans="1:19">
      <c r="A10" s="195" t="s">
        <v>72</v>
      </c>
      <c r="B10" s="196" t="s">
        <v>71</v>
      </c>
      <c r="C10" s="24">
        <v>12671068.43</v>
      </c>
      <c r="D10" s="24">
        <v>12578341.43</v>
      </c>
      <c r="E10" s="24">
        <v>12578341.43</v>
      </c>
      <c r="F10" s="24"/>
      <c r="G10" s="24"/>
      <c r="H10" s="24"/>
      <c r="I10" s="24"/>
      <c r="J10" s="24"/>
      <c r="K10" s="24"/>
      <c r="L10" s="24"/>
      <c r="M10" s="24"/>
      <c r="N10" s="24"/>
      <c r="O10" s="24">
        <v>92727</v>
      </c>
      <c r="P10" s="24"/>
      <c r="Q10" s="24"/>
      <c r="R10" s="24"/>
      <c r="S10" s="24">
        <v>92727</v>
      </c>
    </row>
    <row r="11" ht="18.75" customHeight="1" spans="1:19">
      <c r="A11" s="197" t="s">
        <v>56</v>
      </c>
      <c r="B11" s="198"/>
      <c r="C11" s="24">
        <v>12671068.43</v>
      </c>
      <c r="D11" s="24">
        <v>12578341.43</v>
      </c>
      <c r="E11" s="24">
        <v>12578341.43</v>
      </c>
      <c r="F11" s="24"/>
      <c r="G11" s="24"/>
      <c r="H11" s="24"/>
      <c r="I11" s="24"/>
      <c r="J11" s="24"/>
      <c r="K11" s="24"/>
      <c r="L11" s="24"/>
      <c r="M11" s="24"/>
      <c r="N11" s="24"/>
      <c r="O11" s="24">
        <v>92727</v>
      </c>
      <c r="P11" s="24"/>
      <c r="Q11" s="24"/>
      <c r="R11" s="24"/>
      <c r="S11" s="24">
        <v>92727</v>
      </c>
    </row>
  </sheetData>
  <mergeCells count="19">
    <mergeCell ref="A3:S3"/>
    <mergeCell ref="A4:D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36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583333333333" defaultRowHeight="14.25" customHeight="1"/>
  <cols>
    <col min="1" max="1" width="14.28125" customWidth="1"/>
    <col min="2" max="2" width="37.71875" customWidth="1"/>
    <col min="3" max="6" width="19.1458333333333" customWidth="1"/>
    <col min="7" max="8" width="19" customWidth="1"/>
    <col min="9" max="9" width="18.84375" customWidth="1"/>
    <col min="10" max="11" width="19" customWidth="1"/>
    <col min="12" max="14" width="18.84375" customWidth="1"/>
    <col min="15" max="15" width="19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" customHeight="1" spans="1:15">
      <c r="A2" s="2"/>
      <c r="B2" s="2"/>
      <c r="C2" s="2"/>
      <c r="D2" s="171"/>
      <c r="E2" s="2"/>
      <c r="F2" s="2"/>
      <c r="G2" s="2"/>
      <c r="H2" s="171"/>
      <c r="I2" s="2"/>
      <c r="J2" s="171"/>
      <c r="K2" s="2"/>
      <c r="L2" s="2"/>
      <c r="M2" s="2"/>
      <c r="N2" s="2"/>
      <c r="O2" s="41" t="s">
        <v>73</v>
      </c>
    </row>
    <row r="3" ht="42" customHeight="1" spans="1:15">
      <c r="A3" s="6" t="str">
        <f>"2025"&amp;"年部门支出预算表"</f>
        <v>2025年部门支出预算表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</row>
    <row r="4" ht="18.75" customHeight="1" spans="1:15">
      <c r="A4" s="173" t="str">
        <f>"单位名称："&amp;"凤庆县林业和草原局"</f>
        <v>单位名称：凤庆县林业和草原局</v>
      </c>
      <c r="B4" s="174"/>
      <c r="C4" s="63"/>
      <c r="D4" s="31"/>
      <c r="E4" s="63"/>
      <c r="F4" s="63"/>
      <c r="G4" s="63"/>
      <c r="H4" s="31"/>
      <c r="I4" s="63"/>
      <c r="J4" s="31"/>
      <c r="K4" s="63"/>
      <c r="L4" s="63"/>
      <c r="M4" s="181"/>
      <c r="N4" s="181"/>
      <c r="O4" s="41" t="s">
        <v>1</v>
      </c>
    </row>
    <row r="5" ht="18.75" customHeight="1" spans="1:15">
      <c r="A5" s="11" t="s">
        <v>74</v>
      </c>
      <c r="B5" s="11" t="s">
        <v>75</v>
      </c>
      <c r="C5" s="11" t="s">
        <v>56</v>
      </c>
      <c r="D5" s="13" t="s">
        <v>59</v>
      </c>
      <c r="E5" s="75" t="s">
        <v>76</v>
      </c>
      <c r="F5" s="137" t="s">
        <v>77</v>
      </c>
      <c r="G5" s="11" t="s">
        <v>60</v>
      </c>
      <c r="H5" s="11" t="s">
        <v>61</v>
      </c>
      <c r="I5" s="11" t="s">
        <v>78</v>
      </c>
      <c r="J5" s="13" t="s">
        <v>79</v>
      </c>
      <c r="K5" s="14"/>
      <c r="L5" s="14"/>
      <c r="M5" s="14"/>
      <c r="N5" s="14"/>
      <c r="O5" s="15"/>
    </row>
    <row r="6" ht="30" customHeight="1" spans="1:15">
      <c r="A6" s="19"/>
      <c r="B6" s="19"/>
      <c r="C6" s="19"/>
      <c r="D6" s="67" t="s">
        <v>58</v>
      </c>
      <c r="E6" s="93" t="s">
        <v>76</v>
      </c>
      <c r="F6" s="93" t="s">
        <v>77</v>
      </c>
      <c r="G6" s="19"/>
      <c r="H6" s="19"/>
      <c r="I6" s="19"/>
      <c r="J6" s="67" t="s">
        <v>58</v>
      </c>
      <c r="K6" s="48" t="s">
        <v>80</v>
      </c>
      <c r="L6" s="48" t="s">
        <v>81</v>
      </c>
      <c r="M6" s="48" t="s">
        <v>82</v>
      </c>
      <c r="N6" s="48" t="s">
        <v>83</v>
      </c>
      <c r="O6" s="48" t="s">
        <v>84</v>
      </c>
    </row>
    <row r="7" ht="18.75" customHeight="1" spans="1:15">
      <c r="A7" s="116">
        <v>1</v>
      </c>
      <c r="B7" s="116">
        <v>2</v>
      </c>
      <c r="C7" s="67">
        <v>3</v>
      </c>
      <c r="D7" s="67">
        <v>4</v>
      </c>
      <c r="E7" s="67">
        <v>5</v>
      </c>
      <c r="F7" s="67">
        <v>6</v>
      </c>
      <c r="G7" s="67">
        <v>7</v>
      </c>
      <c r="H7" s="67">
        <v>8</v>
      </c>
      <c r="I7" s="67">
        <v>9</v>
      </c>
      <c r="J7" s="67">
        <v>10</v>
      </c>
      <c r="K7" s="67">
        <v>11</v>
      </c>
      <c r="L7" s="67">
        <v>12</v>
      </c>
      <c r="M7" s="67">
        <v>13</v>
      </c>
      <c r="N7" s="67">
        <v>14</v>
      </c>
      <c r="O7" s="67">
        <v>15</v>
      </c>
    </row>
    <row r="8" ht="18.75" customHeight="1" spans="1:15">
      <c r="A8" s="131" t="s">
        <v>85</v>
      </c>
      <c r="B8" s="160" t="s">
        <v>86</v>
      </c>
      <c r="C8" s="24">
        <v>3000</v>
      </c>
      <c r="D8" s="24">
        <v>3000</v>
      </c>
      <c r="E8" s="24"/>
      <c r="F8" s="24">
        <v>3000</v>
      </c>
      <c r="G8" s="24"/>
      <c r="H8" s="24"/>
      <c r="I8" s="24"/>
      <c r="J8" s="24"/>
      <c r="K8" s="24"/>
      <c r="L8" s="24"/>
      <c r="M8" s="24"/>
      <c r="N8" s="24"/>
      <c r="O8" s="24"/>
    </row>
    <row r="9" ht="18.75" customHeight="1" spans="1:15">
      <c r="A9" s="175" t="s">
        <v>87</v>
      </c>
      <c r="B9" s="213" t="s">
        <v>88</v>
      </c>
      <c r="C9" s="24">
        <v>3000</v>
      </c>
      <c r="D9" s="24">
        <v>3000</v>
      </c>
      <c r="E9" s="24"/>
      <c r="F9" s="24">
        <v>3000</v>
      </c>
      <c r="G9" s="24"/>
      <c r="H9" s="24"/>
      <c r="I9" s="24"/>
      <c r="J9" s="24"/>
      <c r="K9" s="24"/>
      <c r="L9" s="24"/>
      <c r="M9" s="24"/>
      <c r="N9" s="24"/>
      <c r="O9" s="24"/>
    </row>
    <row r="10" ht="18.75" customHeight="1" spans="1:15">
      <c r="A10" s="177" t="s">
        <v>89</v>
      </c>
      <c r="B10" s="214" t="s">
        <v>90</v>
      </c>
      <c r="C10" s="24">
        <v>3000</v>
      </c>
      <c r="D10" s="24">
        <v>3000</v>
      </c>
      <c r="E10" s="24"/>
      <c r="F10" s="24">
        <v>3000</v>
      </c>
      <c r="G10" s="24"/>
      <c r="H10" s="24"/>
      <c r="I10" s="24"/>
      <c r="J10" s="24"/>
      <c r="K10" s="24"/>
      <c r="L10" s="24"/>
      <c r="M10" s="24"/>
      <c r="N10" s="24"/>
      <c r="O10" s="24"/>
    </row>
    <row r="11" ht="18.75" customHeight="1" spans="1:15">
      <c r="A11" s="131" t="s">
        <v>91</v>
      </c>
      <c r="B11" s="160" t="s">
        <v>92</v>
      </c>
      <c r="C11" s="24">
        <v>1965008.16</v>
      </c>
      <c r="D11" s="24">
        <v>1965008.16</v>
      </c>
      <c r="E11" s="24">
        <v>1965008.16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ht="18.75" customHeight="1" spans="1:15">
      <c r="A12" s="175" t="s">
        <v>93</v>
      </c>
      <c r="B12" s="213" t="s">
        <v>94</v>
      </c>
      <c r="C12" s="24">
        <v>1866836.16</v>
      </c>
      <c r="D12" s="24">
        <v>1866836.16</v>
      </c>
      <c r="E12" s="24">
        <v>1866836.16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ht="18.75" customHeight="1" spans="1:15">
      <c r="A13" s="177" t="s">
        <v>95</v>
      </c>
      <c r="B13" s="214" t="s">
        <v>96</v>
      </c>
      <c r="C13" s="24">
        <v>325843.2</v>
      </c>
      <c r="D13" s="24">
        <v>325843.2</v>
      </c>
      <c r="E13" s="24">
        <v>325843.2</v>
      </c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ht="18.75" customHeight="1" spans="1:15">
      <c r="A14" s="177" t="s">
        <v>97</v>
      </c>
      <c r="B14" s="214" t="s">
        <v>98</v>
      </c>
      <c r="C14" s="24">
        <v>462021.6</v>
      </c>
      <c r="D14" s="24">
        <v>462021.6</v>
      </c>
      <c r="E14" s="24">
        <v>462021.6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ht="18.75" customHeight="1" spans="1:15">
      <c r="A15" s="177" t="s">
        <v>99</v>
      </c>
      <c r="B15" s="214" t="s">
        <v>100</v>
      </c>
      <c r="C15" s="24">
        <v>1078971.36</v>
      </c>
      <c r="D15" s="24">
        <v>1078971.36</v>
      </c>
      <c r="E15" s="24">
        <v>1078971.36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ht="18.75" customHeight="1" spans="1:15">
      <c r="A16" s="175" t="s">
        <v>101</v>
      </c>
      <c r="B16" s="213" t="s">
        <v>102</v>
      </c>
      <c r="C16" s="24">
        <v>98172</v>
      </c>
      <c r="D16" s="24">
        <v>98172</v>
      </c>
      <c r="E16" s="24">
        <v>98172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ht="18.75" customHeight="1" spans="1:15">
      <c r="A17" s="177" t="s">
        <v>103</v>
      </c>
      <c r="B17" s="214" t="s">
        <v>104</v>
      </c>
      <c r="C17" s="24">
        <v>98172</v>
      </c>
      <c r="D17" s="24">
        <v>98172</v>
      </c>
      <c r="E17" s="24">
        <v>98172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ht="18.75" customHeight="1" spans="1:15">
      <c r="A18" s="131" t="s">
        <v>105</v>
      </c>
      <c r="B18" s="160" t="s">
        <v>106</v>
      </c>
      <c r="C18" s="24">
        <v>514624.68</v>
      </c>
      <c r="D18" s="24">
        <v>514624.68</v>
      </c>
      <c r="E18" s="24">
        <v>514624.68</v>
      </c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ht="18.75" customHeight="1" spans="1:15">
      <c r="A19" s="175" t="s">
        <v>107</v>
      </c>
      <c r="B19" s="213" t="s">
        <v>108</v>
      </c>
      <c r="C19" s="24">
        <v>514624.68</v>
      </c>
      <c r="D19" s="24">
        <v>514624.68</v>
      </c>
      <c r="E19" s="24">
        <v>514624.68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ht="18.75" customHeight="1" spans="1:15">
      <c r="A20" s="177" t="s">
        <v>109</v>
      </c>
      <c r="B20" s="214" t="s">
        <v>110</v>
      </c>
      <c r="C20" s="24">
        <v>175074.07</v>
      </c>
      <c r="D20" s="24">
        <v>175074.07</v>
      </c>
      <c r="E20" s="24">
        <v>175074.07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ht="18.75" customHeight="1" spans="1:15">
      <c r="A21" s="177" t="s">
        <v>111</v>
      </c>
      <c r="B21" s="214" t="s">
        <v>112</v>
      </c>
      <c r="C21" s="24">
        <v>303719.47</v>
      </c>
      <c r="D21" s="24">
        <v>303719.47</v>
      </c>
      <c r="E21" s="24">
        <v>303719.47</v>
      </c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ht="18.75" customHeight="1" spans="1:15">
      <c r="A22" s="177" t="s">
        <v>113</v>
      </c>
      <c r="B22" s="214" t="s">
        <v>114</v>
      </c>
      <c r="C22" s="24">
        <v>35831.14</v>
      </c>
      <c r="D22" s="24">
        <v>35831.14</v>
      </c>
      <c r="E22" s="24">
        <v>35831.14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</row>
    <row r="23" ht="18.75" customHeight="1" spans="1:15">
      <c r="A23" s="131" t="s">
        <v>115</v>
      </c>
      <c r="B23" s="160" t="s">
        <v>116</v>
      </c>
      <c r="C23" s="24">
        <v>9379206.59</v>
      </c>
      <c r="D23" s="24">
        <v>9286479.59</v>
      </c>
      <c r="E23" s="24">
        <v>8649702.59</v>
      </c>
      <c r="F23" s="24">
        <v>636777</v>
      </c>
      <c r="G23" s="24"/>
      <c r="H23" s="24"/>
      <c r="I23" s="24"/>
      <c r="J23" s="24">
        <v>92727</v>
      </c>
      <c r="K23" s="24"/>
      <c r="L23" s="24"/>
      <c r="M23" s="24">
        <v>92727</v>
      </c>
      <c r="N23" s="24"/>
      <c r="O23" s="24"/>
    </row>
    <row r="24" ht="18.75" customHeight="1" spans="1:15">
      <c r="A24" s="175" t="s">
        <v>117</v>
      </c>
      <c r="B24" s="213" t="s">
        <v>118</v>
      </c>
      <c r="C24" s="24">
        <v>9183329.59</v>
      </c>
      <c r="D24" s="24">
        <v>9090602.59</v>
      </c>
      <c r="E24" s="24">
        <v>8649702.59</v>
      </c>
      <c r="F24" s="24">
        <v>440900</v>
      </c>
      <c r="G24" s="24"/>
      <c r="H24" s="24"/>
      <c r="I24" s="24"/>
      <c r="J24" s="24">
        <v>92727</v>
      </c>
      <c r="K24" s="24"/>
      <c r="L24" s="24"/>
      <c r="M24" s="24">
        <v>92727</v>
      </c>
      <c r="N24" s="24"/>
      <c r="O24" s="24"/>
    </row>
    <row r="25" ht="18.75" customHeight="1" spans="1:15">
      <c r="A25" s="177" t="s">
        <v>119</v>
      </c>
      <c r="B25" s="214" t="s">
        <v>120</v>
      </c>
      <c r="C25" s="24">
        <v>3238721.42</v>
      </c>
      <c r="D25" s="24">
        <v>3238721.42</v>
      </c>
      <c r="E25" s="24">
        <v>3238721.42</v>
      </c>
      <c r="F25" s="24"/>
      <c r="G25" s="24"/>
      <c r="H25" s="24"/>
      <c r="I25" s="24"/>
      <c r="J25" s="24"/>
      <c r="K25" s="24"/>
      <c r="L25" s="24"/>
      <c r="M25" s="24"/>
      <c r="N25" s="24"/>
      <c r="O25" s="24"/>
    </row>
    <row r="26" ht="18.75" customHeight="1" spans="1:15">
      <c r="A26" s="177" t="s">
        <v>121</v>
      </c>
      <c r="B26" s="214" t="s">
        <v>122</v>
      </c>
      <c r="C26" s="24">
        <v>5410981.17</v>
      </c>
      <c r="D26" s="24">
        <v>5410981.17</v>
      </c>
      <c r="E26" s="24">
        <v>5410981.17</v>
      </c>
      <c r="F26" s="24"/>
      <c r="G26" s="24"/>
      <c r="H26" s="24"/>
      <c r="I26" s="24"/>
      <c r="J26" s="24"/>
      <c r="K26" s="24"/>
      <c r="L26" s="24"/>
      <c r="M26" s="24"/>
      <c r="N26" s="24"/>
      <c r="O26" s="24"/>
    </row>
    <row r="27" ht="18.75" customHeight="1" spans="1:15">
      <c r="A27" s="177" t="s">
        <v>123</v>
      </c>
      <c r="B27" s="214" t="s">
        <v>124</v>
      </c>
      <c r="C27" s="24">
        <v>92727</v>
      </c>
      <c r="D27" s="24"/>
      <c r="E27" s="24"/>
      <c r="F27" s="24"/>
      <c r="G27" s="24"/>
      <c r="H27" s="24"/>
      <c r="I27" s="24"/>
      <c r="J27" s="24">
        <v>92727</v>
      </c>
      <c r="K27" s="24"/>
      <c r="L27" s="24"/>
      <c r="M27" s="24">
        <v>92727</v>
      </c>
      <c r="N27" s="24"/>
      <c r="O27" s="24"/>
    </row>
    <row r="28" ht="18.75" customHeight="1" spans="1:15">
      <c r="A28" s="177" t="s">
        <v>125</v>
      </c>
      <c r="B28" s="214" t="s">
        <v>126</v>
      </c>
      <c r="C28" s="24">
        <v>30000</v>
      </c>
      <c r="D28" s="24">
        <v>30000</v>
      </c>
      <c r="E28" s="24"/>
      <c r="F28" s="24">
        <v>30000</v>
      </c>
      <c r="G28" s="24"/>
      <c r="H28" s="24"/>
      <c r="I28" s="24"/>
      <c r="J28" s="24"/>
      <c r="K28" s="24"/>
      <c r="L28" s="24"/>
      <c r="M28" s="24"/>
      <c r="N28" s="24"/>
      <c r="O28" s="24"/>
    </row>
    <row r="29" ht="18.75" customHeight="1" spans="1:15">
      <c r="A29" s="177" t="s">
        <v>127</v>
      </c>
      <c r="B29" s="214" t="s">
        <v>128</v>
      </c>
      <c r="C29" s="24">
        <v>20000</v>
      </c>
      <c r="D29" s="24">
        <v>20000</v>
      </c>
      <c r="E29" s="24"/>
      <c r="F29" s="24">
        <v>20000</v>
      </c>
      <c r="G29" s="24"/>
      <c r="H29" s="24"/>
      <c r="I29" s="24"/>
      <c r="J29" s="24"/>
      <c r="K29" s="24"/>
      <c r="L29" s="24"/>
      <c r="M29" s="24"/>
      <c r="N29" s="24"/>
      <c r="O29" s="24"/>
    </row>
    <row r="30" ht="18.75" customHeight="1" spans="1:15">
      <c r="A30" s="177" t="s">
        <v>129</v>
      </c>
      <c r="B30" s="214" t="s">
        <v>130</v>
      </c>
      <c r="C30" s="24">
        <v>390900</v>
      </c>
      <c r="D30" s="24">
        <v>390900</v>
      </c>
      <c r="E30" s="24"/>
      <c r="F30" s="24">
        <v>390900</v>
      </c>
      <c r="G30" s="24"/>
      <c r="H30" s="24"/>
      <c r="I30" s="24"/>
      <c r="J30" s="24"/>
      <c r="K30" s="24"/>
      <c r="L30" s="24"/>
      <c r="M30" s="24"/>
      <c r="N30" s="24"/>
      <c r="O30" s="24"/>
    </row>
    <row r="31" ht="18.75" customHeight="1" spans="1:15">
      <c r="A31" s="175" t="s">
        <v>131</v>
      </c>
      <c r="B31" s="213" t="s">
        <v>132</v>
      </c>
      <c r="C31" s="24">
        <v>195877</v>
      </c>
      <c r="D31" s="24">
        <v>195877</v>
      </c>
      <c r="E31" s="24"/>
      <c r="F31" s="24">
        <v>195877</v>
      </c>
      <c r="G31" s="24"/>
      <c r="H31" s="24"/>
      <c r="I31" s="24"/>
      <c r="J31" s="24"/>
      <c r="K31" s="24"/>
      <c r="L31" s="24"/>
      <c r="M31" s="24"/>
      <c r="N31" s="24"/>
      <c r="O31" s="24"/>
    </row>
    <row r="32" ht="18.75" customHeight="1" spans="1:15">
      <c r="A32" s="177" t="s">
        <v>133</v>
      </c>
      <c r="B32" s="214" t="s">
        <v>134</v>
      </c>
      <c r="C32" s="24">
        <v>195877</v>
      </c>
      <c r="D32" s="24">
        <v>195877</v>
      </c>
      <c r="E32" s="24"/>
      <c r="F32" s="24">
        <v>195877</v>
      </c>
      <c r="G32" s="24"/>
      <c r="H32" s="24"/>
      <c r="I32" s="24"/>
      <c r="J32" s="24"/>
      <c r="K32" s="24"/>
      <c r="L32" s="24"/>
      <c r="M32" s="24"/>
      <c r="N32" s="24"/>
      <c r="O32" s="24"/>
    </row>
    <row r="33" ht="18.75" customHeight="1" spans="1:15">
      <c r="A33" s="131" t="s">
        <v>135</v>
      </c>
      <c r="B33" s="160" t="s">
        <v>136</v>
      </c>
      <c r="C33" s="24">
        <v>809229</v>
      </c>
      <c r="D33" s="24">
        <v>809229</v>
      </c>
      <c r="E33" s="24">
        <v>809229</v>
      </c>
      <c r="F33" s="24"/>
      <c r="G33" s="24"/>
      <c r="H33" s="24"/>
      <c r="I33" s="24"/>
      <c r="J33" s="24"/>
      <c r="K33" s="24"/>
      <c r="L33" s="24"/>
      <c r="M33" s="24"/>
      <c r="N33" s="24"/>
      <c r="O33" s="24"/>
    </row>
    <row r="34" ht="18.75" customHeight="1" spans="1:15">
      <c r="A34" s="175" t="s">
        <v>137</v>
      </c>
      <c r="B34" s="213" t="s">
        <v>138</v>
      </c>
      <c r="C34" s="24">
        <v>809229</v>
      </c>
      <c r="D34" s="24">
        <v>809229</v>
      </c>
      <c r="E34" s="24">
        <v>809229</v>
      </c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35" ht="18.75" customHeight="1" spans="1:15">
      <c r="A35" s="177" t="s">
        <v>139</v>
      </c>
      <c r="B35" s="214" t="s">
        <v>140</v>
      </c>
      <c r="C35" s="24">
        <v>809229</v>
      </c>
      <c r="D35" s="24">
        <v>809229</v>
      </c>
      <c r="E35" s="24">
        <v>809229</v>
      </c>
      <c r="F35" s="24"/>
      <c r="G35" s="24"/>
      <c r="H35" s="24"/>
      <c r="I35" s="24"/>
      <c r="J35" s="24"/>
      <c r="K35" s="24"/>
      <c r="L35" s="24"/>
      <c r="M35" s="24"/>
      <c r="N35" s="24"/>
      <c r="O35" s="24"/>
    </row>
    <row r="36" ht="18.75" customHeight="1" spans="1:15">
      <c r="A36" s="179" t="s">
        <v>141</v>
      </c>
      <c r="B36" s="180" t="s">
        <v>141</v>
      </c>
      <c r="C36" s="24">
        <v>12671068.43</v>
      </c>
      <c r="D36" s="24">
        <v>12578341.43</v>
      </c>
      <c r="E36" s="24">
        <v>11938564.43</v>
      </c>
      <c r="F36" s="24">
        <v>639777</v>
      </c>
      <c r="G36" s="24"/>
      <c r="H36" s="24"/>
      <c r="I36" s="24"/>
      <c r="J36" s="24">
        <v>92727</v>
      </c>
      <c r="K36" s="24"/>
      <c r="L36" s="24"/>
      <c r="M36" s="24">
        <v>92727</v>
      </c>
      <c r="N36" s="24"/>
      <c r="O36" s="24"/>
    </row>
  </sheetData>
  <mergeCells count="11">
    <mergeCell ref="A3:O3"/>
    <mergeCell ref="A4:L4"/>
    <mergeCell ref="D5:F5"/>
    <mergeCell ref="J5:O5"/>
    <mergeCell ref="A36:B36"/>
    <mergeCell ref="A5:A6"/>
    <mergeCell ref="B5:B6"/>
    <mergeCell ref="C5:C6"/>
    <mergeCell ref="G5:G6"/>
    <mergeCell ref="H5:H6"/>
    <mergeCell ref="I5:I6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583333333333" defaultRowHeight="14.25" customHeight="1" outlineLevelCol="3"/>
  <cols>
    <col min="1" max="1" width="39.28125" customWidth="1"/>
    <col min="2" max="2" width="30.84375" customWidth="1"/>
    <col min="3" max="3" width="35.84375" customWidth="1"/>
    <col min="4" max="4" width="29.84375" customWidth="1"/>
  </cols>
  <sheetData>
    <row r="1" customHeight="1" spans="1:4">
      <c r="A1" s="1"/>
      <c r="B1" s="1"/>
      <c r="C1" s="1"/>
      <c r="D1" s="1"/>
    </row>
    <row r="2" ht="15" customHeight="1" spans="1:4">
      <c r="A2" s="2"/>
      <c r="B2" s="2"/>
      <c r="C2" s="2"/>
      <c r="D2" s="41" t="s">
        <v>142</v>
      </c>
    </row>
    <row r="3" ht="36" customHeight="1" spans="1:4">
      <c r="A3" s="6" t="str">
        <f>"2025"&amp;"年部门财政拨款收支预算总表"</f>
        <v>2025年部门财政拨款收支预算总表</v>
      </c>
      <c r="B3" s="158"/>
      <c r="C3" s="158"/>
      <c r="D3" s="158"/>
    </row>
    <row r="4" ht="18.75" customHeight="1" spans="1:4">
      <c r="A4" s="8" t="str">
        <f>"单位名称："&amp;"凤庆县林业和草原局"</f>
        <v>单位名称：凤庆县林业和草原局</v>
      </c>
      <c r="B4" s="159"/>
      <c r="C4" s="159"/>
      <c r="D4" s="41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106" t="str">
        <f t="shared" ref="B6:D6" si="0">"2025"&amp;"年预算数"</f>
        <v>2025年预算数</v>
      </c>
      <c r="C6" s="32" t="s">
        <v>143</v>
      </c>
      <c r="D6" s="106" t="str">
        <f t="shared" si="0"/>
        <v>2025年预算数</v>
      </c>
    </row>
    <row r="7" ht="18.75" customHeight="1" spans="1:4">
      <c r="A7" s="34"/>
      <c r="B7" s="19"/>
      <c r="C7" s="34"/>
      <c r="D7" s="19"/>
    </row>
    <row r="8" ht="18.75" customHeight="1" spans="1:4">
      <c r="A8" s="160" t="s">
        <v>144</v>
      </c>
      <c r="B8" s="24">
        <v>12578341.43</v>
      </c>
      <c r="C8" s="23" t="s">
        <v>145</v>
      </c>
      <c r="D8" s="24">
        <v>12578341.43</v>
      </c>
    </row>
    <row r="9" ht="18.75" customHeight="1" spans="1:4">
      <c r="A9" s="161" t="s">
        <v>146</v>
      </c>
      <c r="B9" s="24">
        <v>12578341.43</v>
      </c>
      <c r="C9" s="23" t="s">
        <v>147</v>
      </c>
      <c r="D9" s="24">
        <v>3000</v>
      </c>
    </row>
    <row r="10" ht="18.75" customHeight="1" spans="1:4">
      <c r="A10" s="161" t="s">
        <v>148</v>
      </c>
      <c r="B10" s="24"/>
      <c r="C10" s="23" t="s">
        <v>149</v>
      </c>
      <c r="D10" s="24"/>
    </row>
    <row r="11" ht="18.75" customHeight="1" spans="1:4">
      <c r="A11" s="161" t="s">
        <v>150</v>
      </c>
      <c r="B11" s="24"/>
      <c r="C11" s="23" t="s">
        <v>151</v>
      </c>
      <c r="D11" s="24"/>
    </row>
    <row r="12" ht="18.75" customHeight="1" spans="1:4">
      <c r="A12" s="162" t="s">
        <v>152</v>
      </c>
      <c r="B12" s="24"/>
      <c r="C12" s="163" t="s">
        <v>153</v>
      </c>
      <c r="D12" s="24"/>
    </row>
    <row r="13" ht="18.75" customHeight="1" spans="1:4">
      <c r="A13" s="164" t="s">
        <v>146</v>
      </c>
      <c r="B13" s="24"/>
      <c r="C13" s="165" t="s">
        <v>154</v>
      </c>
      <c r="D13" s="24"/>
    </row>
    <row r="14" ht="18.75" customHeight="1" spans="1:4">
      <c r="A14" s="164" t="s">
        <v>148</v>
      </c>
      <c r="B14" s="24"/>
      <c r="C14" s="165" t="s">
        <v>155</v>
      </c>
      <c r="D14" s="24"/>
    </row>
    <row r="15" ht="18.75" customHeight="1" spans="1:4">
      <c r="A15" s="164" t="s">
        <v>150</v>
      </c>
      <c r="B15" s="24"/>
      <c r="C15" s="165" t="s">
        <v>156</v>
      </c>
      <c r="D15" s="24"/>
    </row>
    <row r="16" ht="18.75" customHeight="1" spans="1:4">
      <c r="A16" s="164" t="s">
        <v>26</v>
      </c>
      <c r="B16" s="24"/>
      <c r="C16" s="165" t="s">
        <v>157</v>
      </c>
      <c r="D16" s="24">
        <v>1965008.16</v>
      </c>
    </row>
    <row r="17" ht="18.75" customHeight="1" spans="1:4">
      <c r="A17" s="164" t="s">
        <v>26</v>
      </c>
      <c r="B17" s="24" t="s">
        <v>26</v>
      </c>
      <c r="C17" s="165" t="s">
        <v>158</v>
      </c>
      <c r="D17" s="24">
        <v>514624.68</v>
      </c>
    </row>
    <row r="18" ht="18.75" customHeight="1" spans="1:4">
      <c r="A18" s="166" t="s">
        <v>26</v>
      </c>
      <c r="B18" s="24" t="s">
        <v>26</v>
      </c>
      <c r="C18" s="165" t="s">
        <v>159</v>
      </c>
      <c r="D18" s="24"/>
    </row>
    <row r="19" ht="18.75" customHeight="1" spans="1:4">
      <c r="A19" s="166" t="s">
        <v>26</v>
      </c>
      <c r="B19" s="24" t="s">
        <v>26</v>
      </c>
      <c r="C19" s="165" t="s">
        <v>160</v>
      </c>
      <c r="D19" s="24"/>
    </row>
    <row r="20" ht="18.75" customHeight="1" spans="1:4">
      <c r="A20" s="167" t="s">
        <v>26</v>
      </c>
      <c r="B20" s="24" t="s">
        <v>26</v>
      </c>
      <c r="C20" s="165" t="s">
        <v>161</v>
      </c>
      <c r="D20" s="24">
        <v>9286479.59</v>
      </c>
    </row>
    <row r="21" ht="18.75" customHeight="1" spans="1:4">
      <c r="A21" s="167" t="s">
        <v>26</v>
      </c>
      <c r="B21" s="24" t="s">
        <v>26</v>
      </c>
      <c r="C21" s="165" t="s">
        <v>162</v>
      </c>
      <c r="D21" s="24"/>
    </row>
    <row r="22" ht="18.75" customHeight="1" spans="1:4">
      <c r="A22" s="167" t="s">
        <v>26</v>
      </c>
      <c r="B22" s="24" t="s">
        <v>26</v>
      </c>
      <c r="C22" s="165" t="s">
        <v>163</v>
      </c>
      <c r="D22" s="24"/>
    </row>
    <row r="23" ht="18.75" customHeight="1" spans="1:4">
      <c r="A23" s="167" t="s">
        <v>26</v>
      </c>
      <c r="B23" s="24" t="s">
        <v>26</v>
      </c>
      <c r="C23" s="165" t="s">
        <v>164</v>
      </c>
      <c r="D23" s="24"/>
    </row>
    <row r="24" ht="18.75" customHeight="1" spans="1:4">
      <c r="A24" s="167" t="s">
        <v>26</v>
      </c>
      <c r="B24" s="24" t="s">
        <v>26</v>
      </c>
      <c r="C24" s="165" t="s">
        <v>165</v>
      </c>
      <c r="D24" s="24"/>
    </row>
    <row r="25" ht="18.75" customHeight="1" spans="1:4">
      <c r="A25" s="167" t="s">
        <v>26</v>
      </c>
      <c r="B25" s="24" t="s">
        <v>26</v>
      </c>
      <c r="C25" s="165" t="s">
        <v>166</v>
      </c>
      <c r="D25" s="24"/>
    </row>
    <row r="26" ht="18.75" customHeight="1" spans="1:4">
      <c r="A26" s="167" t="s">
        <v>26</v>
      </c>
      <c r="B26" s="24" t="s">
        <v>26</v>
      </c>
      <c r="C26" s="165" t="s">
        <v>167</v>
      </c>
      <c r="D26" s="24"/>
    </row>
    <row r="27" ht="18.75" customHeight="1" spans="1:4">
      <c r="A27" s="167" t="s">
        <v>26</v>
      </c>
      <c r="B27" s="24" t="s">
        <v>26</v>
      </c>
      <c r="C27" s="165" t="s">
        <v>168</v>
      </c>
      <c r="D27" s="24">
        <v>809229</v>
      </c>
    </row>
    <row r="28" ht="18.75" customHeight="1" spans="1:4">
      <c r="A28" s="167" t="s">
        <v>26</v>
      </c>
      <c r="B28" s="24" t="s">
        <v>26</v>
      </c>
      <c r="C28" s="165" t="s">
        <v>169</v>
      </c>
      <c r="D28" s="24"/>
    </row>
    <row r="29" ht="18.75" customHeight="1" spans="1:4">
      <c r="A29" s="167" t="s">
        <v>26</v>
      </c>
      <c r="B29" s="24" t="s">
        <v>26</v>
      </c>
      <c r="C29" s="165" t="s">
        <v>170</v>
      </c>
      <c r="D29" s="24"/>
    </row>
    <row r="30" ht="18.75" customHeight="1" spans="1:4">
      <c r="A30" s="167" t="s">
        <v>26</v>
      </c>
      <c r="B30" s="24" t="s">
        <v>26</v>
      </c>
      <c r="C30" s="165" t="s">
        <v>171</v>
      </c>
      <c r="D30" s="24"/>
    </row>
    <row r="31" ht="18.75" customHeight="1" spans="1:4">
      <c r="A31" s="167" t="s">
        <v>26</v>
      </c>
      <c r="B31" s="24" t="s">
        <v>26</v>
      </c>
      <c r="C31" s="165" t="s">
        <v>172</v>
      </c>
      <c r="D31" s="24"/>
    </row>
    <row r="32" ht="18.75" customHeight="1" spans="1:4">
      <c r="A32" s="168" t="s">
        <v>26</v>
      </c>
      <c r="B32" s="24" t="s">
        <v>26</v>
      </c>
      <c r="C32" s="165" t="s">
        <v>173</v>
      </c>
      <c r="D32" s="24"/>
    </row>
    <row r="33" ht="18.75" customHeight="1" spans="1:4">
      <c r="A33" s="168" t="s">
        <v>26</v>
      </c>
      <c r="B33" s="24" t="s">
        <v>26</v>
      </c>
      <c r="C33" s="165" t="s">
        <v>174</v>
      </c>
      <c r="D33" s="24"/>
    </row>
    <row r="34" ht="18.75" customHeight="1" spans="1:4">
      <c r="A34" s="168" t="s">
        <v>26</v>
      </c>
      <c r="B34" s="24" t="s">
        <v>26</v>
      </c>
      <c r="C34" s="165" t="s">
        <v>175</v>
      </c>
      <c r="D34" s="24"/>
    </row>
    <row r="35" ht="18.75" customHeight="1" spans="1:4">
      <c r="A35" s="168"/>
      <c r="B35" s="24"/>
      <c r="C35" s="165" t="s">
        <v>176</v>
      </c>
      <c r="D35" s="24"/>
    </row>
    <row r="36" ht="18.75" customHeight="1" spans="1:4">
      <c r="A36" s="168" t="s">
        <v>26</v>
      </c>
      <c r="B36" s="24" t="s">
        <v>26</v>
      </c>
      <c r="C36" s="165" t="s">
        <v>177</v>
      </c>
      <c r="D36" s="24"/>
    </row>
    <row r="37" ht="18.75" customHeight="1" spans="1:4">
      <c r="A37" s="56" t="s">
        <v>178</v>
      </c>
      <c r="B37" s="169">
        <v>12578341.43</v>
      </c>
      <c r="C37" s="170" t="s">
        <v>52</v>
      </c>
      <c r="D37" s="169">
        <v>12578341.43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35"/>
  <sheetViews>
    <sheetView showZeros="0" workbookViewId="0">
      <pane ySplit="1" topLeftCell="A6" activePane="bottomLeft" state="frozen"/>
      <selection/>
      <selection pane="bottomLeft" activeCell="A1" sqref="A1"/>
    </sheetView>
  </sheetViews>
  <sheetFormatPr defaultColWidth="9.14583333333333" defaultRowHeight="14.25" customHeight="1" outlineLevelCol="6"/>
  <cols>
    <col min="1" max="1" width="20.1458333333333" customWidth="1"/>
    <col min="2" max="2" width="44" customWidth="1"/>
    <col min="3" max="3" width="24.28125" customWidth="1"/>
    <col min="4" max="4" width="20.4166666666667" customWidth="1"/>
    <col min="5" max="7" width="24.2812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4:7">
      <c r="D2" s="149"/>
      <c r="F2" s="58"/>
      <c r="G2" s="41" t="s">
        <v>179</v>
      </c>
    </row>
    <row r="3" ht="39" customHeight="1" spans="1:7">
      <c r="A3" s="6" t="str">
        <f>"2025"&amp;"年一般公共预算支出预算表（按功能科目分类）"</f>
        <v>2025年一般公共预算支出预算表（按功能科目分类）</v>
      </c>
      <c r="B3" s="150"/>
      <c r="C3" s="150"/>
      <c r="D3" s="150"/>
      <c r="E3" s="150"/>
      <c r="F3" s="150"/>
      <c r="G3" s="150"/>
    </row>
    <row r="4" ht="18" customHeight="1" spans="1:7">
      <c r="A4" s="151" t="str">
        <f>"单位名称："&amp;"凤庆县林业和草原局"</f>
        <v>单位名称：凤庆县林业和草原局</v>
      </c>
      <c r="B4" s="30"/>
      <c r="C4" s="31"/>
      <c r="D4" s="31"/>
      <c r="E4" s="31"/>
      <c r="F4" s="101"/>
      <c r="G4" s="41" t="s">
        <v>1</v>
      </c>
    </row>
    <row r="5" ht="20.25" customHeight="1" spans="1:7">
      <c r="A5" s="152" t="s">
        <v>180</v>
      </c>
      <c r="B5" s="153"/>
      <c r="C5" s="106" t="s">
        <v>56</v>
      </c>
      <c r="D5" s="129" t="s">
        <v>76</v>
      </c>
      <c r="E5" s="14"/>
      <c r="F5" s="15"/>
      <c r="G5" s="122" t="s">
        <v>77</v>
      </c>
    </row>
    <row r="6" ht="20.25" customHeight="1" spans="1:7">
      <c r="A6" s="154" t="s">
        <v>74</v>
      </c>
      <c r="B6" s="154" t="s">
        <v>75</v>
      </c>
      <c r="C6" s="34"/>
      <c r="D6" s="67" t="s">
        <v>58</v>
      </c>
      <c r="E6" s="67" t="s">
        <v>181</v>
      </c>
      <c r="F6" s="67" t="s">
        <v>182</v>
      </c>
      <c r="G6" s="95"/>
    </row>
    <row r="7" ht="19.5" customHeight="1" spans="1:7">
      <c r="A7" s="154" t="s">
        <v>183</v>
      </c>
      <c r="B7" s="154" t="s">
        <v>184</v>
      </c>
      <c r="C7" s="154" t="s">
        <v>185</v>
      </c>
      <c r="D7" s="67">
        <v>4</v>
      </c>
      <c r="E7" s="155" t="s">
        <v>186</v>
      </c>
      <c r="F7" s="155" t="s">
        <v>187</v>
      </c>
      <c r="G7" s="154" t="s">
        <v>188</v>
      </c>
    </row>
    <row r="8" ht="18" customHeight="1" spans="1:7">
      <c r="A8" s="35" t="s">
        <v>85</v>
      </c>
      <c r="B8" s="35" t="s">
        <v>86</v>
      </c>
      <c r="C8" s="24">
        <v>3000</v>
      </c>
      <c r="D8" s="24"/>
      <c r="E8" s="24"/>
      <c r="F8" s="24"/>
      <c r="G8" s="24">
        <v>3000</v>
      </c>
    </row>
    <row r="9" ht="18" customHeight="1" spans="1:7">
      <c r="A9" s="117" t="s">
        <v>87</v>
      </c>
      <c r="B9" s="117" t="s">
        <v>88</v>
      </c>
      <c r="C9" s="24">
        <v>3000</v>
      </c>
      <c r="D9" s="24"/>
      <c r="E9" s="24"/>
      <c r="F9" s="24"/>
      <c r="G9" s="24">
        <v>3000</v>
      </c>
    </row>
    <row r="10" ht="18" customHeight="1" spans="1:7">
      <c r="A10" s="118" t="s">
        <v>89</v>
      </c>
      <c r="B10" s="118" t="s">
        <v>90</v>
      </c>
      <c r="C10" s="24">
        <v>3000</v>
      </c>
      <c r="D10" s="24"/>
      <c r="E10" s="24"/>
      <c r="F10" s="24"/>
      <c r="G10" s="24">
        <v>3000</v>
      </c>
    </row>
    <row r="11" ht="18" customHeight="1" spans="1:7">
      <c r="A11" s="35" t="s">
        <v>91</v>
      </c>
      <c r="B11" s="35" t="s">
        <v>92</v>
      </c>
      <c r="C11" s="24">
        <v>1965008.16</v>
      </c>
      <c r="D11" s="24">
        <v>1965008.16</v>
      </c>
      <c r="E11" s="24">
        <v>1965008.16</v>
      </c>
      <c r="F11" s="24"/>
      <c r="G11" s="24"/>
    </row>
    <row r="12" ht="18" customHeight="1" spans="1:7">
      <c r="A12" s="117" t="s">
        <v>93</v>
      </c>
      <c r="B12" s="117" t="s">
        <v>94</v>
      </c>
      <c r="C12" s="24">
        <v>1866836.16</v>
      </c>
      <c r="D12" s="24">
        <v>1866836.16</v>
      </c>
      <c r="E12" s="24">
        <v>1866836.16</v>
      </c>
      <c r="F12" s="24"/>
      <c r="G12" s="24"/>
    </row>
    <row r="13" ht="18" customHeight="1" spans="1:7">
      <c r="A13" s="118" t="s">
        <v>95</v>
      </c>
      <c r="B13" s="118" t="s">
        <v>96</v>
      </c>
      <c r="C13" s="24">
        <v>325843.2</v>
      </c>
      <c r="D13" s="24">
        <v>325843.2</v>
      </c>
      <c r="E13" s="24">
        <v>325843.2</v>
      </c>
      <c r="F13" s="24"/>
      <c r="G13" s="24"/>
    </row>
    <row r="14" ht="18" customHeight="1" spans="1:7">
      <c r="A14" s="118" t="s">
        <v>97</v>
      </c>
      <c r="B14" s="118" t="s">
        <v>98</v>
      </c>
      <c r="C14" s="24">
        <v>462021.6</v>
      </c>
      <c r="D14" s="24">
        <v>462021.6</v>
      </c>
      <c r="E14" s="24">
        <v>462021.6</v>
      </c>
      <c r="F14" s="24"/>
      <c r="G14" s="24"/>
    </row>
    <row r="15" ht="18" customHeight="1" spans="1:7">
      <c r="A15" s="118" t="s">
        <v>99</v>
      </c>
      <c r="B15" s="118" t="s">
        <v>100</v>
      </c>
      <c r="C15" s="24">
        <v>1078971.36</v>
      </c>
      <c r="D15" s="24">
        <v>1078971.36</v>
      </c>
      <c r="E15" s="24">
        <v>1078971.36</v>
      </c>
      <c r="F15" s="24"/>
      <c r="G15" s="24"/>
    </row>
    <row r="16" ht="18" customHeight="1" spans="1:7">
      <c r="A16" s="117" t="s">
        <v>101</v>
      </c>
      <c r="B16" s="117" t="s">
        <v>102</v>
      </c>
      <c r="C16" s="24">
        <v>98172</v>
      </c>
      <c r="D16" s="24">
        <v>98172</v>
      </c>
      <c r="E16" s="24">
        <v>98172</v>
      </c>
      <c r="F16" s="24"/>
      <c r="G16" s="24"/>
    </row>
    <row r="17" ht="18" customHeight="1" spans="1:7">
      <c r="A17" s="118" t="s">
        <v>103</v>
      </c>
      <c r="B17" s="118" t="s">
        <v>104</v>
      </c>
      <c r="C17" s="24">
        <v>98172</v>
      </c>
      <c r="D17" s="24">
        <v>98172</v>
      </c>
      <c r="E17" s="24">
        <v>98172</v>
      </c>
      <c r="F17" s="24"/>
      <c r="G17" s="24"/>
    </row>
    <row r="18" ht="18" customHeight="1" spans="1:7">
      <c r="A18" s="35" t="s">
        <v>105</v>
      </c>
      <c r="B18" s="35" t="s">
        <v>106</v>
      </c>
      <c r="C18" s="24">
        <v>514624.68</v>
      </c>
      <c r="D18" s="24">
        <v>514624.68</v>
      </c>
      <c r="E18" s="24">
        <v>514624.68</v>
      </c>
      <c r="F18" s="24"/>
      <c r="G18" s="24"/>
    </row>
    <row r="19" ht="18" customHeight="1" spans="1:7">
      <c r="A19" s="117" t="s">
        <v>107</v>
      </c>
      <c r="B19" s="117" t="s">
        <v>108</v>
      </c>
      <c r="C19" s="24">
        <v>514624.68</v>
      </c>
      <c r="D19" s="24">
        <v>514624.68</v>
      </c>
      <c r="E19" s="24">
        <v>514624.68</v>
      </c>
      <c r="F19" s="24"/>
      <c r="G19" s="24"/>
    </row>
    <row r="20" ht="18" customHeight="1" spans="1:7">
      <c r="A20" s="118" t="s">
        <v>109</v>
      </c>
      <c r="B20" s="118" t="s">
        <v>110</v>
      </c>
      <c r="C20" s="24">
        <v>175074.07</v>
      </c>
      <c r="D20" s="24">
        <v>175074.07</v>
      </c>
      <c r="E20" s="24">
        <v>175074.07</v>
      </c>
      <c r="F20" s="24"/>
      <c r="G20" s="24"/>
    </row>
    <row r="21" ht="18" customHeight="1" spans="1:7">
      <c r="A21" s="118" t="s">
        <v>111</v>
      </c>
      <c r="B21" s="118" t="s">
        <v>112</v>
      </c>
      <c r="C21" s="24">
        <v>303719.47</v>
      </c>
      <c r="D21" s="24">
        <v>303719.47</v>
      </c>
      <c r="E21" s="24">
        <v>303719.47</v>
      </c>
      <c r="F21" s="24"/>
      <c r="G21" s="24"/>
    </row>
    <row r="22" ht="18" customHeight="1" spans="1:7">
      <c r="A22" s="118" t="s">
        <v>113</v>
      </c>
      <c r="B22" s="118" t="s">
        <v>114</v>
      </c>
      <c r="C22" s="24">
        <v>35831.14</v>
      </c>
      <c r="D22" s="24">
        <v>35831.14</v>
      </c>
      <c r="E22" s="24">
        <v>35831.14</v>
      </c>
      <c r="F22" s="24"/>
      <c r="G22" s="24"/>
    </row>
    <row r="23" ht="18" customHeight="1" spans="1:7">
      <c r="A23" s="35" t="s">
        <v>115</v>
      </c>
      <c r="B23" s="35" t="s">
        <v>116</v>
      </c>
      <c r="C23" s="24">
        <v>9286479.59</v>
      </c>
      <c r="D23" s="24">
        <v>8649702.59</v>
      </c>
      <c r="E23" s="24">
        <v>8037399.59</v>
      </c>
      <c r="F23" s="24">
        <v>612303</v>
      </c>
      <c r="G23" s="24">
        <v>636777</v>
      </c>
    </row>
    <row r="24" ht="18" customHeight="1" spans="1:7">
      <c r="A24" s="117" t="s">
        <v>117</v>
      </c>
      <c r="B24" s="117" t="s">
        <v>118</v>
      </c>
      <c r="C24" s="24">
        <v>9090602.59</v>
      </c>
      <c r="D24" s="24">
        <v>8649702.59</v>
      </c>
      <c r="E24" s="24">
        <v>8037399.59</v>
      </c>
      <c r="F24" s="24">
        <v>612303</v>
      </c>
      <c r="G24" s="24">
        <v>440900</v>
      </c>
    </row>
    <row r="25" ht="18" customHeight="1" spans="1:7">
      <c r="A25" s="118" t="s">
        <v>119</v>
      </c>
      <c r="B25" s="118" t="s">
        <v>120</v>
      </c>
      <c r="C25" s="24">
        <v>3238721.42</v>
      </c>
      <c r="D25" s="24">
        <v>3238721.42</v>
      </c>
      <c r="E25" s="24">
        <v>2871177.42</v>
      </c>
      <c r="F25" s="24">
        <v>367544</v>
      </c>
      <c r="G25" s="24"/>
    </row>
    <row r="26" ht="18" customHeight="1" spans="1:7">
      <c r="A26" s="118" t="s">
        <v>121</v>
      </c>
      <c r="B26" s="118" t="s">
        <v>122</v>
      </c>
      <c r="C26" s="24">
        <v>5410981.17</v>
      </c>
      <c r="D26" s="24">
        <v>5410981.17</v>
      </c>
      <c r="E26" s="24">
        <v>5166222.17</v>
      </c>
      <c r="F26" s="24">
        <v>244759</v>
      </c>
      <c r="G26" s="24"/>
    </row>
    <row r="27" ht="18" customHeight="1" spans="1:7">
      <c r="A27" s="118" t="s">
        <v>125</v>
      </c>
      <c r="B27" s="118" t="s">
        <v>126</v>
      </c>
      <c r="C27" s="24">
        <v>30000</v>
      </c>
      <c r="D27" s="24"/>
      <c r="E27" s="24"/>
      <c r="F27" s="24"/>
      <c r="G27" s="24">
        <v>30000</v>
      </c>
    </row>
    <row r="28" ht="18" customHeight="1" spans="1:7">
      <c r="A28" s="118" t="s">
        <v>127</v>
      </c>
      <c r="B28" s="118" t="s">
        <v>128</v>
      </c>
      <c r="C28" s="24">
        <v>20000</v>
      </c>
      <c r="D28" s="24"/>
      <c r="E28" s="24"/>
      <c r="F28" s="24"/>
      <c r="G28" s="24">
        <v>20000</v>
      </c>
    </row>
    <row r="29" ht="18" customHeight="1" spans="1:7">
      <c r="A29" s="118" t="s">
        <v>129</v>
      </c>
      <c r="B29" s="118" t="s">
        <v>130</v>
      </c>
      <c r="C29" s="24">
        <v>390900</v>
      </c>
      <c r="D29" s="24"/>
      <c r="E29" s="24"/>
      <c r="F29" s="24"/>
      <c r="G29" s="24">
        <v>390900</v>
      </c>
    </row>
    <row r="30" ht="18" customHeight="1" spans="1:7">
      <c r="A30" s="117" t="s">
        <v>131</v>
      </c>
      <c r="B30" s="117" t="s">
        <v>132</v>
      </c>
      <c r="C30" s="24">
        <v>195877</v>
      </c>
      <c r="D30" s="24"/>
      <c r="E30" s="24"/>
      <c r="F30" s="24"/>
      <c r="G30" s="24">
        <v>195877</v>
      </c>
    </row>
    <row r="31" ht="18" customHeight="1" spans="1:7">
      <c r="A31" s="118" t="s">
        <v>133</v>
      </c>
      <c r="B31" s="118" t="s">
        <v>134</v>
      </c>
      <c r="C31" s="24">
        <v>195877</v>
      </c>
      <c r="D31" s="24"/>
      <c r="E31" s="24"/>
      <c r="F31" s="24"/>
      <c r="G31" s="24">
        <v>195877</v>
      </c>
    </row>
    <row r="32" ht="18" customHeight="1" spans="1:7">
      <c r="A32" s="35" t="s">
        <v>135</v>
      </c>
      <c r="B32" s="35" t="s">
        <v>136</v>
      </c>
      <c r="C32" s="24">
        <v>809229</v>
      </c>
      <c r="D32" s="24">
        <v>809229</v>
      </c>
      <c r="E32" s="24">
        <v>809229</v>
      </c>
      <c r="F32" s="24"/>
      <c r="G32" s="24"/>
    </row>
    <row r="33" ht="18" customHeight="1" spans="1:7">
      <c r="A33" s="117" t="s">
        <v>137</v>
      </c>
      <c r="B33" s="117" t="s">
        <v>138</v>
      </c>
      <c r="C33" s="24">
        <v>809229</v>
      </c>
      <c r="D33" s="24">
        <v>809229</v>
      </c>
      <c r="E33" s="24">
        <v>809229</v>
      </c>
      <c r="F33" s="24"/>
      <c r="G33" s="24"/>
    </row>
    <row r="34" ht="18" customHeight="1" spans="1:7">
      <c r="A34" s="118" t="s">
        <v>139</v>
      </c>
      <c r="B34" s="118" t="s">
        <v>140</v>
      </c>
      <c r="C34" s="24">
        <v>809229</v>
      </c>
      <c r="D34" s="24">
        <v>809229</v>
      </c>
      <c r="E34" s="24">
        <v>809229</v>
      </c>
      <c r="F34" s="24"/>
      <c r="G34" s="24"/>
    </row>
    <row r="35" ht="18" customHeight="1" spans="1:7">
      <c r="A35" s="156" t="s">
        <v>141</v>
      </c>
      <c r="B35" s="157" t="s">
        <v>141</v>
      </c>
      <c r="C35" s="24">
        <v>12578341.43</v>
      </c>
      <c r="D35" s="24">
        <v>11938564.43</v>
      </c>
      <c r="E35" s="24">
        <v>11326261.43</v>
      </c>
      <c r="F35" s="24">
        <v>612303</v>
      </c>
      <c r="G35" s="24">
        <v>639777</v>
      </c>
    </row>
  </sheetData>
  <mergeCells count="7">
    <mergeCell ref="A3:G3"/>
    <mergeCell ref="A4:E4"/>
    <mergeCell ref="A5:B5"/>
    <mergeCell ref="D5:F5"/>
    <mergeCell ref="A35:B35"/>
    <mergeCell ref="C5:C6"/>
    <mergeCell ref="G5:G6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583333333333" defaultRowHeight="14.25" customHeight="1" outlineLevelCol="6"/>
  <cols>
    <col min="1" max="1" width="23.5729166666667" customWidth="1"/>
    <col min="2" max="7" width="22.84375" customWidth="1"/>
  </cols>
  <sheetData>
    <row r="1" customHeight="1" spans="1:7">
      <c r="A1" s="138"/>
      <c r="B1" s="138"/>
      <c r="C1" s="138"/>
      <c r="D1" s="138"/>
      <c r="E1" s="138"/>
      <c r="F1" s="138"/>
      <c r="G1" s="138"/>
    </row>
    <row r="2" ht="15" customHeight="1" spans="1:7">
      <c r="A2" s="139"/>
      <c r="B2" s="140"/>
      <c r="C2" s="141"/>
      <c r="D2" s="63"/>
      <c r="G2" s="88" t="s">
        <v>189</v>
      </c>
    </row>
    <row r="3" ht="39" customHeight="1" spans="1:7">
      <c r="A3" s="127" t="str">
        <f>"2025"&amp;"年“三公”经费支出预算表"</f>
        <v>2025年“三公”经费支出预算表</v>
      </c>
      <c r="B3" s="53"/>
      <c r="C3" s="53"/>
      <c r="D3" s="53"/>
      <c r="E3" s="53"/>
      <c r="F3" s="53"/>
      <c r="G3" s="53"/>
    </row>
    <row r="4" ht="18.75" customHeight="1" spans="1:7">
      <c r="A4" s="43" t="str">
        <f>"单位名称："&amp;"凤庆县林业和草原局"</f>
        <v>单位名称：凤庆县林业和草原局</v>
      </c>
      <c r="B4" s="140"/>
      <c r="C4" s="141"/>
      <c r="D4" s="63"/>
      <c r="E4" s="31"/>
      <c r="G4" s="88" t="s">
        <v>190</v>
      </c>
    </row>
    <row r="5" ht="18.75" customHeight="1" spans="1:7">
      <c r="A5" s="11" t="s">
        <v>191</v>
      </c>
      <c r="B5" s="11" t="s">
        <v>192</v>
      </c>
      <c r="C5" s="32" t="s">
        <v>193</v>
      </c>
      <c r="D5" s="13" t="s">
        <v>194</v>
      </c>
      <c r="E5" s="14"/>
      <c r="F5" s="15"/>
      <c r="G5" s="32" t="s">
        <v>195</v>
      </c>
    </row>
    <row r="6" ht="18.75" customHeight="1" spans="1:7">
      <c r="A6" s="18"/>
      <c r="B6" s="142"/>
      <c r="C6" s="34"/>
      <c r="D6" s="67" t="s">
        <v>58</v>
      </c>
      <c r="E6" s="67" t="s">
        <v>196</v>
      </c>
      <c r="F6" s="67" t="s">
        <v>197</v>
      </c>
      <c r="G6" s="34"/>
    </row>
    <row r="7" ht="18.75" customHeight="1" spans="1:7">
      <c r="A7" s="143" t="s">
        <v>56</v>
      </c>
      <c r="B7" s="144">
        <v>1</v>
      </c>
      <c r="C7" s="145">
        <v>2</v>
      </c>
      <c r="D7" s="146">
        <v>3</v>
      </c>
      <c r="E7" s="146">
        <v>4</v>
      </c>
      <c r="F7" s="146">
        <v>5</v>
      </c>
      <c r="G7" s="145">
        <v>6</v>
      </c>
    </row>
    <row r="8" ht="18.75" customHeight="1" spans="1:7">
      <c r="A8" s="143" t="s">
        <v>56</v>
      </c>
      <c r="B8" s="147">
        <v>56700</v>
      </c>
      <c r="C8" s="147"/>
      <c r="D8" s="147">
        <v>40000</v>
      </c>
      <c r="E8" s="147"/>
      <c r="F8" s="147">
        <v>40000</v>
      </c>
      <c r="G8" s="147">
        <v>16700</v>
      </c>
    </row>
    <row r="9" ht="18.75" customHeight="1" spans="1:7">
      <c r="A9" s="148" t="s">
        <v>198</v>
      </c>
      <c r="B9" s="147"/>
      <c r="C9" s="147"/>
      <c r="D9" s="147"/>
      <c r="E9" s="147"/>
      <c r="F9" s="147"/>
      <c r="G9" s="147"/>
    </row>
    <row r="10" ht="18.75" customHeight="1" spans="1:7">
      <c r="A10" s="148" t="s">
        <v>199</v>
      </c>
      <c r="B10" s="147">
        <v>56700</v>
      </c>
      <c r="C10" s="147"/>
      <c r="D10" s="147">
        <v>40000</v>
      </c>
      <c r="E10" s="147"/>
      <c r="F10" s="147">
        <v>40000</v>
      </c>
      <c r="G10" s="147">
        <v>16700</v>
      </c>
    </row>
    <row r="11" ht="18.75" customHeight="1" spans="1:7">
      <c r="A11" s="148" t="s">
        <v>200</v>
      </c>
      <c r="B11" s="147"/>
      <c r="C11" s="147"/>
      <c r="D11" s="147"/>
      <c r="E11" s="147"/>
      <c r="F11" s="147"/>
      <c r="G11" s="147"/>
    </row>
    <row r="12" ht="18.75" customHeight="1" spans="1:7">
      <c r="A12" s="148" t="s">
        <v>201</v>
      </c>
      <c r="B12" s="147"/>
      <c r="C12" s="147"/>
      <c r="D12" s="147"/>
      <c r="E12" s="147"/>
      <c r="F12" s="147"/>
      <c r="G12" s="147"/>
    </row>
  </sheetData>
  <mergeCells count="7">
    <mergeCell ref="A3:G3"/>
    <mergeCell ref="A4:D4"/>
    <mergeCell ref="D5:F5"/>
    <mergeCell ref="A5:A7"/>
    <mergeCell ref="B5:B6"/>
    <mergeCell ref="C5:C6"/>
    <mergeCell ref="G5:G6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63"/>
  <sheetViews>
    <sheetView showZeros="0" workbookViewId="0">
      <pane ySplit="1" topLeftCell="A55" activePane="bottomLeft" state="frozen"/>
      <selection/>
      <selection pane="bottomLeft" activeCell="A1" sqref="A1 A1 A1 A1 A1 A1 A1 A1 A1 A1 A1 A1 A1 A1 A1 A1 A1 A1 A1 A1 A1 A1 A1"/>
    </sheetView>
  </sheetViews>
  <sheetFormatPr defaultColWidth="9.14583333333333" defaultRowHeight="14.25" customHeight="1"/>
  <cols>
    <col min="1" max="1" width="32.84375" customWidth="1"/>
    <col min="2" max="2" width="25.4166666666667" customWidth="1"/>
    <col min="3" max="3" width="26.5729166666667" customWidth="1"/>
    <col min="4" max="4" width="10.1458333333333" customWidth="1"/>
    <col min="5" max="5" width="28.59375" customWidth="1"/>
    <col min="6" max="6" width="10.28125" customWidth="1"/>
    <col min="7" max="7" width="23" customWidth="1"/>
    <col min="8" max="21" width="19.84375" customWidth="1"/>
    <col min="22" max="23" width="20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2:23">
      <c r="B2" s="125"/>
      <c r="D2" s="126"/>
      <c r="E2" s="126"/>
      <c r="F2" s="126"/>
      <c r="G2" s="126"/>
      <c r="H2" s="68"/>
      <c r="I2" s="68"/>
      <c r="J2" s="68"/>
      <c r="K2" s="68"/>
      <c r="L2" s="68"/>
      <c r="M2" s="68"/>
      <c r="N2" s="31"/>
      <c r="O2" s="31"/>
      <c r="P2" s="31"/>
      <c r="Q2" s="68"/>
      <c r="U2" s="125"/>
      <c r="W2" s="40" t="s">
        <v>202</v>
      </c>
    </row>
    <row r="3" ht="39.75" customHeight="1" spans="1:23">
      <c r="A3" s="127" t="str">
        <f>"2025"&amp;"年部门基本支出预算表"</f>
        <v>2025年部门基本支出预算表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7"/>
      <c r="O3" s="7"/>
      <c r="P3" s="7"/>
      <c r="Q3" s="53"/>
      <c r="R3" s="53"/>
      <c r="S3" s="53"/>
      <c r="T3" s="53"/>
      <c r="U3" s="53"/>
      <c r="V3" s="53"/>
      <c r="W3" s="53"/>
    </row>
    <row r="4" ht="18.75" customHeight="1" spans="1:23">
      <c r="A4" s="8" t="str">
        <f>"单位名称："&amp;"凤庆县林业和草原局"</f>
        <v>单位名称：凤庆县林业和草原局</v>
      </c>
      <c r="B4" s="128"/>
      <c r="C4" s="128"/>
      <c r="D4" s="128"/>
      <c r="E4" s="128"/>
      <c r="F4" s="128"/>
      <c r="G4" s="128"/>
      <c r="H4" s="72"/>
      <c r="I4" s="72"/>
      <c r="J4" s="72"/>
      <c r="K4" s="72"/>
      <c r="L4" s="72"/>
      <c r="M4" s="72"/>
      <c r="N4" s="94"/>
      <c r="O4" s="94"/>
      <c r="P4" s="94"/>
      <c r="Q4" s="72"/>
      <c r="U4" s="125"/>
      <c r="W4" s="40" t="s">
        <v>190</v>
      </c>
    </row>
    <row r="5" ht="18" customHeight="1" spans="1:23">
      <c r="A5" s="11" t="s">
        <v>203</v>
      </c>
      <c r="B5" s="11" t="s">
        <v>204</v>
      </c>
      <c r="C5" s="11" t="s">
        <v>205</v>
      </c>
      <c r="D5" s="11" t="s">
        <v>206</v>
      </c>
      <c r="E5" s="11" t="s">
        <v>207</v>
      </c>
      <c r="F5" s="11" t="s">
        <v>208</v>
      </c>
      <c r="G5" s="11" t="s">
        <v>209</v>
      </c>
      <c r="H5" s="129" t="s">
        <v>210</v>
      </c>
      <c r="I5" s="65" t="s">
        <v>210</v>
      </c>
      <c r="J5" s="65"/>
      <c r="K5" s="65"/>
      <c r="L5" s="65"/>
      <c r="M5" s="65"/>
      <c r="N5" s="14"/>
      <c r="O5" s="14"/>
      <c r="P5" s="14"/>
      <c r="Q5" s="75" t="s">
        <v>62</v>
      </c>
      <c r="R5" s="65" t="s">
        <v>79</v>
      </c>
      <c r="S5" s="65"/>
      <c r="T5" s="65"/>
      <c r="U5" s="65"/>
      <c r="V5" s="65"/>
      <c r="W5" s="135"/>
    </row>
    <row r="6" ht="18" customHeight="1" spans="1:23">
      <c r="A6" s="16"/>
      <c r="B6" s="124"/>
      <c r="C6" s="16"/>
      <c r="D6" s="16"/>
      <c r="E6" s="16"/>
      <c r="F6" s="16"/>
      <c r="G6" s="16"/>
      <c r="H6" s="106" t="s">
        <v>211</v>
      </c>
      <c r="I6" s="129" t="s">
        <v>59</v>
      </c>
      <c r="J6" s="65"/>
      <c r="K6" s="65"/>
      <c r="L6" s="65"/>
      <c r="M6" s="135"/>
      <c r="N6" s="13" t="s">
        <v>212</v>
      </c>
      <c r="O6" s="14"/>
      <c r="P6" s="15"/>
      <c r="Q6" s="11" t="s">
        <v>62</v>
      </c>
      <c r="R6" s="129" t="s">
        <v>79</v>
      </c>
      <c r="S6" s="75" t="s">
        <v>65</v>
      </c>
      <c r="T6" s="65" t="s">
        <v>79</v>
      </c>
      <c r="U6" s="75" t="s">
        <v>67</v>
      </c>
      <c r="V6" s="75" t="s">
        <v>68</v>
      </c>
      <c r="W6" s="137" t="s">
        <v>69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136" t="s">
        <v>213</v>
      </c>
      <c r="J7" s="11" t="s">
        <v>214</v>
      </c>
      <c r="K7" s="11" t="s">
        <v>215</v>
      </c>
      <c r="L7" s="11" t="s">
        <v>216</v>
      </c>
      <c r="M7" s="11" t="s">
        <v>217</v>
      </c>
      <c r="N7" s="11" t="s">
        <v>59</v>
      </c>
      <c r="O7" s="11" t="s">
        <v>60</v>
      </c>
      <c r="P7" s="11" t="s">
        <v>61</v>
      </c>
      <c r="Q7" s="33"/>
      <c r="R7" s="11" t="s">
        <v>58</v>
      </c>
      <c r="S7" s="11" t="s">
        <v>65</v>
      </c>
      <c r="T7" s="11" t="s">
        <v>218</v>
      </c>
      <c r="U7" s="11" t="s">
        <v>67</v>
      </c>
      <c r="V7" s="11" t="s">
        <v>68</v>
      </c>
      <c r="W7" s="11" t="s">
        <v>69</v>
      </c>
    </row>
    <row r="8" ht="37.5" customHeight="1" spans="1:23">
      <c r="A8" s="109"/>
      <c r="B8" s="109"/>
      <c r="C8" s="109"/>
      <c r="D8" s="109"/>
      <c r="E8" s="109"/>
      <c r="F8" s="109"/>
      <c r="G8" s="109"/>
      <c r="H8" s="109"/>
      <c r="I8" s="93"/>
      <c r="J8" s="18" t="s">
        <v>219</v>
      </c>
      <c r="K8" s="18" t="s">
        <v>215</v>
      </c>
      <c r="L8" s="18" t="s">
        <v>216</v>
      </c>
      <c r="M8" s="18" t="s">
        <v>217</v>
      </c>
      <c r="N8" s="18" t="s">
        <v>215</v>
      </c>
      <c r="O8" s="18" t="s">
        <v>216</v>
      </c>
      <c r="P8" s="18" t="s">
        <v>217</v>
      </c>
      <c r="Q8" s="18" t="s">
        <v>62</v>
      </c>
      <c r="R8" s="18" t="s">
        <v>58</v>
      </c>
      <c r="S8" s="18" t="s">
        <v>65</v>
      </c>
      <c r="T8" s="18" t="s">
        <v>218</v>
      </c>
      <c r="U8" s="18" t="s">
        <v>67</v>
      </c>
      <c r="V8" s="18" t="s">
        <v>68</v>
      </c>
      <c r="W8" s="18" t="s">
        <v>69</v>
      </c>
    </row>
    <row r="9" ht="19.5" customHeight="1" spans="1:23">
      <c r="A9" s="130">
        <v>1</v>
      </c>
      <c r="B9" s="130">
        <v>2</v>
      </c>
      <c r="C9" s="130">
        <v>3</v>
      </c>
      <c r="D9" s="130">
        <v>4</v>
      </c>
      <c r="E9" s="130">
        <v>5</v>
      </c>
      <c r="F9" s="130">
        <v>6</v>
      </c>
      <c r="G9" s="130">
        <v>7</v>
      </c>
      <c r="H9" s="130">
        <v>8</v>
      </c>
      <c r="I9" s="130">
        <v>9</v>
      </c>
      <c r="J9" s="130">
        <v>10</v>
      </c>
      <c r="K9" s="130">
        <v>11</v>
      </c>
      <c r="L9" s="130">
        <v>12</v>
      </c>
      <c r="M9" s="130">
        <v>13</v>
      </c>
      <c r="N9" s="130">
        <v>14</v>
      </c>
      <c r="O9" s="130">
        <v>15</v>
      </c>
      <c r="P9" s="130">
        <v>16</v>
      </c>
      <c r="Q9" s="130">
        <v>17</v>
      </c>
      <c r="R9" s="130">
        <v>18</v>
      </c>
      <c r="S9" s="130">
        <v>19</v>
      </c>
      <c r="T9" s="130">
        <v>20</v>
      </c>
      <c r="U9" s="130">
        <v>21</v>
      </c>
      <c r="V9" s="130">
        <v>22</v>
      </c>
      <c r="W9" s="130">
        <v>23</v>
      </c>
    </row>
    <row r="10" ht="21" customHeight="1" spans="1:23">
      <c r="A10" s="131" t="s">
        <v>71</v>
      </c>
      <c r="B10" s="131"/>
      <c r="C10" s="131"/>
      <c r="D10" s="131"/>
      <c r="E10" s="131"/>
      <c r="F10" s="131"/>
      <c r="G10" s="131"/>
      <c r="H10" s="24">
        <v>11938564.43</v>
      </c>
      <c r="I10" s="24">
        <v>11938564.43</v>
      </c>
      <c r="J10" s="24"/>
      <c r="K10" s="24"/>
      <c r="L10" s="24">
        <v>11938564.43</v>
      </c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21" customHeight="1" spans="1:23">
      <c r="A11" s="132" t="s">
        <v>71</v>
      </c>
      <c r="B11" s="22"/>
      <c r="C11" s="22"/>
      <c r="D11" s="22"/>
      <c r="E11" s="22"/>
      <c r="F11" s="22"/>
      <c r="G11" s="22"/>
      <c r="H11" s="24">
        <v>11938564.43</v>
      </c>
      <c r="I11" s="24">
        <v>11938564.43</v>
      </c>
      <c r="J11" s="24"/>
      <c r="K11" s="24"/>
      <c r="L11" s="24">
        <v>11938564.43</v>
      </c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21" customHeight="1" spans="1:23">
      <c r="A12" s="26"/>
      <c r="B12" s="22" t="s">
        <v>220</v>
      </c>
      <c r="C12" s="22" t="s">
        <v>221</v>
      </c>
      <c r="D12" s="22" t="s">
        <v>121</v>
      </c>
      <c r="E12" s="22" t="s">
        <v>122</v>
      </c>
      <c r="F12" s="22" t="s">
        <v>222</v>
      </c>
      <c r="G12" s="22" t="s">
        <v>223</v>
      </c>
      <c r="H12" s="24">
        <v>2357235</v>
      </c>
      <c r="I12" s="24">
        <v>2357235</v>
      </c>
      <c r="J12" s="24"/>
      <c r="K12" s="24"/>
      <c r="L12" s="24">
        <v>2357235</v>
      </c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21" customHeight="1" spans="1:23">
      <c r="A13" s="26"/>
      <c r="B13" s="22" t="s">
        <v>224</v>
      </c>
      <c r="C13" s="22" t="s">
        <v>225</v>
      </c>
      <c r="D13" s="22" t="s">
        <v>119</v>
      </c>
      <c r="E13" s="22" t="s">
        <v>120</v>
      </c>
      <c r="F13" s="22" t="s">
        <v>222</v>
      </c>
      <c r="G13" s="22" t="s">
        <v>223</v>
      </c>
      <c r="H13" s="24">
        <v>1106400</v>
      </c>
      <c r="I13" s="24">
        <v>1106400</v>
      </c>
      <c r="J13" s="24"/>
      <c r="K13" s="24"/>
      <c r="L13" s="24">
        <v>1106400</v>
      </c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21" customHeight="1" spans="1:23">
      <c r="A14" s="26"/>
      <c r="B14" s="22" t="s">
        <v>224</v>
      </c>
      <c r="C14" s="22" t="s">
        <v>225</v>
      </c>
      <c r="D14" s="22" t="s">
        <v>119</v>
      </c>
      <c r="E14" s="22" t="s">
        <v>120</v>
      </c>
      <c r="F14" s="22" t="s">
        <v>226</v>
      </c>
      <c r="G14" s="22" t="s">
        <v>227</v>
      </c>
      <c r="H14" s="24">
        <v>959472</v>
      </c>
      <c r="I14" s="24">
        <v>959472</v>
      </c>
      <c r="J14" s="24"/>
      <c r="K14" s="24"/>
      <c r="L14" s="24">
        <v>959472</v>
      </c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21" customHeight="1" spans="1:23">
      <c r="A15" s="26"/>
      <c r="B15" s="22" t="s">
        <v>220</v>
      </c>
      <c r="C15" s="22" t="s">
        <v>221</v>
      </c>
      <c r="D15" s="22" t="s">
        <v>121</v>
      </c>
      <c r="E15" s="22" t="s">
        <v>122</v>
      </c>
      <c r="F15" s="22" t="s">
        <v>226</v>
      </c>
      <c r="G15" s="22" t="s">
        <v>227</v>
      </c>
      <c r="H15" s="24">
        <v>222660</v>
      </c>
      <c r="I15" s="24">
        <v>222660</v>
      </c>
      <c r="J15" s="24"/>
      <c r="K15" s="24"/>
      <c r="L15" s="24">
        <v>222660</v>
      </c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21" customHeight="1" spans="1:23">
      <c r="A16" s="26"/>
      <c r="B16" s="22" t="s">
        <v>224</v>
      </c>
      <c r="C16" s="22" t="s">
        <v>225</v>
      </c>
      <c r="D16" s="22" t="s">
        <v>119</v>
      </c>
      <c r="E16" s="22" t="s">
        <v>120</v>
      </c>
      <c r="F16" s="22" t="s">
        <v>226</v>
      </c>
      <c r="G16" s="22" t="s">
        <v>227</v>
      </c>
      <c r="H16" s="24">
        <v>242700</v>
      </c>
      <c r="I16" s="24">
        <v>242700</v>
      </c>
      <c r="J16" s="24"/>
      <c r="K16" s="24"/>
      <c r="L16" s="24">
        <v>242700</v>
      </c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21" customHeight="1" spans="1:23">
      <c r="A17" s="26"/>
      <c r="B17" s="22" t="s">
        <v>224</v>
      </c>
      <c r="C17" s="22" t="s">
        <v>225</v>
      </c>
      <c r="D17" s="22" t="s">
        <v>119</v>
      </c>
      <c r="E17" s="22" t="s">
        <v>120</v>
      </c>
      <c r="F17" s="22" t="s">
        <v>228</v>
      </c>
      <c r="G17" s="22" t="s">
        <v>229</v>
      </c>
      <c r="H17" s="24">
        <v>92200</v>
      </c>
      <c r="I17" s="24">
        <v>92200</v>
      </c>
      <c r="J17" s="24"/>
      <c r="K17" s="24"/>
      <c r="L17" s="24">
        <v>92200</v>
      </c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21" customHeight="1" spans="1:23">
      <c r="A18" s="26"/>
      <c r="B18" s="22" t="s">
        <v>230</v>
      </c>
      <c r="C18" s="22" t="s">
        <v>231</v>
      </c>
      <c r="D18" s="22" t="s">
        <v>119</v>
      </c>
      <c r="E18" s="22" t="s">
        <v>120</v>
      </c>
      <c r="F18" s="22" t="s">
        <v>228</v>
      </c>
      <c r="G18" s="22" t="s">
        <v>229</v>
      </c>
      <c r="H18" s="24">
        <v>400200</v>
      </c>
      <c r="I18" s="24">
        <v>400200</v>
      </c>
      <c r="J18" s="24"/>
      <c r="K18" s="24"/>
      <c r="L18" s="24">
        <v>400200</v>
      </c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21" customHeight="1" spans="1:23">
      <c r="A19" s="26"/>
      <c r="B19" s="22" t="s">
        <v>220</v>
      </c>
      <c r="C19" s="22" t="s">
        <v>221</v>
      </c>
      <c r="D19" s="22" t="s">
        <v>121</v>
      </c>
      <c r="E19" s="22" t="s">
        <v>122</v>
      </c>
      <c r="F19" s="22" t="s">
        <v>232</v>
      </c>
      <c r="G19" s="22" t="s">
        <v>233</v>
      </c>
      <c r="H19" s="24">
        <v>563940</v>
      </c>
      <c r="I19" s="24">
        <v>563940</v>
      </c>
      <c r="J19" s="24"/>
      <c r="K19" s="24"/>
      <c r="L19" s="24">
        <v>563940</v>
      </c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21" customHeight="1" spans="1:23">
      <c r="A20" s="26"/>
      <c r="B20" s="22" t="s">
        <v>234</v>
      </c>
      <c r="C20" s="22" t="s">
        <v>235</v>
      </c>
      <c r="D20" s="22" t="s">
        <v>121</v>
      </c>
      <c r="E20" s="22" t="s">
        <v>122</v>
      </c>
      <c r="F20" s="22" t="s">
        <v>232</v>
      </c>
      <c r="G20" s="22" t="s">
        <v>233</v>
      </c>
      <c r="H20" s="24">
        <v>720000</v>
      </c>
      <c r="I20" s="24">
        <v>720000</v>
      </c>
      <c r="J20" s="24"/>
      <c r="K20" s="24"/>
      <c r="L20" s="24">
        <v>720000</v>
      </c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21" customHeight="1" spans="1:23">
      <c r="A21" s="26"/>
      <c r="B21" s="22" t="s">
        <v>220</v>
      </c>
      <c r="C21" s="22" t="s">
        <v>221</v>
      </c>
      <c r="D21" s="22" t="s">
        <v>121</v>
      </c>
      <c r="E21" s="22" t="s">
        <v>122</v>
      </c>
      <c r="F21" s="22" t="s">
        <v>232</v>
      </c>
      <c r="G21" s="22" t="s">
        <v>233</v>
      </c>
      <c r="H21" s="24">
        <v>699744</v>
      </c>
      <c r="I21" s="24">
        <v>699744</v>
      </c>
      <c r="J21" s="24"/>
      <c r="K21" s="24"/>
      <c r="L21" s="24">
        <v>699744</v>
      </c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21" customHeight="1" spans="1:23">
      <c r="A22" s="26"/>
      <c r="B22" s="22" t="s">
        <v>220</v>
      </c>
      <c r="C22" s="22" t="s">
        <v>221</v>
      </c>
      <c r="D22" s="22" t="s">
        <v>121</v>
      </c>
      <c r="E22" s="22" t="s">
        <v>122</v>
      </c>
      <c r="F22" s="22" t="s">
        <v>232</v>
      </c>
      <c r="G22" s="22" t="s">
        <v>233</v>
      </c>
      <c r="H22" s="24">
        <v>434400</v>
      </c>
      <c r="I22" s="24">
        <v>434400</v>
      </c>
      <c r="J22" s="24"/>
      <c r="K22" s="24"/>
      <c r="L22" s="24">
        <v>434400</v>
      </c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21" customHeight="1" spans="1:23">
      <c r="A23" s="26"/>
      <c r="B23" s="22" t="s">
        <v>236</v>
      </c>
      <c r="C23" s="22" t="s">
        <v>237</v>
      </c>
      <c r="D23" s="22" t="s">
        <v>99</v>
      </c>
      <c r="E23" s="22" t="s">
        <v>100</v>
      </c>
      <c r="F23" s="22" t="s">
        <v>238</v>
      </c>
      <c r="G23" s="22" t="s">
        <v>239</v>
      </c>
      <c r="H23" s="24">
        <v>394533.12</v>
      </c>
      <c r="I23" s="24">
        <v>394533.12</v>
      </c>
      <c r="J23" s="24"/>
      <c r="K23" s="24"/>
      <c r="L23" s="24">
        <v>394533.12</v>
      </c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21" customHeight="1" spans="1:23">
      <c r="A24" s="26"/>
      <c r="B24" s="22" t="s">
        <v>236</v>
      </c>
      <c r="C24" s="22" t="s">
        <v>237</v>
      </c>
      <c r="D24" s="22" t="s">
        <v>99</v>
      </c>
      <c r="E24" s="22" t="s">
        <v>100</v>
      </c>
      <c r="F24" s="22" t="s">
        <v>238</v>
      </c>
      <c r="G24" s="22" t="s">
        <v>239</v>
      </c>
      <c r="H24" s="24">
        <v>684438.24</v>
      </c>
      <c r="I24" s="24">
        <v>684438.24</v>
      </c>
      <c r="J24" s="24"/>
      <c r="K24" s="24"/>
      <c r="L24" s="24">
        <v>684438.24</v>
      </c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21" customHeight="1" spans="1:23">
      <c r="A25" s="26"/>
      <c r="B25" s="22" t="s">
        <v>236</v>
      </c>
      <c r="C25" s="22" t="s">
        <v>237</v>
      </c>
      <c r="D25" s="22" t="s">
        <v>109</v>
      </c>
      <c r="E25" s="22" t="s">
        <v>110</v>
      </c>
      <c r="F25" s="22" t="s">
        <v>240</v>
      </c>
      <c r="G25" s="22" t="s">
        <v>241</v>
      </c>
      <c r="H25" s="24">
        <v>175074.07</v>
      </c>
      <c r="I25" s="24">
        <v>175074.07</v>
      </c>
      <c r="J25" s="24"/>
      <c r="K25" s="24"/>
      <c r="L25" s="24">
        <v>175074.07</v>
      </c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21" customHeight="1" spans="1:23">
      <c r="A26" s="26"/>
      <c r="B26" s="22" t="s">
        <v>236</v>
      </c>
      <c r="C26" s="22" t="s">
        <v>237</v>
      </c>
      <c r="D26" s="22" t="s">
        <v>111</v>
      </c>
      <c r="E26" s="22" t="s">
        <v>112</v>
      </c>
      <c r="F26" s="22" t="s">
        <v>240</v>
      </c>
      <c r="G26" s="22" t="s">
        <v>241</v>
      </c>
      <c r="H26" s="24">
        <v>303719.47</v>
      </c>
      <c r="I26" s="24">
        <v>303719.47</v>
      </c>
      <c r="J26" s="24"/>
      <c r="K26" s="24"/>
      <c r="L26" s="24">
        <v>303719.47</v>
      </c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21" customHeight="1" spans="1:23">
      <c r="A27" s="26"/>
      <c r="B27" s="22" t="s">
        <v>236</v>
      </c>
      <c r="C27" s="22" t="s">
        <v>237</v>
      </c>
      <c r="D27" s="22" t="s">
        <v>113</v>
      </c>
      <c r="E27" s="22" t="s">
        <v>114</v>
      </c>
      <c r="F27" s="22" t="s">
        <v>242</v>
      </c>
      <c r="G27" s="22" t="s">
        <v>243</v>
      </c>
      <c r="H27" s="24">
        <v>8208</v>
      </c>
      <c r="I27" s="24">
        <v>8208</v>
      </c>
      <c r="J27" s="24"/>
      <c r="K27" s="24"/>
      <c r="L27" s="24">
        <v>8208</v>
      </c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21" customHeight="1" spans="1:23">
      <c r="A28" s="26"/>
      <c r="B28" s="22" t="s">
        <v>236</v>
      </c>
      <c r="C28" s="22" t="s">
        <v>237</v>
      </c>
      <c r="D28" s="22" t="s">
        <v>113</v>
      </c>
      <c r="E28" s="22" t="s">
        <v>114</v>
      </c>
      <c r="F28" s="22" t="s">
        <v>242</v>
      </c>
      <c r="G28" s="22" t="s">
        <v>243</v>
      </c>
      <c r="H28" s="24">
        <v>14136</v>
      </c>
      <c r="I28" s="24">
        <v>14136</v>
      </c>
      <c r="J28" s="24"/>
      <c r="K28" s="24"/>
      <c r="L28" s="24">
        <v>14136</v>
      </c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21" customHeight="1" spans="1:23">
      <c r="A29" s="26"/>
      <c r="B29" s="22" t="s">
        <v>236</v>
      </c>
      <c r="C29" s="22" t="s">
        <v>237</v>
      </c>
      <c r="D29" s="22" t="s">
        <v>121</v>
      </c>
      <c r="E29" s="22" t="s">
        <v>122</v>
      </c>
      <c r="F29" s="22" t="s">
        <v>242</v>
      </c>
      <c r="G29" s="22" t="s">
        <v>243</v>
      </c>
      <c r="H29" s="24">
        <v>29944.17</v>
      </c>
      <c r="I29" s="24">
        <v>29944.17</v>
      </c>
      <c r="J29" s="24"/>
      <c r="K29" s="24"/>
      <c r="L29" s="24">
        <v>29944.17</v>
      </c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21" customHeight="1" spans="1:23">
      <c r="A30" s="26"/>
      <c r="B30" s="22" t="s">
        <v>236</v>
      </c>
      <c r="C30" s="22" t="s">
        <v>237</v>
      </c>
      <c r="D30" s="22" t="s">
        <v>113</v>
      </c>
      <c r="E30" s="22" t="s">
        <v>114</v>
      </c>
      <c r="F30" s="22" t="s">
        <v>242</v>
      </c>
      <c r="G30" s="22" t="s">
        <v>243</v>
      </c>
      <c r="H30" s="24">
        <v>4931.66</v>
      </c>
      <c r="I30" s="24">
        <v>4931.66</v>
      </c>
      <c r="J30" s="24"/>
      <c r="K30" s="24"/>
      <c r="L30" s="24">
        <v>4931.66</v>
      </c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21" customHeight="1" spans="1:23">
      <c r="A31" s="26"/>
      <c r="B31" s="22" t="s">
        <v>236</v>
      </c>
      <c r="C31" s="22" t="s">
        <v>237</v>
      </c>
      <c r="D31" s="22" t="s">
        <v>113</v>
      </c>
      <c r="E31" s="22" t="s">
        <v>114</v>
      </c>
      <c r="F31" s="22" t="s">
        <v>242</v>
      </c>
      <c r="G31" s="22" t="s">
        <v>243</v>
      </c>
      <c r="H31" s="24">
        <v>8555.48</v>
      </c>
      <c r="I31" s="24">
        <v>8555.48</v>
      </c>
      <c r="J31" s="24"/>
      <c r="K31" s="24"/>
      <c r="L31" s="24">
        <v>8555.48</v>
      </c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21" customHeight="1" spans="1:23">
      <c r="A32" s="26"/>
      <c r="B32" s="22" t="s">
        <v>236</v>
      </c>
      <c r="C32" s="22" t="s">
        <v>237</v>
      </c>
      <c r="D32" s="22" t="s">
        <v>119</v>
      </c>
      <c r="E32" s="22" t="s">
        <v>120</v>
      </c>
      <c r="F32" s="22" t="s">
        <v>242</v>
      </c>
      <c r="G32" s="22" t="s">
        <v>243</v>
      </c>
      <c r="H32" s="24">
        <v>3917.42</v>
      </c>
      <c r="I32" s="24">
        <v>3917.42</v>
      </c>
      <c r="J32" s="24"/>
      <c r="K32" s="24"/>
      <c r="L32" s="24">
        <v>3917.42</v>
      </c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ht="21" customHeight="1" spans="1:23">
      <c r="A33" s="26"/>
      <c r="B33" s="22" t="s">
        <v>244</v>
      </c>
      <c r="C33" s="22" t="s">
        <v>140</v>
      </c>
      <c r="D33" s="22" t="s">
        <v>139</v>
      </c>
      <c r="E33" s="22" t="s">
        <v>140</v>
      </c>
      <c r="F33" s="22" t="s">
        <v>245</v>
      </c>
      <c r="G33" s="22" t="s">
        <v>140</v>
      </c>
      <c r="H33" s="24">
        <v>513329</v>
      </c>
      <c r="I33" s="24">
        <v>513329</v>
      </c>
      <c r="J33" s="24"/>
      <c r="K33" s="24"/>
      <c r="L33" s="24">
        <v>513329</v>
      </c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ht="21" customHeight="1" spans="1:23">
      <c r="A34" s="26"/>
      <c r="B34" s="22" t="s">
        <v>244</v>
      </c>
      <c r="C34" s="22" t="s">
        <v>140</v>
      </c>
      <c r="D34" s="22" t="s">
        <v>139</v>
      </c>
      <c r="E34" s="22" t="s">
        <v>140</v>
      </c>
      <c r="F34" s="22" t="s">
        <v>245</v>
      </c>
      <c r="G34" s="22" t="s">
        <v>140</v>
      </c>
      <c r="H34" s="24">
        <v>295900</v>
      </c>
      <c r="I34" s="24">
        <v>295900</v>
      </c>
      <c r="J34" s="24"/>
      <c r="K34" s="24"/>
      <c r="L34" s="24">
        <v>295900</v>
      </c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ht="21" customHeight="1" spans="1:23">
      <c r="A35" s="26"/>
      <c r="B35" s="22" t="s">
        <v>246</v>
      </c>
      <c r="C35" s="22" t="s">
        <v>247</v>
      </c>
      <c r="D35" s="22" t="s">
        <v>119</v>
      </c>
      <c r="E35" s="22" t="s">
        <v>120</v>
      </c>
      <c r="F35" s="22" t="s">
        <v>248</v>
      </c>
      <c r="G35" s="22" t="s">
        <v>249</v>
      </c>
      <c r="H35" s="24">
        <v>3500</v>
      </c>
      <c r="I35" s="24">
        <v>3500</v>
      </c>
      <c r="J35" s="24"/>
      <c r="K35" s="24"/>
      <c r="L35" s="24">
        <v>3500</v>
      </c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ht="21" customHeight="1" spans="1:23">
      <c r="A36" s="26"/>
      <c r="B36" s="22" t="s">
        <v>246</v>
      </c>
      <c r="C36" s="22" t="s">
        <v>247</v>
      </c>
      <c r="D36" s="22" t="s">
        <v>119</v>
      </c>
      <c r="E36" s="22" t="s">
        <v>120</v>
      </c>
      <c r="F36" s="22" t="s">
        <v>250</v>
      </c>
      <c r="G36" s="22" t="s">
        <v>251</v>
      </c>
      <c r="H36" s="24">
        <v>1000</v>
      </c>
      <c r="I36" s="24">
        <v>1000</v>
      </c>
      <c r="J36" s="24"/>
      <c r="K36" s="24"/>
      <c r="L36" s="24">
        <v>1000</v>
      </c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  <row r="37" ht="21" customHeight="1" spans="1:23">
      <c r="A37" s="26"/>
      <c r="B37" s="22" t="s">
        <v>246</v>
      </c>
      <c r="C37" s="22" t="s">
        <v>247</v>
      </c>
      <c r="D37" s="22" t="s">
        <v>119</v>
      </c>
      <c r="E37" s="22" t="s">
        <v>120</v>
      </c>
      <c r="F37" s="22" t="s">
        <v>252</v>
      </c>
      <c r="G37" s="22" t="s">
        <v>253</v>
      </c>
      <c r="H37" s="24">
        <v>11000</v>
      </c>
      <c r="I37" s="24">
        <v>11000</v>
      </c>
      <c r="J37" s="24"/>
      <c r="K37" s="24"/>
      <c r="L37" s="24">
        <v>11000</v>
      </c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</row>
    <row r="38" ht="21" customHeight="1" spans="1:23">
      <c r="A38" s="26"/>
      <c r="B38" s="22" t="s">
        <v>246</v>
      </c>
      <c r="C38" s="22" t="s">
        <v>247</v>
      </c>
      <c r="D38" s="22" t="s">
        <v>119</v>
      </c>
      <c r="E38" s="22" t="s">
        <v>120</v>
      </c>
      <c r="F38" s="22" t="s">
        <v>254</v>
      </c>
      <c r="G38" s="22" t="s">
        <v>255</v>
      </c>
      <c r="H38" s="24">
        <v>20000</v>
      </c>
      <c r="I38" s="24">
        <v>20000</v>
      </c>
      <c r="J38" s="24"/>
      <c r="K38" s="24"/>
      <c r="L38" s="24">
        <v>20000</v>
      </c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</row>
    <row r="39" ht="21" customHeight="1" spans="1:23">
      <c r="A39" s="26"/>
      <c r="B39" s="22" t="s">
        <v>246</v>
      </c>
      <c r="C39" s="22" t="s">
        <v>247</v>
      </c>
      <c r="D39" s="22" t="s">
        <v>119</v>
      </c>
      <c r="E39" s="22" t="s">
        <v>120</v>
      </c>
      <c r="F39" s="22" t="s">
        <v>256</v>
      </c>
      <c r="G39" s="22" t="s">
        <v>257</v>
      </c>
      <c r="H39" s="24">
        <v>10000</v>
      </c>
      <c r="I39" s="24">
        <v>10000</v>
      </c>
      <c r="J39" s="24"/>
      <c r="K39" s="24"/>
      <c r="L39" s="24">
        <v>10000</v>
      </c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</row>
    <row r="40" ht="21" customHeight="1" spans="1:23">
      <c r="A40" s="26"/>
      <c r="B40" s="22" t="s">
        <v>258</v>
      </c>
      <c r="C40" s="22" t="s">
        <v>259</v>
      </c>
      <c r="D40" s="22" t="s">
        <v>119</v>
      </c>
      <c r="E40" s="22" t="s">
        <v>120</v>
      </c>
      <c r="F40" s="22" t="s">
        <v>260</v>
      </c>
      <c r="G40" s="22" t="s">
        <v>195</v>
      </c>
      <c r="H40" s="24">
        <v>7000</v>
      </c>
      <c r="I40" s="24">
        <v>7000</v>
      </c>
      <c r="J40" s="24"/>
      <c r="K40" s="24"/>
      <c r="L40" s="24">
        <v>7000</v>
      </c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</row>
    <row r="41" ht="21" customHeight="1" spans="1:23">
      <c r="A41" s="26"/>
      <c r="B41" s="22" t="s">
        <v>246</v>
      </c>
      <c r="C41" s="22" t="s">
        <v>247</v>
      </c>
      <c r="D41" s="22" t="s">
        <v>121</v>
      </c>
      <c r="E41" s="22" t="s">
        <v>122</v>
      </c>
      <c r="F41" s="22" t="s">
        <v>248</v>
      </c>
      <c r="G41" s="22" t="s">
        <v>249</v>
      </c>
      <c r="H41" s="24">
        <v>12600</v>
      </c>
      <c r="I41" s="24">
        <v>12600</v>
      </c>
      <c r="J41" s="24"/>
      <c r="K41" s="24"/>
      <c r="L41" s="24">
        <v>12600</v>
      </c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</row>
    <row r="42" ht="21" customHeight="1" spans="1:23">
      <c r="A42" s="26"/>
      <c r="B42" s="22" t="s">
        <v>246</v>
      </c>
      <c r="C42" s="22" t="s">
        <v>247</v>
      </c>
      <c r="D42" s="22" t="s">
        <v>121</v>
      </c>
      <c r="E42" s="22" t="s">
        <v>122</v>
      </c>
      <c r="F42" s="22" t="s">
        <v>250</v>
      </c>
      <c r="G42" s="22" t="s">
        <v>251</v>
      </c>
      <c r="H42" s="24">
        <v>2000</v>
      </c>
      <c r="I42" s="24">
        <v>2000</v>
      </c>
      <c r="J42" s="24"/>
      <c r="K42" s="24"/>
      <c r="L42" s="24">
        <v>2000</v>
      </c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</row>
    <row r="43" ht="21" customHeight="1" spans="1:23">
      <c r="A43" s="26"/>
      <c r="B43" s="22" t="s">
        <v>246</v>
      </c>
      <c r="C43" s="22" t="s">
        <v>247</v>
      </c>
      <c r="D43" s="22" t="s">
        <v>121</v>
      </c>
      <c r="E43" s="22" t="s">
        <v>122</v>
      </c>
      <c r="F43" s="22" t="s">
        <v>252</v>
      </c>
      <c r="G43" s="22" t="s">
        <v>253</v>
      </c>
      <c r="H43" s="24">
        <v>22000</v>
      </c>
      <c r="I43" s="24">
        <v>22000</v>
      </c>
      <c r="J43" s="24"/>
      <c r="K43" s="24"/>
      <c r="L43" s="24">
        <v>22000</v>
      </c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</row>
    <row r="44" ht="21" customHeight="1" spans="1:23">
      <c r="A44" s="26"/>
      <c r="B44" s="22" t="s">
        <v>246</v>
      </c>
      <c r="C44" s="22" t="s">
        <v>247</v>
      </c>
      <c r="D44" s="22" t="s">
        <v>121</v>
      </c>
      <c r="E44" s="22" t="s">
        <v>122</v>
      </c>
      <c r="F44" s="22" t="s">
        <v>254</v>
      </c>
      <c r="G44" s="22" t="s">
        <v>255</v>
      </c>
      <c r="H44" s="24">
        <v>32000</v>
      </c>
      <c r="I44" s="24">
        <v>32000</v>
      </c>
      <c r="J44" s="24"/>
      <c r="K44" s="24"/>
      <c r="L44" s="24">
        <v>32000</v>
      </c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</row>
    <row r="45" ht="21" customHeight="1" spans="1:23">
      <c r="A45" s="26"/>
      <c r="B45" s="22" t="s">
        <v>246</v>
      </c>
      <c r="C45" s="22" t="s">
        <v>247</v>
      </c>
      <c r="D45" s="22" t="s">
        <v>121</v>
      </c>
      <c r="E45" s="22" t="s">
        <v>122</v>
      </c>
      <c r="F45" s="22" t="s">
        <v>256</v>
      </c>
      <c r="G45" s="22" t="s">
        <v>257</v>
      </c>
      <c r="H45" s="24">
        <v>16000</v>
      </c>
      <c r="I45" s="24">
        <v>16000</v>
      </c>
      <c r="J45" s="24"/>
      <c r="K45" s="24"/>
      <c r="L45" s="24">
        <v>16000</v>
      </c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</row>
    <row r="46" ht="21" customHeight="1" spans="1:23">
      <c r="A46" s="26"/>
      <c r="B46" s="22" t="s">
        <v>258</v>
      </c>
      <c r="C46" s="22" t="s">
        <v>259</v>
      </c>
      <c r="D46" s="22" t="s">
        <v>121</v>
      </c>
      <c r="E46" s="22" t="s">
        <v>122</v>
      </c>
      <c r="F46" s="22" t="s">
        <v>260</v>
      </c>
      <c r="G46" s="22" t="s">
        <v>195</v>
      </c>
      <c r="H46" s="24">
        <v>9700</v>
      </c>
      <c r="I46" s="24">
        <v>9700</v>
      </c>
      <c r="J46" s="24"/>
      <c r="K46" s="24"/>
      <c r="L46" s="24">
        <v>9700</v>
      </c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</row>
    <row r="47" ht="21" customHeight="1" spans="1:23">
      <c r="A47" s="26"/>
      <c r="B47" s="22" t="s">
        <v>261</v>
      </c>
      <c r="C47" s="22" t="s">
        <v>262</v>
      </c>
      <c r="D47" s="22" t="s">
        <v>119</v>
      </c>
      <c r="E47" s="22" t="s">
        <v>120</v>
      </c>
      <c r="F47" s="22" t="s">
        <v>248</v>
      </c>
      <c r="G47" s="22" t="s">
        <v>249</v>
      </c>
      <c r="H47" s="24">
        <v>20987</v>
      </c>
      <c r="I47" s="24">
        <v>20987</v>
      </c>
      <c r="J47" s="24"/>
      <c r="K47" s="24"/>
      <c r="L47" s="24">
        <v>20987</v>
      </c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</row>
    <row r="48" ht="21" customHeight="1" spans="1:23">
      <c r="A48" s="26"/>
      <c r="B48" s="22" t="s">
        <v>261</v>
      </c>
      <c r="C48" s="22" t="s">
        <v>262</v>
      </c>
      <c r="D48" s="22" t="s">
        <v>119</v>
      </c>
      <c r="E48" s="22" t="s">
        <v>120</v>
      </c>
      <c r="F48" s="22" t="s">
        <v>248</v>
      </c>
      <c r="G48" s="22" t="s">
        <v>249</v>
      </c>
      <c r="H48" s="24">
        <v>16000</v>
      </c>
      <c r="I48" s="24">
        <v>16000</v>
      </c>
      <c r="J48" s="24"/>
      <c r="K48" s="24"/>
      <c r="L48" s="24">
        <v>16000</v>
      </c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</row>
    <row r="49" ht="21" customHeight="1" spans="1:23">
      <c r="A49" s="26"/>
      <c r="B49" s="22" t="s">
        <v>263</v>
      </c>
      <c r="C49" s="22" t="s">
        <v>264</v>
      </c>
      <c r="D49" s="22" t="s">
        <v>121</v>
      </c>
      <c r="E49" s="22" t="s">
        <v>122</v>
      </c>
      <c r="F49" s="22" t="s">
        <v>248</v>
      </c>
      <c r="G49" s="22" t="s">
        <v>249</v>
      </c>
      <c r="H49" s="24">
        <v>12166</v>
      </c>
      <c r="I49" s="24">
        <v>12166</v>
      </c>
      <c r="J49" s="24"/>
      <c r="K49" s="24"/>
      <c r="L49" s="24">
        <v>12166</v>
      </c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</row>
    <row r="50" ht="21" customHeight="1" spans="1:23">
      <c r="A50" s="26"/>
      <c r="B50" s="22" t="s">
        <v>263</v>
      </c>
      <c r="C50" s="22" t="s">
        <v>264</v>
      </c>
      <c r="D50" s="22" t="s">
        <v>121</v>
      </c>
      <c r="E50" s="22" t="s">
        <v>122</v>
      </c>
      <c r="F50" s="22" t="s">
        <v>265</v>
      </c>
      <c r="G50" s="22" t="s">
        <v>266</v>
      </c>
      <c r="H50" s="24">
        <v>52000</v>
      </c>
      <c r="I50" s="24">
        <v>52000</v>
      </c>
      <c r="J50" s="24"/>
      <c r="K50" s="24"/>
      <c r="L50" s="24">
        <v>52000</v>
      </c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</row>
    <row r="51" ht="21" customHeight="1" spans="1:23">
      <c r="A51" s="26"/>
      <c r="B51" s="22" t="s">
        <v>267</v>
      </c>
      <c r="C51" s="22" t="s">
        <v>268</v>
      </c>
      <c r="D51" s="22" t="s">
        <v>119</v>
      </c>
      <c r="E51" s="22" t="s">
        <v>120</v>
      </c>
      <c r="F51" s="22" t="s">
        <v>269</v>
      </c>
      <c r="G51" s="22" t="s">
        <v>268</v>
      </c>
      <c r="H51" s="24">
        <v>49317</v>
      </c>
      <c r="I51" s="24">
        <v>49317</v>
      </c>
      <c r="J51" s="24"/>
      <c r="K51" s="24"/>
      <c r="L51" s="24">
        <v>49317</v>
      </c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</row>
    <row r="52" ht="21" customHeight="1" spans="1:23">
      <c r="A52" s="26"/>
      <c r="B52" s="22" t="s">
        <v>267</v>
      </c>
      <c r="C52" s="22" t="s">
        <v>268</v>
      </c>
      <c r="D52" s="22" t="s">
        <v>121</v>
      </c>
      <c r="E52" s="22" t="s">
        <v>122</v>
      </c>
      <c r="F52" s="22" t="s">
        <v>269</v>
      </c>
      <c r="G52" s="22" t="s">
        <v>268</v>
      </c>
      <c r="H52" s="24">
        <v>85555</v>
      </c>
      <c r="I52" s="24">
        <v>85555</v>
      </c>
      <c r="J52" s="24"/>
      <c r="K52" s="24"/>
      <c r="L52" s="24">
        <v>85555</v>
      </c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</row>
    <row r="53" ht="21" customHeight="1" spans="1:23">
      <c r="A53" s="26"/>
      <c r="B53" s="22" t="s">
        <v>270</v>
      </c>
      <c r="C53" s="22" t="s">
        <v>271</v>
      </c>
      <c r="D53" s="22" t="s">
        <v>121</v>
      </c>
      <c r="E53" s="22" t="s">
        <v>122</v>
      </c>
      <c r="F53" s="22" t="s">
        <v>272</v>
      </c>
      <c r="G53" s="22" t="s">
        <v>271</v>
      </c>
      <c r="H53" s="24">
        <v>738</v>
      </c>
      <c r="I53" s="24">
        <v>738</v>
      </c>
      <c r="J53" s="24"/>
      <c r="K53" s="24"/>
      <c r="L53" s="24">
        <v>738</v>
      </c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</row>
    <row r="54" ht="21" customHeight="1" spans="1:23">
      <c r="A54" s="26"/>
      <c r="B54" s="22" t="s">
        <v>270</v>
      </c>
      <c r="C54" s="22" t="s">
        <v>271</v>
      </c>
      <c r="D54" s="22" t="s">
        <v>119</v>
      </c>
      <c r="E54" s="22" t="s">
        <v>120</v>
      </c>
      <c r="F54" s="22" t="s">
        <v>272</v>
      </c>
      <c r="G54" s="22" t="s">
        <v>271</v>
      </c>
      <c r="H54" s="24">
        <v>340</v>
      </c>
      <c r="I54" s="24">
        <v>340</v>
      </c>
      <c r="J54" s="24"/>
      <c r="K54" s="24"/>
      <c r="L54" s="24">
        <v>340</v>
      </c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</row>
    <row r="55" ht="21" customHeight="1" spans="1:23">
      <c r="A55" s="26"/>
      <c r="B55" s="22" t="s">
        <v>273</v>
      </c>
      <c r="C55" s="22" t="s">
        <v>274</v>
      </c>
      <c r="D55" s="22" t="s">
        <v>119</v>
      </c>
      <c r="E55" s="22" t="s">
        <v>120</v>
      </c>
      <c r="F55" s="22" t="s">
        <v>275</v>
      </c>
      <c r="G55" s="22" t="s">
        <v>274</v>
      </c>
      <c r="H55" s="24">
        <v>40000</v>
      </c>
      <c r="I55" s="24">
        <v>40000</v>
      </c>
      <c r="J55" s="24"/>
      <c r="K55" s="24"/>
      <c r="L55" s="24">
        <v>40000</v>
      </c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</row>
    <row r="56" ht="21" customHeight="1" spans="1:23">
      <c r="A56" s="26"/>
      <c r="B56" s="22" t="s">
        <v>276</v>
      </c>
      <c r="C56" s="22" t="s">
        <v>277</v>
      </c>
      <c r="D56" s="22" t="s">
        <v>119</v>
      </c>
      <c r="E56" s="22" t="s">
        <v>120</v>
      </c>
      <c r="F56" s="22" t="s">
        <v>278</v>
      </c>
      <c r="G56" s="22" t="s">
        <v>279</v>
      </c>
      <c r="H56" s="24">
        <v>188400</v>
      </c>
      <c r="I56" s="24">
        <v>188400</v>
      </c>
      <c r="J56" s="24"/>
      <c r="K56" s="24"/>
      <c r="L56" s="24">
        <v>188400</v>
      </c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</row>
    <row r="57" ht="21" customHeight="1" spans="1:23">
      <c r="A57" s="26"/>
      <c r="B57" s="22" t="s">
        <v>280</v>
      </c>
      <c r="C57" s="22" t="s">
        <v>281</v>
      </c>
      <c r="D57" s="22" t="s">
        <v>95</v>
      </c>
      <c r="E57" s="22" t="s">
        <v>96</v>
      </c>
      <c r="F57" s="22" t="s">
        <v>282</v>
      </c>
      <c r="G57" s="22" t="s">
        <v>283</v>
      </c>
      <c r="H57" s="24">
        <v>325843.2</v>
      </c>
      <c r="I57" s="24">
        <v>325843.2</v>
      </c>
      <c r="J57" s="24"/>
      <c r="K57" s="24"/>
      <c r="L57" s="24">
        <v>325843.2</v>
      </c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</row>
    <row r="58" ht="21" customHeight="1" spans="1:23">
      <c r="A58" s="26"/>
      <c r="B58" s="22" t="s">
        <v>280</v>
      </c>
      <c r="C58" s="22" t="s">
        <v>281</v>
      </c>
      <c r="D58" s="22" t="s">
        <v>97</v>
      </c>
      <c r="E58" s="22" t="s">
        <v>98</v>
      </c>
      <c r="F58" s="22" t="s">
        <v>282</v>
      </c>
      <c r="G58" s="22" t="s">
        <v>283</v>
      </c>
      <c r="H58" s="24">
        <v>462021.6</v>
      </c>
      <c r="I58" s="24">
        <v>462021.6</v>
      </c>
      <c r="J58" s="24"/>
      <c r="K58" s="24"/>
      <c r="L58" s="24">
        <v>462021.6</v>
      </c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</row>
    <row r="59" ht="21" customHeight="1" spans="1:23">
      <c r="A59" s="26"/>
      <c r="B59" s="22" t="s">
        <v>284</v>
      </c>
      <c r="C59" s="22" t="s">
        <v>285</v>
      </c>
      <c r="D59" s="22" t="s">
        <v>103</v>
      </c>
      <c r="E59" s="22" t="s">
        <v>104</v>
      </c>
      <c r="F59" s="22" t="s">
        <v>286</v>
      </c>
      <c r="G59" s="22" t="s">
        <v>287</v>
      </c>
      <c r="H59" s="24">
        <v>18000</v>
      </c>
      <c r="I59" s="24">
        <v>18000</v>
      </c>
      <c r="J59" s="24"/>
      <c r="K59" s="24"/>
      <c r="L59" s="24">
        <v>18000</v>
      </c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</row>
    <row r="60" ht="21" customHeight="1" spans="1:23">
      <c r="A60" s="26"/>
      <c r="B60" s="22" t="s">
        <v>284</v>
      </c>
      <c r="C60" s="22" t="s">
        <v>285</v>
      </c>
      <c r="D60" s="22" t="s">
        <v>103</v>
      </c>
      <c r="E60" s="22" t="s">
        <v>104</v>
      </c>
      <c r="F60" s="22" t="s">
        <v>286</v>
      </c>
      <c r="G60" s="22" t="s">
        <v>287</v>
      </c>
      <c r="H60" s="24">
        <v>80172</v>
      </c>
      <c r="I60" s="24">
        <v>80172</v>
      </c>
      <c r="J60" s="24"/>
      <c r="K60" s="24"/>
      <c r="L60" s="24">
        <v>80172</v>
      </c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</row>
    <row r="61" ht="21" customHeight="1" spans="1:23">
      <c r="A61" s="26"/>
      <c r="B61" s="22" t="s">
        <v>288</v>
      </c>
      <c r="C61" s="22" t="s">
        <v>289</v>
      </c>
      <c r="D61" s="22" t="s">
        <v>121</v>
      </c>
      <c r="E61" s="22" t="s">
        <v>122</v>
      </c>
      <c r="F61" s="22" t="s">
        <v>222</v>
      </c>
      <c r="G61" s="22" t="s">
        <v>223</v>
      </c>
      <c r="H61" s="24">
        <v>138299</v>
      </c>
      <c r="I61" s="24">
        <v>138299</v>
      </c>
      <c r="J61" s="24"/>
      <c r="K61" s="24"/>
      <c r="L61" s="24">
        <v>138299</v>
      </c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</row>
    <row r="62" ht="21" customHeight="1" spans="1:23">
      <c r="A62" s="26"/>
      <c r="B62" s="22" t="s">
        <v>290</v>
      </c>
      <c r="C62" s="22" t="s">
        <v>291</v>
      </c>
      <c r="D62" s="22" t="s">
        <v>119</v>
      </c>
      <c r="E62" s="22" t="s">
        <v>120</v>
      </c>
      <c r="F62" s="22" t="s">
        <v>222</v>
      </c>
      <c r="G62" s="22" t="s">
        <v>223</v>
      </c>
      <c r="H62" s="24">
        <v>66288</v>
      </c>
      <c r="I62" s="24">
        <v>66288</v>
      </c>
      <c r="J62" s="24"/>
      <c r="K62" s="24"/>
      <c r="L62" s="24">
        <v>66288</v>
      </c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</row>
    <row r="63" ht="21" customHeight="1" spans="1:23">
      <c r="A63" s="36" t="s">
        <v>141</v>
      </c>
      <c r="B63" s="133"/>
      <c r="C63" s="133"/>
      <c r="D63" s="133"/>
      <c r="E63" s="133"/>
      <c r="F63" s="133"/>
      <c r="G63" s="134"/>
      <c r="H63" s="24">
        <v>11938564.43</v>
      </c>
      <c r="I63" s="24">
        <v>11938564.43</v>
      </c>
      <c r="J63" s="24"/>
      <c r="K63" s="24"/>
      <c r="L63" s="24">
        <v>11938564.43</v>
      </c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</row>
  </sheetData>
  <mergeCells count="30">
    <mergeCell ref="A3:W3"/>
    <mergeCell ref="A4:G4"/>
    <mergeCell ref="H5:W5"/>
    <mergeCell ref="I6:M6"/>
    <mergeCell ref="N6:P6"/>
    <mergeCell ref="R6:W6"/>
    <mergeCell ref="A63:G63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6"/>
  <sheetViews>
    <sheetView showZeros="0" workbookViewId="0">
      <pane ySplit="1" topLeftCell="A22" activePane="bottomLeft" state="frozen"/>
      <selection/>
      <selection pane="bottomLeft" activeCell="A1" sqref="A1"/>
    </sheetView>
  </sheetViews>
  <sheetFormatPr defaultColWidth="9.14583333333333" defaultRowHeight="14.25" customHeight="1"/>
  <cols>
    <col min="1" max="1" width="12.4166666666667" customWidth="1"/>
    <col min="2" max="2" width="30.4375" customWidth="1"/>
    <col min="3" max="3" width="32.84375" customWidth="1"/>
    <col min="4" max="4" width="23.84375" customWidth="1"/>
    <col min="5" max="5" width="11.1458333333333" customWidth="1"/>
    <col min="6" max="6" width="17.71875" customWidth="1"/>
    <col min="7" max="7" width="9.84375" customWidth="1"/>
    <col min="8" max="8" width="17.71875" customWidth="1"/>
    <col min="9" max="21" width="19.1458333333333" customWidth="1"/>
    <col min="22" max="23" width="19.2812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1:23">
      <c r="A2" s="2"/>
      <c r="B2" s="4"/>
      <c r="C2" s="2"/>
      <c r="D2" s="2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2"/>
      <c r="S2" s="2"/>
      <c r="T2" s="2"/>
      <c r="U2" s="4"/>
      <c r="V2" s="2"/>
      <c r="W2" s="41" t="s">
        <v>292</v>
      </c>
    </row>
    <row r="3" ht="41.25" customHeight="1" spans="1:23">
      <c r="A3" s="6" t="str">
        <f>"2025"&amp;"年部门项目支出预算表"</f>
        <v>2025年部门项目支出预算表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ht="18.75" customHeight="1" spans="1:23">
      <c r="A4" s="8" t="str">
        <f>"单位名称："&amp;"凤庆县林业和草原局"</f>
        <v>单位名称：凤庆县林业和草原局</v>
      </c>
      <c r="B4" s="9"/>
      <c r="C4" s="9"/>
      <c r="D4" s="9"/>
      <c r="E4" s="9"/>
      <c r="F4" s="9"/>
      <c r="G4" s="9"/>
      <c r="H4" s="9"/>
      <c r="I4" s="10"/>
      <c r="J4" s="10"/>
      <c r="K4" s="10"/>
      <c r="L4" s="10"/>
      <c r="M4" s="10"/>
      <c r="N4" s="10"/>
      <c r="O4" s="10"/>
      <c r="P4" s="10"/>
      <c r="Q4" s="10"/>
      <c r="R4" s="2"/>
      <c r="S4" s="2"/>
      <c r="T4" s="2"/>
      <c r="U4" s="4"/>
      <c r="V4" s="2"/>
      <c r="W4" s="41" t="s">
        <v>190</v>
      </c>
    </row>
    <row r="5" ht="18.75" customHeight="1" spans="1:23">
      <c r="A5" s="11" t="s">
        <v>293</v>
      </c>
      <c r="B5" s="12" t="s">
        <v>204</v>
      </c>
      <c r="C5" s="11" t="s">
        <v>205</v>
      </c>
      <c r="D5" s="11" t="s">
        <v>294</v>
      </c>
      <c r="E5" s="12" t="s">
        <v>206</v>
      </c>
      <c r="F5" s="12" t="s">
        <v>207</v>
      </c>
      <c r="G5" s="12" t="s">
        <v>295</v>
      </c>
      <c r="H5" s="12" t="s">
        <v>296</v>
      </c>
      <c r="I5" s="32" t="s">
        <v>56</v>
      </c>
      <c r="J5" s="13" t="s">
        <v>297</v>
      </c>
      <c r="K5" s="14"/>
      <c r="L5" s="14"/>
      <c r="M5" s="15"/>
      <c r="N5" s="13" t="s">
        <v>212</v>
      </c>
      <c r="O5" s="14"/>
      <c r="P5" s="15"/>
      <c r="Q5" s="12" t="s">
        <v>62</v>
      </c>
      <c r="R5" s="13" t="s">
        <v>79</v>
      </c>
      <c r="S5" s="14"/>
      <c r="T5" s="14"/>
      <c r="U5" s="14"/>
      <c r="V5" s="14"/>
      <c r="W5" s="15"/>
    </row>
    <row r="6" ht="18.75" customHeight="1" spans="1:23">
      <c r="A6" s="16"/>
      <c r="B6" s="33"/>
      <c r="C6" s="16"/>
      <c r="D6" s="16"/>
      <c r="E6" s="17"/>
      <c r="F6" s="17"/>
      <c r="G6" s="17"/>
      <c r="H6" s="17"/>
      <c r="I6" s="33"/>
      <c r="J6" s="121" t="s">
        <v>59</v>
      </c>
      <c r="K6" s="122"/>
      <c r="L6" s="12" t="s">
        <v>60</v>
      </c>
      <c r="M6" s="12" t="s">
        <v>61</v>
      </c>
      <c r="N6" s="12" t="s">
        <v>59</v>
      </c>
      <c r="O6" s="12" t="s">
        <v>60</v>
      </c>
      <c r="P6" s="12" t="s">
        <v>61</v>
      </c>
      <c r="Q6" s="17"/>
      <c r="R6" s="12" t="s">
        <v>58</v>
      </c>
      <c r="S6" s="11" t="s">
        <v>65</v>
      </c>
      <c r="T6" s="11" t="s">
        <v>218</v>
      </c>
      <c r="U6" s="11" t="s">
        <v>67</v>
      </c>
      <c r="V6" s="11" t="s">
        <v>68</v>
      </c>
      <c r="W6" s="11" t="s">
        <v>69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33"/>
      <c r="J7" s="123" t="s">
        <v>58</v>
      </c>
      <c r="K7" s="95"/>
      <c r="L7" s="33"/>
      <c r="M7" s="33"/>
      <c r="N7" s="33"/>
      <c r="O7" s="33"/>
      <c r="P7" s="33"/>
      <c r="Q7" s="33"/>
      <c r="R7" s="33"/>
      <c r="S7" s="124"/>
      <c r="T7" s="124"/>
      <c r="U7" s="124"/>
      <c r="V7" s="124"/>
      <c r="W7" s="124"/>
    </row>
    <row r="8" ht="18.75" customHeight="1" spans="1:23">
      <c r="A8" s="18"/>
      <c r="B8" s="34"/>
      <c r="C8" s="18"/>
      <c r="D8" s="18"/>
      <c r="E8" s="19"/>
      <c r="F8" s="19"/>
      <c r="G8" s="19"/>
      <c r="H8" s="19"/>
      <c r="I8" s="34"/>
      <c r="J8" s="48" t="s">
        <v>58</v>
      </c>
      <c r="K8" s="48" t="s">
        <v>298</v>
      </c>
      <c r="L8" s="19"/>
      <c r="M8" s="19"/>
      <c r="N8" s="19"/>
      <c r="O8" s="19"/>
      <c r="P8" s="19"/>
      <c r="Q8" s="19"/>
      <c r="R8" s="19"/>
      <c r="S8" s="19"/>
      <c r="T8" s="19"/>
      <c r="U8" s="34"/>
      <c r="V8" s="19"/>
      <c r="W8" s="19"/>
    </row>
    <row r="9" ht="18.75" customHeight="1" spans="1:23">
      <c r="A9" s="119">
        <v>1</v>
      </c>
      <c r="B9" s="119">
        <v>2</v>
      </c>
      <c r="C9" s="119">
        <v>3</v>
      </c>
      <c r="D9" s="119">
        <v>4</v>
      </c>
      <c r="E9" s="119">
        <v>5</v>
      </c>
      <c r="F9" s="119">
        <v>6</v>
      </c>
      <c r="G9" s="119">
        <v>7</v>
      </c>
      <c r="H9" s="119">
        <v>8</v>
      </c>
      <c r="I9" s="119">
        <v>9</v>
      </c>
      <c r="J9" s="119">
        <v>10</v>
      </c>
      <c r="K9" s="119">
        <v>11</v>
      </c>
      <c r="L9" s="119">
        <v>12</v>
      </c>
      <c r="M9" s="119">
        <v>13</v>
      </c>
      <c r="N9" s="119">
        <v>14</v>
      </c>
      <c r="O9" s="119">
        <v>15</v>
      </c>
      <c r="P9" s="119">
        <v>16</v>
      </c>
      <c r="Q9" s="119">
        <v>17</v>
      </c>
      <c r="R9" s="119">
        <v>18</v>
      </c>
      <c r="S9" s="119">
        <v>19</v>
      </c>
      <c r="T9" s="119">
        <v>20</v>
      </c>
      <c r="U9" s="119">
        <v>21</v>
      </c>
      <c r="V9" s="119">
        <v>22</v>
      </c>
      <c r="W9" s="119">
        <v>23</v>
      </c>
    </row>
    <row r="10" ht="18.75" customHeight="1" spans="1:23">
      <c r="A10" s="22"/>
      <c r="B10" s="22"/>
      <c r="C10" s="22" t="s">
        <v>299</v>
      </c>
      <c r="D10" s="22"/>
      <c r="E10" s="22"/>
      <c r="F10" s="22"/>
      <c r="G10" s="22"/>
      <c r="H10" s="22"/>
      <c r="I10" s="24">
        <v>34300</v>
      </c>
      <c r="J10" s="24"/>
      <c r="K10" s="24"/>
      <c r="L10" s="24"/>
      <c r="M10" s="24"/>
      <c r="N10" s="24"/>
      <c r="O10" s="24"/>
      <c r="P10" s="24"/>
      <c r="Q10" s="24"/>
      <c r="R10" s="24">
        <v>34300</v>
      </c>
      <c r="S10" s="24"/>
      <c r="T10" s="24"/>
      <c r="U10" s="24">
        <v>34300</v>
      </c>
      <c r="V10" s="24"/>
      <c r="W10" s="24"/>
    </row>
    <row r="11" ht="18.75" customHeight="1" spans="1:23">
      <c r="A11" s="120" t="s">
        <v>300</v>
      </c>
      <c r="B11" s="120" t="s">
        <v>301</v>
      </c>
      <c r="C11" s="22" t="s">
        <v>299</v>
      </c>
      <c r="D11" s="120" t="s">
        <v>71</v>
      </c>
      <c r="E11" s="120" t="s">
        <v>123</v>
      </c>
      <c r="F11" s="120" t="s">
        <v>124</v>
      </c>
      <c r="G11" s="120" t="s">
        <v>302</v>
      </c>
      <c r="H11" s="120" t="s">
        <v>303</v>
      </c>
      <c r="I11" s="24">
        <v>12400</v>
      </c>
      <c r="J11" s="24"/>
      <c r="K11" s="24"/>
      <c r="L11" s="24"/>
      <c r="M11" s="24"/>
      <c r="N11" s="24"/>
      <c r="O11" s="24"/>
      <c r="P11" s="24"/>
      <c r="Q11" s="24"/>
      <c r="R11" s="24">
        <v>12400</v>
      </c>
      <c r="S11" s="24"/>
      <c r="T11" s="24"/>
      <c r="U11" s="24">
        <v>12400</v>
      </c>
      <c r="V11" s="24"/>
      <c r="W11" s="24"/>
    </row>
    <row r="12" ht="18.75" customHeight="1" spans="1:23">
      <c r="A12" s="120" t="s">
        <v>300</v>
      </c>
      <c r="B12" s="120" t="s">
        <v>301</v>
      </c>
      <c r="C12" s="22" t="s">
        <v>299</v>
      </c>
      <c r="D12" s="120" t="s">
        <v>71</v>
      </c>
      <c r="E12" s="120" t="s">
        <v>123</v>
      </c>
      <c r="F12" s="120" t="s">
        <v>124</v>
      </c>
      <c r="G12" s="120" t="s">
        <v>265</v>
      </c>
      <c r="H12" s="120" t="s">
        <v>266</v>
      </c>
      <c r="I12" s="24">
        <v>21900</v>
      </c>
      <c r="J12" s="24"/>
      <c r="K12" s="24"/>
      <c r="L12" s="24"/>
      <c r="M12" s="24"/>
      <c r="N12" s="24"/>
      <c r="O12" s="24"/>
      <c r="P12" s="24"/>
      <c r="Q12" s="24"/>
      <c r="R12" s="24">
        <v>21900</v>
      </c>
      <c r="S12" s="24"/>
      <c r="T12" s="24"/>
      <c r="U12" s="24">
        <v>21900</v>
      </c>
      <c r="V12" s="24"/>
      <c r="W12" s="24"/>
    </row>
    <row r="13" ht="18.75" customHeight="1" spans="1:23">
      <c r="A13" s="26"/>
      <c r="B13" s="26"/>
      <c r="C13" s="22" t="s">
        <v>304</v>
      </c>
      <c r="D13" s="26"/>
      <c r="E13" s="26"/>
      <c r="F13" s="26"/>
      <c r="G13" s="26"/>
      <c r="H13" s="26"/>
      <c r="I13" s="24">
        <v>58427</v>
      </c>
      <c r="J13" s="24"/>
      <c r="K13" s="24"/>
      <c r="L13" s="24"/>
      <c r="M13" s="24"/>
      <c r="N13" s="24"/>
      <c r="O13" s="24"/>
      <c r="P13" s="24"/>
      <c r="Q13" s="24"/>
      <c r="R13" s="24">
        <v>58427</v>
      </c>
      <c r="S13" s="24"/>
      <c r="T13" s="24"/>
      <c r="U13" s="24">
        <v>58427</v>
      </c>
      <c r="V13" s="24"/>
      <c r="W13" s="24"/>
    </row>
    <row r="14" ht="18.75" customHeight="1" spans="1:23">
      <c r="A14" s="120" t="s">
        <v>305</v>
      </c>
      <c r="B14" s="120" t="s">
        <v>306</v>
      </c>
      <c r="C14" s="22" t="s">
        <v>304</v>
      </c>
      <c r="D14" s="120" t="s">
        <v>71</v>
      </c>
      <c r="E14" s="120" t="s">
        <v>123</v>
      </c>
      <c r="F14" s="120" t="s">
        <v>124</v>
      </c>
      <c r="G14" s="120" t="s">
        <v>307</v>
      </c>
      <c r="H14" s="120" t="s">
        <v>308</v>
      </c>
      <c r="I14" s="24">
        <v>10460</v>
      </c>
      <c r="J14" s="24"/>
      <c r="K14" s="24"/>
      <c r="L14" s="24"/>
      <c r="M14" s="24"/>
      <c r="N14" s="24"/>
      <c r="O14" s="24"/>
      <c r="P14" s="24"/>
      <c r="Q14" s="24"/>
      <c r="R14" s="24">
        <v>10460</v>
      </c>
      <c r="S14" s="24"/>
      <c r="T14" s="24"/>
      <c r="U14" s="24">
        <v>10460</v>
      </c>
      <c r="V14" s="24"/>
      <c r="W14" s="24"/>
    </row>
    <row r="15" ht="18.75" customHeight="1" spans="1:23">
      <c r="A15" s="120" t="s">
        <v>305</v>
      </c>
      <c r="B15" s="120" t="s">
        <v>306</v>
      </c>
      <c r="C15" s="22" t="s">
        <v>304</v>
      </c>
      <c r="D15" s="120" t="s">
        <v>71</v>
      </c>
      <c r="E15" s="120" t="s">
        <v>123</v>
      </c>
      <c r="F15" s="120" t="s">
        <v>124</v>
      </c>
      <c r="G15" s="120" t="s">
        <v>302</v>
      </c>
      <c r="H15" s="120" t="s">
        <v>303</v>
      </c>
      <c r="I15" s="24">
        <v>24000</v>
      </c>
      <c r="J15" s="24"/>
      <c r="K15" s="24"/>
      <c r="L15" s="24"/>
      <c r="M15" s="24"/>
      <c r="N15" s="24"/>
      <c r="O15" s="24"/>
      <c r="P15" s="24"/>
      <c r="Q15" s="24"/>
      <c r="R15" s="24">
        <v>24000</v>
      </c>
      <c r="S15" s="24"/>
      <c r="T15" s="24"/>
      <c r="U15" s="24">
        <v>24000</v>
      </c>
      <c r="V15" s="24"/>
      <c r="W15" s="24"/>
    </row>
    <row r="16" ht="18.75" customHeight="1" spans="1:23">
      <c r="A16" s="120" t="s">
        <v>305</v>
      </c>
      <c r="B16" s="120" t="s">
        <v>306</v>
      </c>
      <c r="C16" s="22" t="s">
        <v>304</v>
      </c>
      <c r="D16" s="120" t="s">
        <v>71</v>
      </c>
      <c r="E16" s="120" t="s">
        <v>123</v>
      </c>
      <c r="F16" s="120" t="s">
        <v>124</v>
      </c>
      <c r="G16" s="120" t="s">
        <v>265</v>
      </c>
      <c r="H16" s="120" t="s">
        <v>266</v>
      </c>
      <c r="I16" s="24">
        <v>23967</v>
      </c>
      <c r="J16" s="24"/>
      <c r="K16" s="24"/>
      <c r="L16" s="24"/>
      <c r="M16" s="24"/>
      <c r="N16" s="24"/>
      <c r="O16" s="24"/>
      <c r="P16" s="24"/>
      <c r="Q16" s="24"/>
      <c r="R16" s="24">
        <v>23967</v>
      </c>
      <c r="S16" s="24"/>
      <c r="T16" s="24"/>
      <c r="U16" s="24">
        <v>23967</v>
      </c>
      <c r="V16" s="24"/>
      <c r="W16" s="24"/>
    </row>
    <row r="17" ht="18.75" customHeight="1" spans="1:23">
      <c r="A17" s="26"/>
      <c r="B17" s="26"/>
      <c r="C17" s="22" t="s">
        <v>309</v>
      </c>
      <c r="D17" s="26"/>
      <c r="E17" s="26"/>
      <c r="F17" s="26"/>
      <c r="G17" s="26"/>
      <c r="H17" s="26"/>
      <c r="I17" s="24">
        <v>3000</v>
      </c>
      <c r="J17" s="24">
        <v>3000</v>
      </c>
      <c r="K17" s="24">
        <v>3000</v>
      </c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18.75" customHeight="1" spans="1:23">
      <c r="A18" s="120" t="s">
        <v>300</v>
      </c>
      <c r="B18" s="120" t="s">
        <v>310</v>
      </c>
      <c r="C18" s="22" t="s">
        <v>309</v>
      </c>
      <c r="D18" s="120" t="s">
        <v>71</v>
      </c>
      <c r="E18" s="120" t="s">
        <v>89</v>
      </c>
      <c r="F18" s="120" t="s">
        <v>90</v>
      </c>
      <c r="G18" s="120" t="s">
        <v>248</v>
      </c>
      <c r="H18" s="120" t="s">
        <v>249</v>
      </c>
      <c r="I18" s="24">
        <v>1080</v>
      </c>
      <c r="J18" s="24">
        <v>1080</v>
      </c>
      <c r="K18" s="24">
        <v>1080</v>
      </c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18.75" customHeight="1" spans="1:23">
      <c r="A19" s="120" t="s">
        <v>300</v>
      </c>
      <c r="B19" s="120" t="s">
        <v>310</v>
      </c>
      <c r="C19" s="22" t="s">
        <v>309</v>
      </c>
      <c r="D19" s="120" t="s">
        <v>71</v>
      </c>
      <c r="E19" s="120" t="s">
        <v>89</v>
      </c>
      <c r="F19" s="120" t="s">
        <v>90</v>
      </c>
      <c r="G19" s="120" t="s">
        <v>248</v>
      </c>
      <c r="H19" s="120" t="s">
        <v>249</v>
      </c>
      <c r="I19" s="24">
        <v>1000</v>
      </c>
      <c r="J19" s="24">
        <v>1000</v>
      </c>
      <c r="K19" s="24">
        <v>1000</v>
      </c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18.75" customHeight="1" spans="1:23">
      <c r="A20" s="120" t="s">
        <v>300</v>
      </c>
      <c r="B20" s="120" t="s">
        <v>310</v>
      </c>
      <c r="C20" s="22" t="s">
        <v>309</v>
      </c>
      <c r="D20" s="120" t="s">
        <v>71</v>
      </c>
      <c r="E20" s="120" t="s">
        <v>89</v>
      </c>
      <c r="F20" s="120" t="s">
        <v>90</v>
      </c>
      <c r="G20" s="120" t="s">
        <v>272</v>
      </c>
      <c r="H20" s="120" t="s">
        <v>271</v>
      </c>
      <c r="I20" s="24">
        <v>920</v>
      </c>
      <c r="J20" s="24">
        <v>920</v>
      </c>
      <c r="K20" s="24">
        <v>920</v>
      </c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18.75" customHeight="1" spans="1:23">
      <c r="A21" s="26"/>
      <c r="B21" s="26"/>
      <c r="C21" s="22" t="s">
        <v>311</v>
      </c>
      <c r="D21" s="26"/>
      <c r="E21" s="26"/>
      <c r="F21" s="26"/>
      <c r="G21" s="26"/>
      <c r="H21" s="26"/>
      <c r="I21" s="24">
        <v>30000</v>
      </c>
      <c r="J21" s="24">
        <v>30000</v>
      </c>
      <c r="K21" s="24">
        <v>30000</v>
      </c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18.75" customHeight="1" spans="1:23">
      <c r="A22" s="120" t="s">
        <v>300</v>
      </c>
      <c r="B22" s="120" t="s">
        <v>312</v>
      </c>
      <c r="C22" s="22" t="s">
        <v>311</v>
      </c>
      <c r="D22" s="120" t="s">
        <v>71</v>
      </c>
      <c r="E22" s="120" t="s">
        <v>125</v>
      </c>
      <c r="F22" s="120" t="s">
        <v>126</v>
      </c>
      <c r="G22" s="120" t="s">
        <v>248</v>
      </c>
      <c r="H22" s="120" t="s">
        <v>249</v>
      </c>
      <c r="I22" s="24">
        <v>15000</v>
      </c>
      <c r="J22" s="24">
        <v>15000</v>
      </c>
      <c r="K22" s="24">
        <v>15000</v>
      </c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18.75" customHeight="1" spans="1:23">
      <c r="A23" s="120" t="s">
        <v>300</v>
      </c>
      <c r="B23" s="120" t="s">
        <v>312</v>
      </c>
      <c r="C23" s="22" t="s">
        <v>311</v>
      </c>
      <c r="D23" s="120" t="s">
        <v>71</v>
      </c>
      <c r="E23" s="120" t="s">
        <v>125</v>
      </c>
      <c r="F23" s="120" t="s">
        <v>126</v>
      </c>
      <c r="G23" s="120" t="s">
        <v>313</v>
      </c>
      <c r="H23" s="120" t="s">
        <v>314</v>
      </c>
      <c r="I23" s="24">
        <v>10000</v>
      </c>
      <c r="J23" s="24">
        <v>10000</v>
      </c>
      <c r="K23" s="24">
        <v>10000</v>
      </c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18.75" customHeight="1" spans="1:23">
      <c r="A24" s="120" t="s">
        <v>300</v>
      </c>
      <c r="B24" s="120" t="s">
        <v>312</v>
      </c>
      <c r="C24" s="22" t="s">
        <v>311</v>
      </c>
      <c r="D24" s="120" t="s">
        <v>71</v>
      </c>
      <c r="E24" s="120" t="s">
        <v>125</v>
      </c>
      <c r="F24" s="120" t="s">
        <v>126</v>
      </c>
      <c r="G24" s="120" t="s">
        <v>256</v>
      </c>
      <c r="H24" s="120" t="s">
        <v>257</v>
      </c>
      <c r="I24" s="24">
        <v>5000</v>
      </c>
      <c r="J24" s="24">
        <v>5000</v>
      </c>
      <c r="K24" s="24">
        <v>5000</v>
      </c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18.75" customHeight="1" spans="1:23">
      <c r="A25" s="26"/>
      <c r="B25" s="26"/>
      <c r="C25" s="22" t="s">
        <v>315</v>
      </c>
      <c r="D25" s="26"/>
      <c r="E25" s="26"/>
      <c r="F25" s="26"/>
      <c r="G25" s="26"/>
      <c r="H25" s="26"/>
      <c r="I25" s="24">
        <v>20000</v>
      </c>
      <c r="J25" s="24">
        <v>20000</v>
      </c>
      <c r="K25" s="24">
        <v>20000</v>
      </c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18.75" customHeight="1" spans="1:23">
      <c r="A26" s="120" t="s">
        <v>300</v>
      </c>
      <c r="B26" s="120" t="s">
        <v>316</v>
      </c>
      <c r="C26" s="22" t="s">
        <v>315</v>
      </c>
      <c r="D26" s="120" t="s">
        <v>71</v>
      </c>
      <c r="E26" s="120" t="s">
        <v>127</v>
      </c>
      <c r="F26" s="120" t="s">
        <v>128</v>
      </c>
      <c r="G26" s="120" t="s">
        <v>256</v>
      </c>
      <c r="H26" s="120" t="s">
        <v>257</v>
      </c>
      <c r="I26" s="24">
        <v>20000</v>
      </c>
      <c r="J26" s="24">
        <v>20000</v>
      </c>
      <c r="K26" s="24">
        <v>20000</v>
      </c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18.75" customHeight="1" spans="1:23">
      <c r="A27" s="26"/>
      <c r="B27" s="26"/>
      <c r="C27" s="22" t="s">
        <v>317</v>
      </c>
      <c r="D27" s="26"/>
      <c r="E27" s="26"/>
      <c r="F27" s="26"/>
      <c r="G27" s="26"/>
      <c r="H27" s="26"/>
      <c r="I27" s="24">
        <v>195877</v>
      </c>
      <c r="J27" s="24">
        <v>195877</v>
      </c>
      <c r="K27" s="24">
        <v>195877</v>
      </c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18.75" customHeight="1" spans="1:23">
      <c r="A28" s="120" t="s">
        <v>305</v>
      </c>
      <c r="B28" s="120" t="s">
        <v>318</v>
      </c>
      <c r="C28" s="22" t="s">
        <v>317</v>
      </c>
      <c r="D28" s="120" t="s">
        <v>71</v>
      </c>
      <c r="E28" s="120" t="s">
        <v>133</v>
      </c>
      <c r="F28" s="120" t="s">
        <v>134</v>
      </c>
      <c r="G28" s="120" t="s">
        <v>319</v>
      </c>
      <c r="H28" s="120" t="s">
        <v>320</v>
      </c>
      <c r="I28" s="24">
        <v>195877</v>
      </c>
      <c r="J28" s="24">
        <v>195877</v>
      </c>
      <c r="K28" s="24">
        <v>195877</v>
      </c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18.75" customHeight="1" spans="1:23">
      <c r="A29" s="26"/>
      <c r="B29" s="26"/>
      <c r="C29" s="22" t="s">
        <v>321</v>
      </c>
      <c r="D29" s="26"/>
      <c r="E29" s="26"/>
      <c r="F29" s="26"/>
      <c r="G29" s="26"/>
      <c r="H29" s="26"/>
      <c r="I29" s="24">
        <v>390900</v>
      </c>
      <c r="J29" s="24">
        <v>390900</v>
      </c>
      <c r="K29" s="24">
        <v>390900</v>
      </c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18.75" customHeight="1" spans="1:23">
      <c r="A30" s="120" t="s">
        <v>300</v>
      </c>
      <c r="B30" s="120" t="s">
        <v>322</v>
      </c>
      <c r="C30" s="22" t="s">
        <v>321</v>
      </c>
      <c r="D30" s="120" t="s">
        <v>71</v>
      </c>
      <c r="E30" s="120" t="s">
        <v>129</v>
      </c>
      <c r="F30" s="120" t="s">
        <v>130</v>
      </c>
      <c r="G30" s="120" t="s">
        <v>252</v>
      </c>
      <c r="H30" s="120" t="s">
        <v>253</v>
      </c>
      <c r="I30" s="24">
        <v>3000</v>
      </c>
      <c r="J30" s="24">
        <v>3000</v>
      </c>
      <c r="K30" s="24">
        <v>3000</v>
      </c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18.75" customHeight="1" spans="1:23">
      <c r="A31" s="120" t="s">
        <v>300</v>
      </c>
      <c r="B31" s="120" t="s">
        <v>322</v>
      </c>
      <c r="C31" s="22" t="s">
        <v>321</v>
      </c>
      <c r="D31" s="120" t="s">
        <v>71</v>
      </c>
      <c r="E31" s="120" t="s">
        <v>129</v>
      </c>
      <c r="F31" s="120" t="s">
        <v>130</v>
      </c>
      <c r="G31" s="120" t="s">
        <v>254</v>
      </c>
      <c r="H31" s="120" t="s">
        <v>255</v>
      </c>
      <c r="I31" s="24">
        <v>30000</v>
      </c>
      <c r="J31" s="24">
        <v>30000</v>
      </c>
      <c r="K31" s="24">
        <v>30000</v>
      </c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18.75" customHeight="1" spans="1:23">
      <c r="A32" s="120" t="s">
        <v>300</v>
      </c>
      <c r="B32" s="120" t="s">
        <v>322</v>
      </c>
      <c r="C32" s="22" t="s">
        <v>321</v>
      </c>
      <c r="D32" s="120" t="s">
        <v>71</v>
      </c>
      <c r="E32" s="120" t="s">
        <v>129</v>
      </c>
      <c r="F32" s="120" t="s">
        <v>130</v>
      </c>
      <c r="G32" s="120" t="s">
        <v>256</v>
      </c>
      <c r="H32" s="120" t="s">
        <v>257</v>
      </c>
      <c r="I32" s="24">
        <v>47900</v>
      </c>
      <c r="J32" s="24">
        <v>47900</v>
      </c>
      <c r="K32" s="24">
        <v>47900</v>
      </c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ht="18.75" customHeight="1" spans="1:23">
      <c r="A33" s="120" t="s">
        <v>300</v>
      </c>
      <c r="B33" s="120" t="s">
        <v>322</v>
      </c>
      <c r="C33" s="22" t="s">
        <v>321</v>
      </c>
      <c r="D33" s="120" t="s">
        <v>71</v>
      </c>
      <c r="E33" s="120" t="s">
        <v>129</v>
      </c>
      <c r="F33" s="120" t="s">
        <v>130</v>
      </c>
      <c r="G33" s="120" t="s">
        <v>307</v>
      </c>
      <c r="H33" s="120" t="s">
        <v>308</v>
      </c>
      <c r="I33" s="24">
        <v>50000</v>
      </c>
      <c r="J33" s="24">
        <v>50000</v>
      </c>
      <c r="K33" s="24">
        <v>50000</v>
      </c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ht="18.75" customHeight="1" spans="1:23">
      <c r="A34" s="120" t="s">
        <v>300</v>
      </c>
      <c r="B34" s="120" t="s">
        <v>322</v>
      </c>
      <c r="C34" s="22" t="s">
        <v>321</v>
      </c>
      <c r="D34" s="120" t="s">
        <v>71</v>
      </c>
      <c r="E34" s="120" t="s">
        <v>129</v>
      </c>
      <c r="F34" s="120" t="s">
        <v>130</v>
      </c>
      <c r="G34" s="120" t="s">
        <v>265</v>
      </c>
      <c r="H34" s="120" t="s">
        <v>266</v>
      </c>
      <c r="I34" s="24">
        <v>50000</v>
      </c>
      <c r="J34" s="24">
        <v>50000</v>
      </c>
      <c r="K34" s="24">
        <v>50000</v>
      </c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ht="18.75" customHeight="1" spans="1:23">
      <c r="A35" s="120" t="s">
        <v>300</v>
      </c>
      <c r="B35" s="120" t="s">
        <v>322</v>
      </c>
      <c r="C35" s="22" t="s">
        <v>321</v>
      </c>
      <c r="D35" s="120" t="s">
        <v>71</v>
      </c>
      <c r="E35" s="120" t="s">
        <v>129</v>
      </c>
      <c r="F35" s="120" t="s">
        <v>130</v>
      </c>
      <c r="G35" s="120" t="s">
        <v>278</v>
      </c>
      <c r="H35" s="120" t="s">
        <v>279</v>
      </c>
      <c r="I35" s="24">
        <v>210000</v>
      </c>
      <c r="J35" s="24">
        <v>210000</v>
      </c>
      <c r="K35" s="24">
        <v>210000</v>
      </c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ht="18.75" customHeight="1" spans="1:23">
      <c r="A36" s="36" t="s">
        <v>141</v>
      </c>
      <c r="B36" s="37"/>
      <c r="C36" s="37"/>
      <c r="D36" s="37"/>
      <c r="E36" s="37"/>
      <c r="F36" s="37"/>
      <c r="G36" s="37"/>
      <c r="H36" s="38"/>
      <c r="I36" s="24">
        <v>732504</v>
      </c>
      <c r="J36" s="24">
        <v>639777</v>
      </c>
      <c r="K36" s="24">
        <v>639777</v>
      </c>
      <c r="L36" s="24"/>
      <c r="M36" s="24"/>
      <c r="N36" s="24"/>
      <c r="O36" s="24"/>
      <c r="P36" s="24"/>
      <c r="Q36" s="24"/>
      <c r="R36" s="24">
        <v>92727</v>
      </c>
      <c r="S36" s="24"/>
      <c r="T36" s="24"/>
      <c r="U36" s="24">
        <v>92727</v>
      </c>
      <c r="V36" s="24"/>
      <c r="W36" s="24"/>
    </row>
  </sheetData>
  <mergeCells count="28">
    <mergeCell ref="A3:W3"/>
    <mergeCell ref="A4:H4"/>
    <mergeCell ref="J5:M5"/>
    <mergeCell ref="N5:P5"/>
    <mergeCell ref="R5:W5"/>
    <mergeCell ref="A36:H36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58"/>
  <sheetViews>
    <sheetView showZeros="0" tabSelected="1" workbookViewId="0">
      <pane ySplit="1" topLeftCell="A21" activePane="bottomLeft" state="frozen"/>
      <selection/>
      <selection pane="bottomLeft" activeCell="B38" sqref="B38:B42"/>
    </sheetView>
  </sheetViews>
  <sheetFormatPr defaultColWidth="9.14583333333333" defaultRowHeight="12" customHeight="1"/>
  <cols>
    <col min="1" max="1" width="34.28125" customWidth="1"/>
    <col min="2" max="2" width="48" customWidth="1"/>
    <col min="3" max="5" width="18.28125" customWidth="1"/>
    <col min="6" max="6" width="12" customWidth="1"/>
    <col min="7" max="7" width="17" customWidth="1"/>
    <col min="8" max="9" width="12" customWidth="1"/>
    <col min="10" max="10" width="27.5729166666667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87" t="s">
        <v>323</v>
      </c>
    </row>
    <row r="3" ht="36.75" customHeight="1" spans="1:10">
      <c r="A3" s="6" t="str">
        <f>"2025"&amp;"年部门项目支出绩效目标表"</f>
        <v>2025年部门项目支出绩效目标表</v>
      </c>
      <c r="B3" s="7"/>
      <c r="C3" s="7"/>
      <c r="D3" s="7"/>
      <c r="E3" s="7"/>
      <c r="F3" s="53"/>
      <c r="G3" s="7"/>
      <c r="H3" s="53"/>
      <c r="I3" s="53"/>
      <c r="J3" s="7"/>
    </row>
    <row r="4" ht="18.75" customHeight="1" spans="1:8">
      <c r="A4" s="8" t="str">
        <f>"单位名称："&amp;"凤庆县林业和草原局"</f>
        <v>单位名称：凤庆县林业和草原局</v>
      </c>
      <c r="B4" s="4"/>
      <c r="C4" s="4"/>
      <c r="D4" s="4"/>
      <c r="E4" s="4"/>
      <c r="F4" s="39"/>
      <c r="G4" s="4"/>
      <c r="H4" s="39"/>
    </row>
    <row r="5" ht="18.75" customHeight="1" spans="1:10">
      <c r="A5" s="48" t="s">
        <v>324</v>
      </c>
      <c r="B5" s="48" t="s">
        <v>325</v>
      </c>
      <c r="C5" s="48" t="s">
        <v>326</v>
      </c>
      <c r="D5" s="48" t="s">
        <v>327</v>
      </c>
      <c r="E5" s="48" t="s">
        <v>328</v>
      </c>
      <c r="F5" s="54" t="s">
        <v>329</v>
      </c>
      <c r="G5" s="48" t="s">
        <v>330</v>
      </c>
      <c r="H5" s="54" t="s">
        <v>331</v>
      </c>
      <c r="I5" s="54" t="s">
        <v>332</v>
      </c>
      <c r="J5" s="48" t="s">
        <v>333</v>
      </c>
    </row>
    <row r="6" ht="18.75" customHeight="1" spans="1:10">
      <c r="A6" s="116">
        <v>1</v>
      </c>
      <c r="B6" s="116">
        <v>2</v>
      </c>
      <c r="C6" s="116">
        <v>3</v>
      </c>
      <c r="D6" s="116">
        <v>4</v>
      </c>
      <c r="E6" s="116">
        <v>5</v>
      </c>
      <c r="F6" s="116">
        <v>6</v>
      </c>
      <c r="G6" s="116">
        <v>7</v>
      </c>
      <c r="H6" s="116">
        <v>8</v>
      </c>
      <c r="I6" s="116">
        <v>9</v>
      </c>
      <c r="J6" s="116">
        <v>10</v>
      </c>
    </row>
    <row r="7" ht="18.75" customHeight="1" spans="1:10">
      <c r="A7" s="35" t="s">
        <v>71</v>
      </c>
      <c r="B7" s="49"/>
      <c r="C7" s="49"/>
      <c r="D7" s="49"/>
      <c r="E7" s="55"/>
      <c r="F7" s="56"/>
      <c r="G7" s="55"/>
      <c r="H7" s="56"/>
      <c r="I7" s="56"/>
      <c r="J7" s="55"/>
    </row>
    <row r="8" ht="18.75" customHeight="1" spans="1:10">
      <c r="A8" s="117" t="s">
        <v>71</v>
      </c>
      <c r="B8" s="22"/>
      <c r="C8" s="22"/>
      <c r="D8" s="22"/>
      <c r="E8" s="35"/>
      <c r="F8" s="22"/>
      <c r="G8" s="35"/>
      <c r="H8" s="22"/>
      <c r="I8" s="22"/>
      <c r="J8" s="35"/>
    </row>
    <row r="9" ht="18.75" customHeight="1" spans="1:10">
      <c r="A9" s="215" t="s">
        <v>321</v>
      </c>
      <c r="B9" s="22" t="s">
        <v>334</v>
      </c>
      <c r="C9" s="22" t="s">
        <v>335</v>
      </c>
      <c r="D9" s="22" t="s">
        <v>336</v>
      </c>
      <c r="E9" s="35" t="s">
        <v>337</v>
      </c>
      <c r="F9" s="22" t="s">
        <v>338</v>
      </c>
      <c r="G9" s="35" t="s">
        <v>339</v>
      </c>
      <c r="H9" s="22" t="s">
        <v>340</v>
      </c>
      <c r="I9" s="22" t="s">
        <v>341</v>
      </c>
      <c r="J9" s="35" t="s">
        <v>342</v>
      </c>
    </row>
    <row r="10" ht="18.75" customHeight="1" spans="1:10">
      <c r="A10" s="215" t="s">
        <v>321</v>
      </c>
      <c r="B10" s="22" t="s">
        <v>334</v>
      </c>
      <c r="C10" s="22" t="s">
        <v>335</v>
      </c>
      <c r="D10" s="22" t="s">
        <v>336</v>
      </c>
      <c r="E10" s="35" t="s">
        <v>343</v>
      </c>
      <c r="F10" s="22" t="s">
        <v>338</v>
      </c>
      <c r="G10" s="35" t="s">
        <v>344</v>
      </c>
      <c r="H10" s="22" t="s">
        <v>345</v>
      </c>
      <c r="I10" s="22" t="s">
        <v>341</v>
      </c>
      <c r="J10" s="35" t="s">
        <v>346</v>
      </c>
    </row>
    <row r="11" ht="18.75" customHeight="1" spans="1:10">
      <c r="A11" s="215" t="s">
        <v>321</v>
      </c>
      <c r="B11" s="22" t="s">
        <v>334</v>
      </c>
      <c r="C11" s="22" t="s">
        <v>335</v>
      </c>
      <c r="D11" s="22" t="s">
        <v>347</v>
      </c>
      <c r="E11" s="35" t="s">
        <v>348</v>
      </c>
      <c r="F11" s="22" t="s">
        <v>349</v>
      </c>
      <c r="G11" s="35" t="s">
        <v>350</v>
      </c>
      <c r="H11" s="22" t="s">
        <v>351</v>
      </c>
      <c r="I11" s="22" t="s">
        <v>341</v>
      </c>
      <c r="J11" s="35" t="s">
        <v>352</v>
      </c>
    </row>
    <row r="12" ht="18.75" customHeight="1" spans="1:10">
      <c r="A12" s="215" t="s">
        <v>321</v>
      </c>
      <c r="B12" s="22" t="s">
        <v>334</v>
      </c>
      <c r="C12" s="22" t="s">
        <v>335</v>
      </c>
      <c r="D12" s="22" t="s">
        <v>347</v>
      </c>
      <c r="E12" s="35" t="s">
        <v>353</v>
      </c>
      <c r="F12" s="22" t="s">
        <v>354</v>
      </c>
      <c r="G12" s="35" t="s">
        <v>355</v>
      </c>
      <c r="H12" s="22" t="s">
        <v>356</v>
      </c>
      <c r="I12" s="22" t="s">
        <v>341</v>
      </c>
      <c r="J12" s="35" t="s">
        <v>357</v>
      </c>
    </row>
    <row r="13" ht="18.75" customHeight="1" spans="1:10">
      <c r="A13" s="215" t="s">
        <v>321</v>
      </c>
      <c r="B13" s="22" t="s">
        <v>334</v>
      </c>
      <c r="C13" s="22" t="s">
        <v>335</v>
      </c>
      <c r="D13" s="22" t="s">
        <v>347</v>
      </c>
      <c r="E13" s="35" t="s">
        <v>358</v>
      </c>
      <c r="F13" s="22" t="s">
        <v>354</v>
      </c>
      <c r="G13" s="35" t="s">
        <v>359</v>
      </c>
      <c r="H13" s="22" t="s">
        <v>356</v>
      </c>
      <c r="I13" s="22" t="s">
        <v>341</v>
      </c>
      <c r="J13" s="35" t="s">
        <v>360</v>
      </c>
    </row>
    <row r="14" ht="18.75" customHeight="1" spans="1:10">
      <c r="A14" s="215" t="s">
        <v>321</v>
      </c>
      <c r="B14" s="22" t="s">
        <v>334</v>
      </c>
      <c r="C14" s="22" t="s">
        <v>335</v>
      </c>
      <c r="D14" s="22" t="s">
        <v>361</v>
      </c>
      <c r="E14" s="35" t="s">
        <v>362</v>
      </c>
      <c r="F14" s="22" t="s">
        <v>338</v>
      </c>
      <c r="G14" s="35" t="s">
        <v>363</v>
      </c>
      <c r="H14" s="22" t="s">
        <v>356</v>
      </c>
      <c r="I14" s="22" t="s">
        <v>341</v>
      </c>
      <c r="J14" s="35" t="s">
        <v>364</v>
      </c>
    </row>
    <row r="15" ht="18.75" customHeight="1" spans="1:10">
      <c r="A15" s="215" t="s">
        <v>321</v>
      </c>
      <c r="B15" s="22" t="s">
        <v>334</v>
      </c>
      <c r="C15" s="22" t="s">
        <v>365</v>
      </c>
      <c r="D15" s="22" t="s">
        <v>366</v>
      </c>
      <c r="E15" s="35" t="s">
        <v>367</v>
      </c>
      <c r="F15" s="22" t="s">
        <v>349</v>
      </c>
      <c r="G15" s="35" t="s">
        <v>368</v>
      </c>
      <c r="H15" s="22" t="s">
        <v>369</v>
      </c>
      <c r="I15" s="22" t="s">
        <v>341</v>
      </c>
      <c r="J15" s="35" t="s">
        <v>370</v>
      </c>
    </row>
    <row r="16" ht="18.75" customHeight="1" spans="1:10">
      <c r="A16" s="215" t="s">
        <v>321</v>
      </c>
      <c r="B16" s="22" t="s">
        <v>334</v>
      </c>
      <c r="C16" s="22" t="s">
        <v>365</v>
      </c>
      <c r="D16" s="22" t="s">
        <v>366</v>
      </c>
      <c r="E16" s="35" t="s">
        <v>371</v>
      </c>
      <c r="F16" s="22" t="s">
        <v>354</v>
      </c>
      <c r="G16" s="35" t="s">
        <v>372</v>
      </c>
      <c r="H16" s="22" t="s">
        <v>373</v>
      </c>
      <c r="I16" s="22" t="s">
        <v>341</v>
      </c>
      <c r="J16" s="35" t="s">
        <v>374</v>
      </c>
    </row>
    <row r="17" ht="18.75" customHeight="1" spans="1:10">
      <c r="A17" s="215" t="s">
        <v>321</v>
      </c>
      <c r="B17" s="22" t="s">
        <v>334</v>
      </c>
      <c r="C17" s="22" t="s">
        <v>365</v>
      </c>
      <c r="D17" s="22" t="s">
        <v>366</v>
      </c>
      <c r="E17" s="35" t="s">
        <v>375</v>
      </c>
      <c r="F17" s="22" t="s">
        <v>354</v>
      </c>
      <c r="G17" s="35" t="s">
        <v>359</v>
      </c>
      <c r="H17" s="22" t="s">
        <v>356</v>
      </c>
      <c r="I17" s="22" t="s">
        <v>341</v>
      </c>
      <c r="J17" s="35" t="s">
        <v>376</v>
      </c>
    </row>
    <row r="18" ht="18.75" customHeight="1" spans="1:10">
      <c r="A18" s="215" t="s">
        <v>321</v>
      </c>
      <c r="B18" s="22" t="s">
        <v>334</v>
      </c>
      <c r="C18" s="22" t="s">
        <v>365</v>
      </c>
      <c r="D18" s="22" t="s">
        <v>377</v>
      </c>
      <c r="E18" s="35" t="s">
        <v>378</v>
      </c>
      <c r="F18" s="22" t="s">
        <v>354</v>
      </c>
      <c r="G18" s="35" t="s">
        <v>379</v>
      </c>
      <c r="H18" s="22" t="s">
        <v>356</v>
      </c>
      <c r="I18" s="22" t="s">
        <v>341</v>
      </c>
      <c r="J18" s="35" t="s">
        <v>380</v>
      </c>
    </row>
    <row r="19" ht="18.75" customHeight="1" spans="1:10">
      <c r="A19" s="215" t="s">
        <v>321</v>
      </c>
      <c r="B19" s="22" t="s">
        <v>334</v>
      </c>
      <c r="C19" s="22" t="s">
        <v>381</v>
      </c>
      <c r="D19" s="22" t="s">
        <v>382</v>
      </c>
      <c r="E19" s="35" t="s">
        <v>383</v>
      </c>
      <c r="F19" s="22" t="s">
        <v>354</v>
      </c>
      <c r="G19" s="35" t="s">
        <v>384</v>
      </c>
      <c r="H19" s="22" t="s">
        <v>356</v>
      </c>
      <c r="I19" s="22" t="s">
        <v>341</v>
      </c>
      <c r="J19" s="35" t="s">
        <v>385</v>
      </c>
    </row>
    <row r="20" ht="18.75" customHeight="1" spans="1:10">
      <c r="A20" s="215" t="s">
        <v>311</v>
      </c>
      <c r="B20" s="22" t="s">
        <v>386</v>
      </c>
      <c r="C20" s="22" t="s">
        <v>335</v>
      </c>
      <c r="D20" s="22" t="s">
        <v>336</v>
      </c>
      <c r="E20" s="35" t="s">
        <v>387</v>
      </c>
      <c r="F20" s="22" t="s">
        <v>354</v>
      </c>
      <c r="G20" s="35" t="s">
        <v>388</v>
      </c>
      <c r="H20" s="22" t="s">
        <v>345</v>
      </c>
      <c r="I20" s="22" t="s">
        <v>341</v>
      </c>
      <c r="J20" s="35" t="s">
        <v>389</v>
      </c>
    </row>
    <row r="21" ht="18.75" customHeight="1" spans="1:10">
      <c r="A21" s="215" t="s">
        <v>311</v>
      </c>
      <c r="B21" s="22" t="s">
        <v>386</v>
      </c>
      <c r="C21" s="22" t="s">
        <v>335</v>
      </c>
      <c r="D21" s="22" t="s">
        <v>347</v>
      </c>
      <c r="E21" s="35" t="s">
        <v>390</v>
      </c>
      <c r="F21" s="22" t="s">
        <v>338</v>
      </c>
      <c r="G21" s="35" t="s">
        <v>339</v>
      </c>
      <c r="H21" s="22" t="s">
        <v>356</v>
      </c>
      <c r="I21" s="22" t="s">
        <v>341</v>
      </c>
      <c r="J21" s="35" t="s">
        <v>391</v>
      </c>
    </row>
    <row r="22" ht="18.75" customHeight="1" spans="1:10">
      <c r="A22" s="215" t="s">
        <v>311</v>
      </c>
      <c r="B22" s="22" t="s">
        <v>386</v>
      </c>
      <c r="C22" s="22" t="s">
        <v>335</v>
      </c>
      <c r="D22" s="22" t="s">
        <v>361</v>
      </c>
      <c r="E22" s="35" t="s">
        <v>392</v>
      </c>
      <c r="F22" s="22" t="s">
        <v>338</v>
      </c>
      <c r="G22" s="35" t="s">
        <v>393</v>
      </c>
      <c r="H22" s="22" t="s">
        <v>356</v>
      </c>
      <c r="I22" s="22" t="s">
        <v>394</v>
      </c>
      <c r="J22" s="35" t="s">
        <v>364</v>
      </c>
    </row>
    <row r="23" ht="18.75" customHeight="1" spans="1:10">
      <c r="A23" s="215" t="s">
        <v>311</v>
      </c>
      <c r="B23" s="22" t="s">
        <v>386</v>
      </c>
      <c r="C23" s="22" t="s">
        <v>365</v>
      </c>
      <c r="D23" s="22" t="s">
        <v>366</v>
      </c>
      <c r="E23" s="35" t="s">
        <v>395</v>
      </c>
      <c r="F23" s="22" t="s">
        <v>338</v>
      </c>
      <c r="G23" s="35" t="s">
        <v>396</v>
      </c>
      <c r="H23" s="22"/>
      <c r="I23" s="22" t="s">
        <v>394</v>
      </c>
      <c r="J23" s="35" t="s">
        <v>397</v>
      </c>
    </row>
    <row r="24" ht="18.75" customHeight="1" spans="1:10">
      <c r="A24" s="215" t="s">
        <v>311</v>
      </c>
      <c r="B24" s="22" t="s">
        <v>386</v>
      </c>
      <c r="C24" s="22" t="s">
        <v>365</v>
      </c>
      <c r="D24" s="22" t="s">
        <v>377</v>
      </c>
      <c r="E24" s="35" t="s">
        <v>398</v>
      </c>
      <c r="F24" s="22" t="s">
        <v>354</v>
      </c>
      <c r="G24" s="35" t="s">
        <v>379</v>
      </c>
      <c r="H24" s="22" t="s">
        <v>356</v>
      </c>
      <c r="I24" s="22" t="s">
        <v>341</v>
      </c>
      <c r="J24" s="35" t="s">
        <v>399</v>
      </c>
    </row>
    <row r="25" ht="18.75" customHeight="1" spans="1:10">
      <c r="A25" s="215" t="s">
        <v>311</v>
      </c>
      <c r="B25" s="22" t="s">
        <v>386</v>
      </c>
      <c r="C25" s="22" t="s">
        <v>365</v>
      </c>
      <c r="D25" s="22" t="s">
        <v>400</v>
      </c>
      <c r="E25" s="35" t="s">
        <v>401</v>
      </c>
      <c r="F25" s="22" t="s">
        <v>338</v>
      </c>
      <c r="G25" s="35" t="s">
        <v>402</v>
      </c>
      <c r="H25" s="22"/>
      <c r="I25" s="22" t="s">
        <v>394</v>
      </c>
      <c r="J25" s="35" t="s">
        <v>403</v>
      </c>
    </row>
    <row r="26" ht="18.75" customHeight="1" spans="1:10">
      <c r="A26" s="215" t="s">
        <v>311</v>
      </c>
      <c r="B26" s="22" t="s">
        <v>386</v>
      </c>
      <c r="C26" s="22" t="s">
        <v>381</v>
      </c>
      <c r="D26" s="22" t="s">
        <v>382</v>
      </c>
      <c r="E26" s="35" t="s">
        <v>404</v>
      </c>
      <c r="F26" s="22" t="s">
        <v>354</v>
      </c>
      <c r="G26" s="35" t="s">
        <v>405</v>
      </c>
      <c r="H26" s="22" t="s">
        <v>356</v>
      </c>
      <c r="I26" s="22" t="s">
        <v>341</v>
      </c>
      <c r="J26" s="35" t="s">
        <v>406</v>
      </c>
    </row>
    <row r="27" ht="18.75" customHeight="1" spans="1:10">
      <c r="A27" s="215" t="s">
        <v>315</v>
      </c>
      <c r="B27" s="22" t="s">
        <v>407</v>
      </c>
      <c r="C27" s="22" t="s">
        <v>335</v>
      </c>
      <c r="D27" s="22" t="s">
        <v>336</v>
      </c>
      <c r="E27" s="35" t="s">
        <v>408</v>
      </c>
      <c r="F27" s="22" t="s">
        <v>338</v>
      </c>
      <c r="G27" s="35" t="s">
        <v>388</v>
      </c>
      <c r="H27" s="22" t="s">
        <v>345</v>
      </c>
      <c r="I27" s="22" t="s">
        <v>341</v>
      </c>
      <c r="J27" s="35" t="s">
        <v>408</v>
      </c>
    </row>
    <row r="28" ht="18.75" customHeight="1" spans="1:10">
      <c r="A28" s="215" t="s">
        <v>315</v>
      </c>
      <c r="B28" s="22" t="s">
        <v>407</v>
      </c>
      <c r="C28" s="22" t="s">
        <v>335</v>
      </c>
      <c r="D28" s="22" t="s">
        <v>361</v>
      </c>
      <c r="E28" s="35" t="s">
        <v>409</v>
      </c>
      <c r="F28" s="22" t="s">
        <v>338</v>
      </c>
      <c r="G28" s="35" t="s">
        <v>393</v>
      </c>
      <c r="H28" s="22" t="s">
        <v>356</v>
      </c>
      <c r="I28" s="22" t="s">
        <v>394</v>
      </c>
      <c r="J28" s="35" t="s">
        <v>361</v>
      </c>
    </row>
    <row r="29" ht="18.75" customHeight="1" spans="1:10">
      <c r="A29" s="215" t="s">
        <v>315</v>
      </c>
      <c r="B29" s="22" t="s">
        <v>407</v>
      </c>
      <c r="C29" s="22" t="s">
        <v>365</v>
      </c>
      <c r="D29" s="22" t="s">
        <v>366</v>
      </c>
      <c r="E29" s="35" t="s">
        <v>410</v>
      </c>
      <c r="F29" s="22" t="s">
        <v>338</v>
      </c>
      <c r="G29" s="35" t="s">
        <v>402</v>
      </c>
      <c r="H29" s="22" t="s">
        <v>356</v>
      </c>
      <c r="I29" s="22" t="s">
        <v>394</v>
      </c>
      <c r="J29" s="35" t="s">
        <v>410</v>
      </c>
    </row>
    <row r="30" ht="18.75" customHeight="1" spans="1:10">
      <c r="A30" s="215" t="s">
        <v>315</v>
      </c>
      <c r="B30" s="22" t="s">
        <v>407</v>
      </c>
      <c r="C30" s="22" t="s">
        <v>365</v>
      </c>
      <c r="D30" s="22" t="s">
        <v>377</v>
      </c>
      <c r="E30" s="35" t="s">
        <v>411</v>
      </c>
      <c r="F30" s="22" t="s">
        <v>338</v>
      </c>
      <c r="G30" s="35" t="s">
        <v>402</v>
      </c>
      <c r="H30" s="22" t="s">
        <v>356</v>
      </c>
      <c r="I30" s="22" t="s">
        <v>394</v>
      </c>
      <c r="J30" s="35" t="s">
        <v>411</v>
      </c>
    </row>
    <row r="31" ht="18.75" customHeight="1" spans="1:10">
      <c r="A31" s="215" t="s">
        <v>315</v>
      </c>
      <c r="B31" s="22" t="s">
        <v>407</v>
      </c>
      <c r="C31" s="22" t="s">
        <v>381</v>
      </c>
      <c r="D31" s="22" t="s">
        <v>382</v>
      </c>
      <c r="E31" s="35" t="s">
        <v>412</v>
      </c>
      <c r="F31" s="22" t="s">
        <v>354</v>
      </c>
      <c r="G31" s="35" t="s">
        <v>384</v>
      </c>
      <c r="H31" s="22" t="s">
        <v>356</v>
      </c>
      <c r="I31" s="22" t="s">
        <v>341</v>
      </c>
      <c r="J31" s="35" t="s">
        <v>413</v>
      </c>
    </row>
    <row r="32" ht="18.75" customHeight="1" spans="1:10">
      <c r="A32" s="215" t="s">
        <v>309</v>
      </c>
      <c r="B32" s="22" t="s">
        <v>414</v>
      </c>
      <c r="C32" s="22" t="s">
        <v>335</v>
      </c>
      <c r="D32" s="22" t="s">
        <v>336</v>
      </c>
      <c r="E32" s="35" t="s">
        <v>415</v>
      </c>
      <c r="F32" s="22" t="s">
        <v>354</v>
      </c>
      <c r="G32" s="35" t="s">
        <v>416</v>
      </c>
      <c r="H32" s="22" t="s">
        <v>351</v>
      </c>
      <c r="I32" s="22" t="s">
        <v>341</v>
      </c>
      <c r="J32" s="35" t="s">
        <v>417</v>
      </c>
    </row>
    <row r="33" ht="18.75" customHeight="1" spans="1:10">
      <c r="A33" s="215" t="s">
        <v>309</v>
      </c>
      <c r="B33" s="22" t="s">
        <v>414</v>
      </c>
      <c r="C33" s="22" t="s">
        <v>335</v>
      </c>
      <c r="D33" s="22" t="s">
        <v>347</v>
      </c>
      <c r="E33" s="35" t="s">
        <v>418</v>
      </c>
      <c r="F33" s="22" t="s">
        <v>354</v>
      </c>
      <c r="G33" s="35" t="s">
        <v>339</v>
      </c>
      <c r="H33" s="22" t="s">
        <v>356</v>
      </c>
      <c r="I33" s="22" t="s">
        <v>341</v>
      </c>
      <c r="J33" s="35" t="s">
        <v>419</v>
      </c>
    </row>
    <row r="34" ht="18.75" customHeight="1" spans="1:10">
      <c r="A34" s="215" t="s">
        <v>309</v>
      </c>
      <c r="B34" s="22" t="s">
        <v>414</v>
      </c>
      <c r="C34" s="22" t="s">
        <v>335</v>
      </c>
      <c r="D34" s="22" t="s">
        <v>361</v>
      </c>
      <c r="E34" s="35" t="s">
        <v>420</v>
      </c>
      <c r="F34" s="22" t="s">
        <v>338</v>
      </c>
      <c r="G34" s="35" t="s">
        <v>421</v>
      </c>
      <c r="H34" s="22" t="s">
        <v>422</v>
      </c>
      <c r="I34" s="22" t="s">
        <v>341</v>
      </c>
      <c r="J34" s="35" t="s">
        <v>423</v>
      </c>
    </row>
    <row r="35" ht="18.75" customHeight="1" spans="1:10">
      <c r="A35" s="215" t="s">
        <v>309</v>
      </c>
      <c r="B35" s="22" t="s">
        <v>414</v>
      </c>
      <c r="C35" s="22" t="s">
        <v>335</v>
      </c>
      <c r="D35" s="22" t="s">
        <v>424</v>
      </c>
      <c r="E35" s="35" t="s">
        <v>425</v>
      </c>
      <c r="F35" s="22" t="s">
        <v>349</v>
      </c>
      <c r="G35" s="35" t="s">
        <v>426</v>
      </c>
      <c r="H35" s="22" t="s">
        <v>427</v>
      </c>
      <c r="I35" s="22" t="s">
        <v>341</v>
      </c>
      <c r="J35" s="35" t="s">
        <v>428</v>
      </c>
    </row>
    <row r="36" ht="18.75" customHeight="1" spans="1:10">
      <c r="A36" s="215" t="s">
        <v>309</v>
      </c>
      <c r="B36" s="22" t="s">
        <v>414</v>
      </c>
      <c r="C36" s="22" t="s">
        <v>365</v>
      </c>
      <c r="D36" s="22" t="s">
        <v>366</v>
      </c>
      <c r="E36" s="35" t="s">
        <v>429</v>
      </c>
      <c r="F36" s="22" t="s">
        <v>338</v>
      </c>
      <c r="G36" s="35" t="s">
        <v>430</v>
      </c>
      <c r="H36" s="22" t="s">
        <v>356</v>
      </c>
      <c r="I36" s="22" t="s">
        <v>394</v>
      </c>
      <c r="J36" s="35" t="s">
        <v>431</v>
      </c>
    </row>
    <row r="37" ht="18.75" customHeight="1" spans="1:10">
      <c r="A37" s="215" t="s">
        <v>309</v>
      </c>
      <c r="B37" s="22" t="s">
        <v>414</v>
      </c>
      <c r="C37" s="22" t="s">
        <v>381</v>
      </c>
      <c r="D37" s="22" t="s">
        <v>382</v>
      </c>
      <c r="E37" s="35" t="s">
        <v>432</v>
      </c>
      <c r="F37" s="22" t="s">
        <v>354</v>
      </c>
      <c r="G37" s="35" t="s">
        <v>384</v>
      </c>
      <c r="H37" s="22" t="s">
        <v>356</v>
      </c>
      <c r="I37" s="22" t="s">
        <v>341</v>
      </c>
      <c r="J37" s="35" t="s">
        <v>433</v>
      </c>
    </row>
    <row r="38" ht="18.75" customHeight="1" spans="1:10">
      <c r="A38" s="215" t="s">
        <v>299</v>
      </c>
      <c r="B38" s="22" t="s">
        <v>434</v>
      </c>
      <c r="C38" s="22" t="s">
        <v>335</v>
      </c>
      <c r="D38" s="22" t="s">
        <v>336</v>
      </c>
      <c r="E38" s="35" t="s">
        <v>435</v>
      </c>
      <c r="F38" s="22" t="s">
        <v>354</v>
      </c>
      <c r="G38" s="35" t="s">
        <v>339</v>
      </c>
      <c r="H38" s="22" t="s">
        <v>436</v>
      </c>
      <c r="I38" s="22" t="s">
        <v>341</v>
      </c>
      <c r="J38" s="35" t="s">
        <v>437</v>
      </c>
    </row>
    <row r="39" ht="18.75" customHeight="1" spans="1:10">
      <c r="A39" s="215" t="s">
        <v>299</v>
      </c>
      <c r="B39" s="22" t="s">
        <v>438</v>
      </c>
      <c r="C39" s="22" t="s">
        <v>335</v>
      </c>
      <c r="D39" s="22" t="s">
        <v>361</v>
      </c>
      <c r="E39" s="35" t="s">
        <v>392</v>
      </c>
      <c r="F39" s="22" t="s">
        <v>338</v>
      </c>
      <c r="G39" s="35" t="s">
        <v>439</v>
      </c>
      <c r="H39" s="22" t="s">
        <v>440</v>
      </c>
      <c r="I39" s="22" t="s">
        <v>394</v>
      </c>
      <c r="J39" s="35" t="s">
        <v>362</v>
      </c>
    </row>
    <row r="40" ht="18.75" customHeight="1" spans="1:10">
      <c r="A40" s="215" t="s">
        <v>299</v>
      </c>
      <c r="B40" s="22" t="s">
        <v>438</v>
      </c>
      <c r="C40" s="22" t="s">
        <v>365</v>
      </c>
      <c r="D40" s="22" t="s">
        <v>441</v>
      </c>
      <c r="E40" s="35" t="s">
        <v>442</v>
      </c>
      <c r="F40" s="22" t="s">
        <v>354</v>
      </c>
      <c r="G40" s="35" t="s">
        <v>372</v>
      </c>
      <c r="H40" s="22" t="s">
        <v>443</v>
      </c>
      <c r="I40" s="22" t="s">
        <v>341</v>
      </c>
      <c r="J40" s="35" t="s">
        <v>444</v>
      </c>
    </row>
    <row r="41" ht="18.75" customHeight="1" spans="1:10">
      <c r="A41" s="215" t="s">
        <v>299</v>
      </c>
      <c r="B41" s="22" t="s">
        <v>438</v>
      </c>
      <c r="C41" s="22" t="s">
        <v>365</v>
      </c>
      <c r="D41" s="22" t="s">
        <v>366</v>
      </c>
      <c r="E41" s="35" t="s">
        <v>445</v>
      </c>
      <c r="F41" s="22" t="s">
        <v>354</v>
      </c>
      <c r="G41" s="35" t="s">
        <v>446</v>
      </c>
      <c r="H41" s="22" t="s">
        <v>340</v>
      </c>
      <c r="I41" s="22" t="s">
        <v>341</v>
      </c>
      <c r="J41" s="35" t="s">
        <v>447</v>
      </c>
    </row>
    <row r="42" ht="18.75" customHeight="1" spans="1:10">
      <c r="A42" s="215" t="s">
        <v>299</v>
      </c>
      <c r="B42" s="22" t="s">
        <v>438</v>
      </c>
      <c r="C42" s="22" t="s">
        <v>381</v>
      </c>
      <c r="D42" s="22" t="s">
        <v>382</v>
      </c>
      <c r="E42" s="35" t="s">
        <v>448</v>
      </c>
      <c r="F42" s="22" t="s">
        <v>354</v>
      </c>
      <c r="G42" s="35" t="s">
        <v>384</v>
      </c>
      <c r="H42" s="22" t="s">
        <v>356</v>
      </c>
      <c r="I42" s="22" t="s">
        <v>341</v>
      </c>
      <c r="J42" s="35" t="s">
        <v>449</v>
      </c>
    </row>
    <row r="43" ht="18.75" customHeight="1" spans="1:10">
      <c r="A43" s="215" t="s">
        <v>304</v>
      </c>
      <c r="B43" s="22" t="s">
        <v>450</v>
      </c>
      <c r="C43" s="22" t="s">
        <v>335</v>
      </c>
      <c r="D43" s="22" t="s">
        <v>336</v>
      </c>
      <c r="E43" s="35" t="s">
        <v>451</v>
      </c>
      <c r="F43" s="22" t="s">
        <v>354</v>
      </c>
      <c r="G43" s="35" t="s">
        <v>452</v>
      </c>
      <c r="H43" s="22" t="s">
        <v>436</v>
      </c>
      <c r="I43" s="22" t="s">
        <v>341</v>
      </c>
      <c r="J43" s="35" t="s">
        <v>453</v>
      </c>
    </row>
    <row r="44" ht="18.75" customHeight="1" spans="1:10">
      <c r="A44" s="215" t="s">
        <v>304</v>
      </c>
      <c r="B44" s="22" t="s">
        <v>450</v>
      </c>
      <c r="C44" s="22" t="s">
        <v>335</v>
      </c>
      <c r="D44" s="22" t="s">
        <v>336</v>
      </c>
      <c r="E44" s="35" t="s">
        <v>454</v>
      </c>
      <c r="F44" s="22" t="s">
        <v>354</v>
      </c>
      <c r="G44" s="35" t="s">
        <v>339</v>
      </c>
      <c r="H44" s="22" t="s">
        <v>340</v>
      </c>
      <c r="I44" s="22" t="s">
        <v>341</v>
      </c>
      <c r="J44" s="35" t="s">
        <v>455</v>
      </c>
    </row>
    <row r="45" ht="18.75" customHeight="1" spans="1:10">
      <c r="A45" s="215" t="s">
        <v>304</v>
      </c>
      <c r="B45" s="22" t="s">
        <v>450</v>
      </c>
      <c r="C45" s="22" t="s">
        <v>335</v>
      </c>
      <c r="D45" s="22" t="s">
        <v>336</v>
      </c>
      <c r="E45" s="35" t="s">
        <v>456</v>
      </c>
      <c r="F45" s="22" t="s">
        <v>338</v>
      </c>
      <c r="G45" s="35" t="s">
        <v>183</v>
      </c>
      <c r="H45" s="22" t="s">
        <v>457</v>
      </c>
      <c r="I45" s="22" t="s">
        <v>341</v>
      </c>
      <c r="J45" s="35" t="s">
        <v>458</v>
      </c>
    </row>
    <row r="46" ht="18.75" customHeight="1" spans="1:10">
      <c r="A46" s="215" t="s">
        <v>304</v>
      </c>
      <c r="B46" s="22" t="s">
        <v>450</v>
      </c>
      <c r="C46" s="22" t="s">
        <v>335</v>
      </c>
      <c r="D46" s="22" t="s">
        <v>347</v>
      </c>
      <c r="E46" s="35" t="s">
        <v>459</v>
      </c>
      <c r="F46" s="22" t="s">
        <v>338</v>
      </c>
      <c r="G46" s="35" t="s">
        <v>339</v>
      </c>
      <c r="H46" s="22" t="s">
        <v>356</v>
      </c>
      <c r="I46" s="22" t="s">
        <v>341</v>
      </c>
      <c r="J46" s="35" t="s">
        <v>460</v>
      </c>
    </row>
    <row r="47" ht="18.75" customHeight="1" spans="1:10">
      <c r="A47" s="215" t="s">
        <v>304</v>
      </c>
      <c r="B47" s="22" t="s">
        <v>450</v>
      </c>
      <c r="C47" s="22" t="s">
        <v>365</v>
      </c>
      <c r="D47" s="22" t="s">
        <v>441</v>
      </c>
      <c r="E47" s="35" t="s">
        <v>461</v>
      </c>
      <c r="F47" s="22" t="s">
        <v>354</v>
      </c>
      <c r="G47" s="35" t="s">
        <v>462</v>
      </c>
      <c r="H47" s="22" t="s">
        <v>463</v>
      </c>
      <c r="I47" s="22" t="s">
        <v>341</v>
      </c>
      <c r="J47" s="35" t="s">
        <v>464</v>
      </c>
    </row>
    <row r="48" ht="18.75" customHeight="1" spans="1:10">
      <c r="A48" s="215" t="s">
        <v>304</v>
      </c>
      <c r="B48" s="22" t="s">
        <v>450</v>
      </c>
      <c r="C48" s="22" t="s">
        <v>365</v>
      </c>
      <c r="D48" s="22" t="s">
        <v>366</v>
      </c>
      <c r="E48" s="35" t="s">
        <v>465</v>
      </c>
      <c r="F48" s="22" t="s">
        <v>338</v>
      </c>
      <c r="G48" s="35" t="s">
        <v>402</v>
      </c>
      <c r="H48" s="22"/>
      <c r="I48" s="22" t="s">
        <v>394</v>
      </c>
      <c r="J48" s="35" t="s">
        <v>465</v>
      </c>
    </row>
    <row r="49" ht="18.75" customHeight="1" spans="1:10">
      <c r="A49" s="215" t="s">
        <v>304</v>
      </c>
      <c r="B49" s="22" t="s">
        <v>450</v>
      </c>
      <c r="C49" s="22" t="s">
        <v>365</v>
      </c>
      <c r="D49" s="22" t="s">
        <v>377</v>
      </c>
      <c r="E49" s="35" t="s">
        <v>466</v>
      </c>
      <c r="F49" s="22" t="s">
        <v>338</v>
      </c>
      <c r="G49" s="35" t="s">
        <v>467</v>
      </c>
      <c r="H49" s="22"/>
      <c r="I49" s="22" t="s">
        <v>394</v>
      </c>
      <c r="J49" s="35" t="s">
        <v>466</v>
      </c>
    </row>
    <row r="50" ht="18.75" customHeight="1" spans="1:10">
      <c r="A50" s="215" t="s">
        <v>304</v>
      </c>
      <c r="B50" s="22" t="s">
        <v>450</v>
      </c>
      <c r="C50" s="22" t="s">
        <v>381</v>
      </c>
      <c r="D50" s="22" t="s">
        <v>382</v>
      </c>
      <c r="E50" s="35" t="s">
        <v>448</v>
      </c>
      <c r="F50" s="22" t="s">
        <v>354</v>
      </c>
      <c r="G50" s="35" t="s">
        <v>384</v>
      </c>
      <c r="H50" s="22" t="s">
        <v>356</v>
      </c>
      <c r="I50" s="22" t="s">
        <v>341</v>
      </c>
      <c r="J50" s="35" t="s">
        <v>448</v>
      </c>
    </row>
    <row r="51" ht="18.75" customHeight="1" spans="1:10">
      <c r="A51" s="215" t="s">
        <v>317</v>
      </c>
      <c r="B51" s="22" t="s">
        <v>468</v>
      </c>
      <c r="C51" s="22" t="s">
        <v>335</v>
      </c>
      <c r="D51" s="22" t="s">
        <v>336</v>
      </c>
      <c r="E51" s="35" t="s">
        <v>469</v>
      </c>
      <c r="F51" s="22" t="s">
        <v>354</v>
      </c>
      <c r="G51" s="35" t="s">
        <v>470</v>
      </c>
      <c r="H51" s="22" t="s">
        <v>356</v>
      </c>
      <c r="I51" s="22" t="s">
        <v>341</v>
      </c>
      <c r="J51" s="35" t="s">
        <v>471</v>
      </c>
    </row>
    <row r="52" ht="18.75" customHeight="1" spans="1:10">
      <c r="A52" s="215" t="s">
        <v>317</v>
      </c>
      <c r="B52" s="22" t="s">
        <v>468</v>
      </c>
      <c r="C52" s="22" t="s">
        <v>335</v>
      </c>
      <c r="D52" s="22" t="s">
        <v>336</v>
      </c>
      <c r="E52" s="35" t="s">
        <v>472</v>
      </c>
      <c r="F52" s="22" t="s">
        <v>354</v>
      </c>
      <c r="G52" s="35" t="s">
        <v>473</v>
      </c>
      <c r="H52" s="22" t="s">
        <v>356</v>
      </c>
      <c r="I52" s="22" t="s">
        <v>341</v>
      </c>
      <c r="J52" s="35" t="s">
        <v>474</v>
      </c>
    </row>
    <row r="53" ht="18.75" customHeight="1" spans="1:10">
      <c r="A53" s="215" t="s">
        <v>317</v>
      </c>
      <c r="B53" s="22" t="s">
        <v>468</v>
      </c>
      <c r="C53" s="22" t="s">
        <v>335</v>
      </c>
      <c r="D53" s="22" t="s">
        <v>347</v>
      </c>
      <c r="E53" s="35" t="s">
        <v>475</v>
      </c>
      <c r="F53" s="22" t="s">
        <v>354</v>
      </c>
      <c r="G53" s="35" t="s">
        <v>359</v>
      </c>
      <c r="H53" s="22" t="s">
        <v>356</v>
      </c>
      <c r="I53" s="22" t="s">
        <v>341</v>
      </c>
      <c r="J53" s="35" t="s">
        <v>475</v>
      </c>
    </row>
    <row r="54" ht="18.75" customHeight="1" spans="1:10">
      <c r="A54" s="215" t="s">
        <v>317</v>
      </c>
      <c r="B54" s="22" t="s">
        <v>468</v>
      </c>
      <c r="C54" s="22" t="s">
        <v>335</v>
      </c>
      <c r="D54" s="22" t="s">
        <v>347</v>
      </c>
      <c r="E54" s="35" t="s">
        <v>476</v>
      </c>
      <c r="F54" s="22" t="s">
        <v>354</v>
      </c>
      <c r="G54" s="35" t="s">
        <v>470</v>
      </c>
      <c r="H54" s="22" t="s">
        <v>356</v>
      </c>
      <c r="I54" s="22" t="s">
        <v>341</v>
      </c>
      <c r="J54" s="35" t="s">
        <v>477</v>
      </c>
    </row>
    <row r="55" ht="18.75" customHeight="1" spans="1:10">
      <c r="A55" s="215" t="s">
        <v>317</v>
      </c>
      <c r="B55" s="22" t="s">
        <v>468</v>
      </c>
      <c r="C55" s="22" t="s">
        <v>365</v>
      </c>
      <c r="D55" s="22" t="s">
        <v>441</v>
      </c>
      <c r="E55" s="35" t="s">
        <v>478</v>
      </c>
      <c r="F55" s="22" t="s">
        <v>338</v>
      </c>
      <c r="G55" s="35" t="s">
        <v>479</v>
      </c>
      <c r="H55" s="22" t="s">
        <v>356</v>
      </c>
      <c r="I55" s="22" t="s">
        <v>394</v>
      </c>
      <c r="J55" s="35" t="s">
        <v>480</v>
      </c>
    </row>
    <row r="56" ht="18.75" customHeight="1" spans="1:10">
      <c r="A56" s="215" t="s">
        <v>317</v>
      </c>
      <c r="B56" s="22" t="s">
        <v>468</v>
      </c>
      <c r="C56" s="22" t="s">
        <v>365</v>
      </c>
      <c r="D56" s="22" t="s">
        <v>366</v>
      </c>
      <c r="E56" s="35" t="s">
        <v>481</v>
      </c>
      <c r="F56" s="22" t="s">
        <v>349</v>
      </c>
      <c r="G56" s="35" t="s">
        <v>368</v>
      </c>
      <c r="H56" s="22" t="s">
        <v>369</v>
      </c>
      <c r="I56" s="22" t="s">
        <v>341</v>
      </c>
      <c r="J56" s="35" t="s">
        <v>482</v>
      </c>
    </row>
    <row r="57" ht="18.75" customHeight="1" spans="1:10">
      <c r="A57" s="215" t="s">
        <v>317</v>
      </c>
      <c r="B57" s="22" t="s">
        <v>468</v>
      </c>
      <c r="C57" s="22" t="s">
        <v>365</v>
      </c>
      <c r="D57" s="22" t="s">
        <v>377</v>
      </c>
      <c r="E57" s="35" t="s">
        <v>483</v>
      </c>
      <c r="F57" s="22" t="s">
        <v>354</v>
      </c>
      <c r="G57" s="35" t="s">
        <v>470</v>
      </c>
      <c r="H57" s="22" t="s">
        <v>356</v>
      </c>
      <c r="I57" s="22" t="s">
        <v>341</v>
      </c>
      <c r="J57" s="35" t="s">
        <v>484</v>
      </c>
    </row>
    <row r="58" ht="18.75" customHeight="1" spans="1:10">
      <c r="A58" s="215" t="s">
        <v>317</v>
      </c>
      <c r="B58" s="22" t="s">
        <v>468</v>
      </c>
      <c r="C58" s="22" t="s">
        <v>381</v>
      </c>
      <c r="D58" s="22" t="s">
        <v>382</v>
      </c>
      <c r="E58" s="35" t="s">
        <v>485</v>
      </c>
      <c r="F58" s="22" t="s">
        <v>354</v>
      </c>
      <c r="G58" s="35" t="s">
        <v>384</v>
      </c>
      <c r="H58" s="22" t="s">
        <v>356</v>
      </c>
      <c r="I58" s="22" t="s">
        <v>341</v>
      </c>
      <c r="J58" s="35" t="s">
        <v>486</v>
      </c>
    </row>
  </sheetData>
  <mergeCells count="16">
    <mergeCell ref="A3:J3"/>
    <mergeCell ref="A4:H4"/>
    <mergeCell ref="A9:A19"/>
    <mergeCell ref="A20:A26"/>
    <mergeCell ref="A27:A31"/>
    <mergeCell ref="A32:A37"/>
    <mergeCell ref="A38:A42"/>
    <mergeCell ref="A43:A50"/>
    <mergeCell ref="A51:A58"/>
    <mergeCell ref="B9:B19"/>
    <mergeCell ref="B20:B26"/>
    <mergeCell ref="B27:B31"/>
    <mergeCell ref="B32:B37"/>
    <mergeCell ref="B38:B42"/>
    <mergeCell ref="B43:B50"/>
    <mergeCell ref="B51:B58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肖素素</cp:lastModifiedBy>
  <dcterms:created xsi:type="dcterms:W3CDTF">2025-03-20T09:54:00Z</dcterms:created>
  <dcterms:modified xsi:type="dcterms:W3CDTF">2025-03-21T07:44:53Z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C0D5BA272CC24DE1ABA7A668B26945C1_13</vt:lpwstr>
  </property>
  <property fmtid="{D5CDD505-2E9C-101B-9397-08002B2CF9AE}" pid="3" name="KSOProductBuildVer">
    <vt:lpwstr>2052-12.1.0.20305</vt:lpwstr>
  </property>
</Properties>
</file>