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1925" tabRatio="819" firstSheet="7" activeTab="9"/>
  </bookViews>
  <sheets>
    <sheet name="1-1凤庆县一般公共预算收入情况表" sheetId="1" r:id="rId1"/>
    <sheet name="1-2凤庆县一般公共预算支出情况表" sheetId="2" r:id="rId2"/>
    <sheet name="1-3县级一般公共预算收入情况表" sheetId="3" r:id="rId3"/>
    <sheet name="1-4县级一般公共预算支出情况表（公开到项级）" sheetId="4" r:id="rId4"/>
    <sheet name="1-5县级一般公共预算基本支出情况表（公开到款级）" sheetId="5" r:id="rId5"/>
    <sheet name="1-6县级一般公共预算支出表（州、市对下转移支付项目）" sheetId="6" r:id="rId6"/>
    <sheet name="1-7凤庆县分地区税收返还和转移支付预算表（先对下补助）" sheetId="7" r:id="rId7"/>
    <sheet name="1-8凤庆县县本级“三公”经费预算财政拨款情况统计表" sheetId="8" r:id="rId8"/>
    <sheet name="2-1凤庆县政府性基金预算收入情况表" sheetId="9" r:id="rId9"/>
    <sheet name="2-2凤庆县政府性基金预算支出情况表" sheetId="10" r:id="rId10"/>
    <sheet name="2-3本级政府性基金预算收入情况表" sheetId="11" r:id="rId11"/>
    <sheet name="2-4本级政府性基金预算支出情况表（公开到项级）" sheetId="12" r:id="rId12"/>
    <sheet name="2-5本级政府性基金支出表（县对下转移支付）" sheetId="13" r:id="rId13"/>
    <sheet name="3-1凤庆县国有资本经营收入预算情况表" sheetId="14" r:id="rId14"/>
    <sheet name="3-2凤庆县国有资本经营支出预算情况表" sheetId="15" r:id="rId15"/>
    <sheet name="3-3本级国有资本经营收入预算情况表" sheetId="16" r:id="rId16"/>
    <sheet name="3-4本级国有资本经营支出预算情况表（公开到项级）" sheetId="17" r:id="rId17"/>
    <sheet name="3-5 凤庆县国有资本经营预算转移支付表 （分地区）" sheetId="18" r:id="rId18"/>
    <sheet name="3-6 国有资本经营预算转移支付表（分项目）" sheetId="19" r:id="rId19"/>
    <sheet name="4-1l凤庆县社会保险基金收入预算情况表" sheetId="20" r:id="rId20"/>
    <sheet name="4-2凤庆县社会保险基金支出预算情况表" sheetId="21" r:id="rId21"/>
    <sheet name="4-3本级社会保险基金收入预算情况表" sheetId="22" r:id="rId22"/>
    <sheet name="4-4本级社会保险基金支出预算情况表" sheetId="23" r:id="rId23"/>
    <sheet name="5-1   2020年地方政府债务限额及余额预算情况表" sheetId="24" r:id="rId24"/>
    <sheet name="5-2  2020年地方政府一般债务余额情况表" sheetId="25" r:id="rId25"/>
    <sheet name="5-3 本级2020年地方政府一般债务余额情况表" sheetId="26" r:id="rId26"/>
    <sheet name="5-4 2020年地方政府专项债务余额情况表" sheetId="27" r:id="rId27"/>
    <sheet name="5-5 本级2020年地方政府专项债务余额情况表（本级）" sheetId="28" r:id="rId28"/>
    <sheet name="5-6 地方政府债券发行及还本付息情况表" sheetId="29" r:id="rId29"/>
    <sheet name="5-7 2021年本级政府专项债务限额和余额情况表" sheetId="30" r:id="rId30"/>
    <sheet name="5-8 2020年年初新增地方政府债券资金安排表" sheetId="31" r:id="rId31"/>
    <sheet name="6-1重大政策和重点项目绩效目标表" sheetId="32" r:id="rId32"/>
    <sheet name="6-2重点工作情况解释说明汇总表" sheetId="33" r:id="rId33"/>
  </sheets>
  <externalReferences>
    <externalReference r:id="rId34"/>
    <externalReference r:id="rId35"/>
    <externalReference r:id="rId36"/>
  </externalReferences>
  <definedNames>
    <definedName name="_xlnm._FilterDatabase" localSheetId="0" hidden="1">'1-1凤庆县一般公共预算收入情况表'!$A$3:$F$39</definedName>
    <definedName name="_xlnm._FilterDatabase" localSheetId="1" hidden="1">'1-2凤庆县一般公共预算支出情况表'!$A$3:$F$39</definedName>
    <definedName name="_xlnm._FilterDatabase" localSheetId="2" hidden="1">'1-3县级一般公共预算收入情况表'!$A$3:$F$40</definedName>
    <definedName name="_xlnm._FilterDatabase" localSheetId="3" hidden="1">'1-4县级一般公共预算支出情况表（公开到项级）'!$A$3:$G$1329</definedName>
    <definedName name="_xlnm._FilterDatabase" localSheetId="4" hidden="1">'1-5县级一般公共预算基本支出情况表（公开到款级）'!$A$3:$B$31</definedName>
    <definedName name="_xlnm._FilterDatabase" localSheetId="5" hidden="1">'1-6县级一般公共预算支出表（州、市对下转移支付项目）'!$A$3:$E$47</definedName>
    <definedName name="_xlnm._FilterDatabase" localSheetId="8" hidden="1">'2-1凤庆县政府性基金预算收入情况表'!$A$3:$F$37</definedName>
    <definedName name="_xlnm._FilterDatabase" localSheetId="9" hidden="1">'2-2凤庆县政府性基金预算支出情况表'!$A$3:$G$269</definedName>
    <definedName name="_xlnm._FilterDatabase" localSheetId="10" hidden="1">'2-3本级政府性基金预算收入情况表'!$A$3:$F$37</definedName>
    <definedName name="_xlnm._FilterDatabase" localSheetId="11" hidden="1">'2-4本级政府性基金预算支出情况表（公开到项级）'!$A$3:$G$271</definedName>
    <definedName name="_xlnm._FilterDatabase" localSheetId="13" hidden="1">'3-1凤庆县国有资本经营收入预算情况表'!$A$3:$E$42</definedName>
    <definedName name="_xlnm._FilterDatabase" localSheetId="14" hidden="1">'3-2凤庆县国有资本经营支出预算情况表'!$A$3:$E$29</definedName>
    <definedName name="_xlnm._FilterDatabase" localSheetId="15" hidden="1">'3-3本级国有资本经营收入预算情况表'!$A$3:$E$36</definedName>
    <definedName name="_xlnm._FilterDatabase" localSheetId="16" hidden="1">'3-4本级国有资本经营支出预算情况表（公开到项级）'!$A$3:$E$22</definedName>
    <definedName name="_xlnm._FilterDatabase" localSheetId="19" hidden="1">'4-1l凤庆县社会保险基金收入预算情况表'!$A$3:$E$38</definedName>
    <definedName name="_xlnm._FilterDatabase" localSheetId="20" hidden="1">'4-2凤庆县社会保险基金支出预算情况表'!$A$3:$D$22</definedName>
    <definedName name="_xlnm._FilterDatabase" localSheetId="21" hidden="1">'4-3本级社会保险基金收入预算情况表'!$A$3:$E$38</definedName>
    <definedName name="_xlnm._FilterDatabase" localSheetId="22" hidden="1">'4-4本级社会保险基金支出预算情况表'!$A$3:$E$22</definedName>
    <definedName name="_xlnm._FilterDatabase" localSheetId="12" hidden="1">'2-5本级政府性基金支出表（县对下转移支付）'!$A$3:$E$18</definedName>
    <definedName name="_lst_r_地方财政预算表2015年全省汇总_10_科目编码名称" localSheetId="19">[1]_ESList!$A$1:$A$27</definedName>
    <definedName name="_lst_r_地方财政预算表2015年全省汇总_10_科目编码名称" localSheetId="20">[1]_ESList!$A$1:$A$27</definedName>
    <definedName name="_lst_r_地方财政预算表2015年全省汇总_10_科目编码名称" localSheetId="21">[1]_ESList!$A$1:$A$27</definedName>
    <definedName name="_lst_r_地方财政预算表2015年全省汇总_10_科目编码名称" localSheetId="22">[1]_ESList!$A$1:$A$27</definedName>
    <definedName name="_lst_r_地方财政预算表2015年全省汇总_10_科目编码名称">[2]_ESList!$A$1:$A$27</definedName>
    <definedName name="_xlnm.Print_Area" localSheetId="0">'1-1凤庆县一般公共预算收入情况表'!$B$1:$E$39</definedName>
    <definedName name="_xlnm.Print_Area" localSheetId="1">'1-2凤庆县一般公共预算支出情况表'!$B$1:$E$38</definedName>
    <definedName name="_xlnm.Print_Area" localSheetId="2">'1-3县级一般公共预算收入情况表'!$B$1:$E$40</definedName>
    <definedName name="_xlnm.Print_Area" localSheetId="3">'1-4县级一般公共预算支出情况表（公开到项级）'!$B$1:$E$1329</definedName>
    <definedName name="_xlnm.Print_Area" localSheetId="4">'1-5县级一般公共预算基本支出情况表（公开到款级）'!$A$1:$B$31</definedName>
    <definedName name="_xlnm.Print_Area" localSheetId="5">'1-6县级一般公共预算支出表（州、市对下转移支付项目）'!$A$1:$C$46</definedName>
    <definedName name="_xlnm.Print_Area" localSheetId="6">'1-7凤庆县分地区税收返还和转移支付预算表（先对下补助）'!$A$1:$D$31</definedName>
    <definedName name="_xlnm.Print_Area" localSheetId="8">'2-1凤庆县政府性基金预算收入情况表'!$B$1:$E$37</definedName>
    <definedName name="_xlnm.Print_Area" localSheetId="9">'2-2凤庆县政府性基金预算支出情况表'!$B$1:$E$269</definedName>
    <definedName name="_xlnm.Print_Area" localSheetId="10">'2-3本级政府性基金预算收入情况表'!$B$1:$E$37</definedName>
    <definedName name="_xlnm.Print_Area" localSheetId="11">'2-4本级政府性基金预算支出情况表（公开到项级）'!$B$1:$E$271</definedName>
    <definedName name="_xlnm.Print_Area" localSheetId="12">'2-5本级政府性基金支出表（县对下转移支付）'!$A$1:$D$15</definedName>
    <definedName name="_xlnm.Print_Area" localSheetId="13">'3-1凤庆县国有资本经营收入预算情况表'!$A$1:$D$41</definedName>
    <definedName name="_xlnm.Print_Area" localSheetId="14">'3-2凤庆县国有资本经营支出预算情况表'!$A$1:$D$28</definedName>
    <definedName name="_xlnm.Print_Area" localSheetId="15">'3-3本级国有资本经营收入预算情况表'!$A$1:$D$35</definedName>
    <definedName name="_xlnm.Print_Area" localSheetId="16">'3-4本级国有资本经营支出预算情况表（公开到项级）'!$A$1:$D$21</definedName>
    <definedName name="_xlnm.Print_Area" localSheetId="19">'4-1l凤庆县社会保险基金收入预算情况表'!$A$1:$D$38</definedName>
    <definedName name="_xlnm.Print_Area" localSheetId="20">'4-2凤庆县社会保险基金支出预算情况表'!$A$1:$D$22</definedName>
    <definedName name="_xlnm.Print_Area" localSheetId="21">'4-3本级社会保险基金收入预算情况表'!$A$1:$D$38</definedName>
    <definedName name="_xlnm.Print_Area" localSheetId="22">'4-4本级社会保险基金支出预算情况表'!$A$1:$D$22</definedName>
    <definedName name="_xlnm.Print_Area" localSheetId="31">'6-1重大政策和重点项目绩效目标表'!#REF!</definedName>
    <definedName name="_xlnm.Print_Titles" localSheetId="0">'1-1凤庆县一般公共预算收入情况表'!$1:$3</definedName>
    <definedName name="_xlnm.Print_Titles" localSheetId="1">'1-2凤庆县一般公共预算支出情况表'!$1:$3</definedName>
    <definedName name="_xlnm.Print_Titles" localSheetId="2">'1-3县级一般公共预算收入情况表'!$1:$3</definedName>
    <definedName name="_xlnm.Print_Titles" localSheetId="3">'1-4县级一般公共预算支出情况表（公开到项级）'!$1:$3</definedName>
    <definedName name="_xlnm.Print_Titles" localSheetId="4">'1-5县级一般公共预算基本支出情况表（公开到款级）'!$1:$3</definedName>
    <definedName name="_xlnm.Print_Titles" localSheetId="5">'1-6县级一般公共预算支出表（州、市对下转移支付项目）'!$1:$3</definedName>
    <definedName name="_xlnm.Print_Titles" localSheetId="6">'1-7凤庆县分地区税收返还和转移支付预算表（先对下补助）'!$1:$3</definedName>
    <definedName name="_xlnm.Print_Titles" localSheetId="8">'2-1凤庆县政府性基金预算收入情况表'!$1:$3</definedName>
    <definedName name="_xlnm.Print_Titles" localSheetId="9">'2-2凤庆县政府性基金预算支出情况表'!$1:$3</definedName>
    <definedName name="_xlnm.Print_Titles" localSheetId="10">'2-3本级政府性基金预算收入情况表'!$1:$3</definedName>
    <definedName name="_xlnm.Print_Titles" localSheetId="11">'2-4本级政府性基金预算支出情况表（公开到项级）'!$1:$3</definedName>
    <definedName name="_xlnm.Print_Titles" localSheetId="12">'2-5本级政府性基金支出表（县对下转移支付）'!$1:$3</definedName>
    <definedName name="_xlnm.Print_Titles" localSheetId="13">'3-1凤庆县国有资本经营收入预算情况表'!$1:$3</definedName>
    <definedName name="_xlnm.Print_Titles" localSheetId="14">'3-2凤庆县国有资本经营支出预算情况表'!$1:$3</definedName>
    <definedName name="_xlnm.Print_Titles" localSheetId="15">'3-3本级国有资本经营收入预算情况表'!$1:$3</definedName>
    <definedName name="_xlnm.Print_Titles" localSheetId="19">'4-1l凤庆县社会保险基金收入预算情况表'!$1:$3</definedName>
    <definedName name="_xlnm.Print_Titles" localSheetId="21">'4-3本级社会保险基金收入预算情况表'!$1:$3</definedName>
    <definedName name="专项收入年初预算数" localSheetId="1">#REF!</definedName>
    <definedName name="专项收入年初预算数" localSheetId="4">#REF!</definedName>
    <definedName name="专项收入年初预算数" localSheetId="7">#REF!</definedName>
    <definedName name="专项收入年初预算数" localSheetId="13">#REF!</definedName>
    <definedName name="专项收入年初预算数" localSheetId="14">#REF!</definedName>
    <definedName name="专项收入年初预算数" localSheetId="15">#REF!</definedName>
    <definedName name="专项收入年初预算数" localSheetId="16">#REF!</definedName>
    <definedName name="专项收入年初预算数" localSheetId="17">#REF!</definedName>
    <definedName name="专项收入年初预算数" localSheetId="18">#REF!</definedName>
    <definedName name="专项收入年初预算数" localSheetId="19">#REF!</definedName>
    <definedName name="专项收入年初预算数" localSheetId="20">#REF!</definedName>
    <definedName name="专项收入年初预算数" localSheetId="21">#REF!</definedName>
    <definedName name="专项收入年初预算数" localSheetId="22">#REF!</definedName>
    <definedName name="专项收入年初预算数" localSheetId="23">#REF!</definedName>
    <definedName name="专项收入年初预算数" localSheetId="24">#REF!</definedName>
    <definedName name="专项收入年初预算数" localSheetId="25">#REF!</definedName>
    <definedName name="专项收入年初预算数" localSheetId="26">#REF!</definedName>
    <definedName name="专项收入年初预算数" localSheetId="27">#REF!</definedName>
    <definedName name="专项收入年初预算数" localSheetId="28">#REF!</definedName>
    <definedName name="专项收入年初预算数" localSheetId="29">#REF!</definedName>
    <definedName name="专项收入年初预算数" localSheetId="30">#REF!</definedName>
    <definedName name="专项收入年初预算数" localSheetId="31">#REF!</definedName>
    <definedName name="专项收入年初预算数" localSheetId="32">#REF!</definedName>
    <definedName name="专项收入年初预算数">#REF!</definedName>
    <definedName name="专项收入全年预计数" localSheetId="1">#REF!</definedName>
    <definedName name="专项收入全年预计数" localSheetId="4">#REF!</definedName>
    <definedName name="专项收入全年预计数" localSheetId="7">#REF!</definedName>
    <definedName name="专项收入全年预计数" localSheetId="13">#REF!</definedName>
    <definedName name="专项收入全年预计数" localSheetId="14">#REF!</definedName>
    <definedName name="专项收入全年预计数" localSheetId="15">#REF!</definedName>
    <definedName name="专项收入全年预计数" localSheetId="16">#REF!</definedName>
    <definedName name="专项收入全年预计数" localSheetId="17">#REF!</definedName>
    <definedName name="专项收入全年预计数" localSheetId="18">#REF!</definedName>
    <definedName name="专项收入全年预计数" localSheetId="19">#REF!</definedName>
    <definedName name="专项收入全年预计数" localSheetId="20">#REF!</definedName>
    <definedName name="专项收入全年预计数" localSheetId="21">#REF!</definedName>
    <definedName name="专项收入全年预计数" localSheetId="22">#REF!</definedName>
    <definedName name="专项收入全年预计数" localSheetId="23">#REF!</definedName>
    <definedName name="专项收入全年预计数" localSheetId="24">#REF!</definedName>
    <definedName name="专项收入全年预计数" localSheetId="25">#REF!</definedName>
    <definedName name="专项收入全年预计数" localSheetId="26">#REF!</definedName>
    <definedName name="专项收入全年预计数" localSheetId="27">#REF!</definedName>
    <definedName name="专项收入全年预计数" localSheetId="28">#REF!</definedName>
    <definedName name="专项收入全年预计数" localSheetId="29">#REF!</definedName>
    <definedName name="专项收入全年预计数" localSheetId="30">#REF!</definedName>
    <definedName name="专项收入全年预计数" localSheetId="31">#REF!</definedName>
    <definedName name="专项收入全年预计数" localSheetId="32">#REF!</definedName>
    <definedName name="专项收入全年预计数">#REF!</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<sst xmlns="http://schemas.openxmlformats.org/spreadsheetml/2006/main" count="4651" uniqueCount="3283">
  <si>
    <t>1-1  2021年凤庆县一般公共预算收入情况表</t>
  </si>
  <si>
    <t>单位：万元</t>
  </si>
  <si>
    <t>科目编码</t>
  </si>
  <si>
    <t>项目</t>
  </si>
  <si>
    <t>2020年执行数</t>
  </si>
  <si>
    <t>2021年预算数</t>
  </si>
  <si>
    <t>预算数比上年执行数增长%</t>
  </si>
  <si>
    <t>101</t>
  </si>
  <si>
    <t>一、税收收入</t>
  </si>
  <si>
    <t>10101</t>
  </si>
  <si>
    <t xml:space="preserve">   增值税</t>
  </si>
  <si>
    <t>10104</t>
  </si>
  <si>
    <t xml:space="preserve">   企业所得税</t>
  </si>
  <si>
    <t>10106</t>
  </si>
  <si>
    <t xml:space="preserve">   个人所得税</t>
  </si>
  <si>
    <t>10107</t>
  </si>
  <si>
    <t xml:space="preserve">   资源税</t>
  </si>
  <si>
    <t>10109</t>
  </si>
  <si>
    <t xml:space="preserve">   城市维护建设税</t>
  </si>
  <si>
    <t>10110</t>
  </si>
  <si>
    <t xml:space="preserve">   房产税</t>
  </si>
  <si>
    <t>10111</t>
  </si>
  <si>
    <t xml:space="preserve">   印花税</t>
  </si>
  <si>
    <t>10112</t>
  </si>
  <si>
    <t xml:space="preserve">   城镇土地使用税</t>
  </si>
  <si>
    <t>10113</t>
  </si>
  <si>
    <t xml:space="preserve">   土地增值税</t>
  </si>
  <si>
    <t>10114</t>
  </si>
  <si>
    <t xml:space="preserve">   车船税</t>
  </si>
  <si>
    <t>10118</t>
  </si>
  <si>
    <t xml:space="preserve">   耕地占用税</t>
  </si>
  <si>
    <t>10119</t>
  </si>
  <si>
    <t xml:space="preserve">   契税</t>
  </si>
  <si>
    <t>10120</t>
  </si>
  <si>
    <t xml:space="preserve">   烟叶税</t>
  </si>
  <si>
    <t>10121</t>
  </si>
  <si>
    <t xml:space="preserve">   环境保护税</t>
  </si>
  <si>
    <t>10199</t>
  </si>
  <si>
    <t xml:space="preserve">   其他税收收入</t>
  </si>
  <si>
    <t>103</t>
  </si>
  <si>
    <t>二、非税收入</t>
  </si>
  <si>
    <t>10302</t>
  </si>
  <si>
    <t xml:space="preserve">   专项收入</t>
  </si>
  <si>
    <t>10304</t>
  </si>
  <si>
    <t xml:space="preserve">   行政事业性收费收入</t>
  </si>
  <si>
    <t>10305</t>
  </si>
  <si>
    <t xml:space="preserve">   罚没收入</t>
  </si>
  <si>
    <t>10306</t>
  </si>
  <si>
    <t xml:space="preserve">   国有资本经营收入</t>
  </si>
  <si>
    <t>10307</t>
  </si>
  <si>
    <t xml:space="preserve">   国有资源（资产）有偿使用收入</t>
  </si>
  <si>
    <t>10308</t>
  </si>
  <si>
    <t xml:space="preserve">   捐赠收入</t>
  </si>
  <si>
    <t>10309</t>
  </si>
  <si>
    <t xml:space="preserve">   政府住房基金收入</t>
  </si>
  <si>
    <t>10399</t>
  </si>
  <si>
    <t xml:space="preserve">   其他收入</t>
  </si>
  <si>
    <t>全市一般公共预算收入</t>
  </si>
  <si>
    <t>地方政府一般债务收入</t>
  </si>
  <si>
    <t>转移性收入</t>
  </si>
  <si>
    <t xml:space="preserve">   返还性收入</t>
  </si>
  <si>
    <t xml:space="preserve">   转移支付收入</t>
  </si>
  <si>
    <t xml:space="preserve">   上年结余收入</t>
  </si>
  <si>
    <t xml:space="preserve">   调入资金</t>
  </si>
  <si>
    <t xml:space="preserve">   接受其他地区援助收入</t>
  </si>
  <si>
    <t xml:space="preserve">   动用预算稳定调节基金</t>
  </si>
  <si>
    <t>各项收入合计</t>
  </si>
  <si>
    <t>1-2  2021年凤庆县一般公共预算支出情况表</t>
  </si>
  <si>
    <t>201</t>
  </si>
  <si>
    <t>一、一般公共服务</t>
  </si>
  <si>
    <t>202</t>
  </si>
  <si>
    <t>二、外交支出</t>
  </si>
  <si>
    <t>203</t>
  </si>
  <si>
    <t>三、国防支出</t>
  </si>
  <si>
    <t>204</t>
  </si>
  <si>
    <t>四、公共安全支出</t>
  </si>
  <si>
    <t>205</t>
  </si>
  <si>
    <t>五、教育支出</t>
  </si>
  <si>
    <t>206</t>
  </si>
  <si>
    <t>六、科学技术支出</t>
  </si>
  <si>
    <t>207</t>
  </si>
  <si>
    <t>七、文化旅游体育与传媒支出</t>
  </si>
  <si>
    <t>208</t>
  </si>
  <si>
    <t>八、社会保障和就业支出</t>
  </si>
  <si>
    <t>210</t>
  </si>
  <si>
    <t>九、卫生健康支出</t>
  </si>
  <si>
    <t>211</t>
  </si>
  <si>
    <t>十、节能环保支出</t>
  </si>
  <si>
    <t>212</t>
  </si>
  <si>
    <t>十一、城乡社区支出</t>
  </si>
  <si>
    <t>213</t>
  </si>
  <si>
    <t>十二、农林水支出</t>
  </si>
  <si>
    <t>214</t>
  </si>
  <si>
    <t>十三、交通运输支出</t>
  </si>
  <si>
    <t>215</t>
  </si>
  <si>
    <t>十四、资源勘探工业信息等支出</t>
  </si>
  <si>
    <t>216</t>
  </si>
  <si>
    <t>十五、商业服务业等支出</t>
  </si>
  <si>
    <t>217</t>
  </si>
  <si>
    <t>十六、金融支出</t>
  </si>
  <si>
    <t>219</t>
  </si>
  <si>
    <t>十七、援助其他地区支出</t>
  </si>
  <si>
    <t>220</t>
  </si>
  <si>
    <t>十八、自然资源海洋气象等支出</t>
  </si>
  <si>
    <t>221</t>
  </si>
  <si>
    <t>十九、住房保障支出</t>
  </si>
  <si>
    <t>222</t>
  </si>
  <si>
    <t>二十、粮油物资储备支出</t>
  </si>
  <si>
    <t>224</t>
  </si>
  <si>
    <t>二十一、灾害防治及应急管理支出</t>
  </si>
  <si>
    <t>227</t>
  </si>
  <si>
    <t>二十二、预备费</t>
  </si>
  <si>
    <t>232</t>
  </si>
  <si>
    <t>二十三、债务付息支出</t>
  </si>
  <si>
    <t>233</t>
  </si>
  <si>
    <t>二十四、债务发行费用支出</t>
  </si>
  <si>
    <t>229</t>
  </si>
  <si>
    <t>二十五、其他支出</t>
  </si>
  <si>
    <t>全市一般公共预算支出</t>
  </si>
  <si>
    <t>转移性支出</t>
  </si>
  <si>
    <t xml:space="preserve">    上解支出</t>
  </si>
  <si>
    <t xml:space="preserve">    调出资金</t>
  </si>
  <si>
    <t xml:space="preserve">    安排预算稳定调节基金</t>
  </si>
  <si>
    <t xml:space="preserve">    补充预算周转金</t>
  </si>
  <si>
    <t>地方政府一般债务还本支出</t>
  </si>
  <si>
    <t>年终结转</t>
  </si>
  <si>
    <t>各项支出合计</t>
  </si>
  <si>
    <t>1-3  2021年凤庆县县级一般公共预算收入情况表</t>
  </si>
  <si>
    <t>比上年执行数增长%</t>
  </si>
  <si>
    <t>打印</t>
  </si>
  <si>
    <r>
      <rPr>
        <sz val="14"/>
        <rFont val="宋体"/>
        <charset val="134"/>
      </rPr>
      <t>10199</t>
    </r>
  </si>
  <si>
    <t>市级一般公共预算收入</t>
  </si>
  <si>
    <t xml:space="preserve">   上解收入</t>
  </si>
  <si>
    <t>1-4  2021年凤庆县县级一般公共预算支出情况表</t>
  </si>
  <si>
    <t>类-款-项</t>
  </si>
  <si>
    <t>20101</t>
  </si>
  <si>
    <t xml:space="preserve">   人大事务</t>
  </si>
  <si>
    <t>2010101</t>
  </si>
  <si>
    <t xml:space="preserve">     行政运行</t>
  </si>
  <si>
    <t>2010102</t>
  </si>
  <si>
    <t xml:space="preserve">     一般行政管理事务</t>
  </si>
  <si>
    <t>2010103</t>
  </si>
  <si>
    <t xml:space="preserve">     机关服务</t>
  </si>
  <si>
    <t>2010104</t>
  </si>
  <si>
    <t xml:space="preserve">     人大会议</t>
  </si>
  <si>
    <t>2010105</t>
  </si>
  <si>
    <t xml:space="preserve">     人大立法</t>
  </si>
  <si>
    <t>2010106</t>
  </si>
  <si>
    <t xml:space="preserve">     人大监督</t>
  </si>
  <si>
    <t>2010107</t>
  </si>
  <si>
    <t xml:space="preserve">     人大代表履职能力提升</t>
  </si>
  <si>
    <t>2010108</t>
  </si>
  <si>
    <t xml:space="preserve">     代表工作</t>
  </si>
  <si>
    <t>2010109</t>
  </si>
  <si>
    <t xml:space="preserve">     人大信访工作</t>
  </si>
  <si>
    <t>2010150</t>
  </si>
  <si>
    <t xml:space="preserve">     事业运行</t>
  </si>
  <si>
    <t>2010199</t>
  </si>
  <si>
    <t xml:space="preserve">     其他人大事务支出</t>
  </si>
  <si>
    <t>20102</t>
  </si>
  <si>
    <t xml:space="preserve">   政协事务</t>
  </si>
  <si>
    <t>2010201</t>
  </si>
  <si>
    <t>2010202</t>
  </si>
  <si>
    <t>2010203</t>
  </si>
  <si>
    <t>2010204</t>
  </si>
  <si>
    <t xml:space="preserve">     政协会议</t>
  </si>
  <si>
    <t>2010205</t>
  </si>
  <si>
    <t xml:space="preserve">     委员视察</t>
  </si>
  <si>
    <t>2010206</t>
  </si>
  <si>
    <t xml:space="preserve">     参政议政</t>
  </si>
  <si>
    <t>2010250</t>
  </si>
  <si>
    <t>2010299</t>
  </si>
  <si>
    <t xml:space="preserve">     其他政协事务支出</t>
  </si>
  <si>
    <t>20103</t>
  </si>
  <si>
    <t xml:space="preserve">   政府办公厅(室)及相关机构事务</t>
  </si>
  <si>
    <t>2010301</t>
  </si>
  <si>
    <t>2010302</t>
  </si>
  <si>
    <t>2010303</t>
  </si>
  <si>
    <t>2010304</t>
  </si>
  <si>
    <t xml:space="preserve">     专项服务</t>
  </si>
  <si>
    <t>2010305</t>
  </si>
  <si>
    <t xml:space="preserve">     专项业务及机关事务管理</t>
  </si>
  <si>
    <t>2010306</t>
  </si>
  <si>
    <t xml:space="preserve">     政务公开审批</t>
  </si>
  <si>
    <t>2010308</t>
  </si>
  <si>
    <t xml:space="preserve">     信访事务</t>
  </si>
  <si>
    <t>2010309</t>
  </si>
  <si>
    <t xml:space="preserve">     参事事务</t>
  </si>
  <si>
    <t>2010350</t>
  </si>
  <si>
    <t>2010399</t>
  </si>
  <si>
    <t xml:space="preserve">     其他政府办公厅（室）及相关机构事务支出</t>
  </si>
  <si>
    <t>20104</t>
  </si>
  <si>
    <t xml:space="preserve">   发展与改革事务</t>
  </si>
  <si>
    <t>2010401</t>
  </si>
  <si>
    <t>2010402</t>
  </si>
  <si>
    <t>2010403</t>
  </si>
  <si>
    <t>2010404</t>
  </si>
  <si>
    <t xml:space="preserve">     战略规划与实施</t>
  </si>
  <si>
    <t>2010405</t>
  </si>
  <si>
    <t xml:space="preserve">     日常经济运行调节</t>
  </si>
  <si>
    <t>2010406</t>
  </si>
  <si>
    <t xml:space="preserve">     社会事业发展规划</t>
  </si>
  <si>
    <t>2010407</t>
  </si>
  <si>
    <t xml:space="preserve">     经济体制改革研究</t>
  </si>
  <si>
    <t>2010408</t>
  </si>
  <si>
    <t xml:space="preserve">     物价管理</t>
  </si>
  <si>
    <t>2010450</t>
  </si>
  <si>
    <t>2010499</t>
  </si>
  <si>
    <t xml:space="preserve">     其他发展与改革事务支出</t>
  </si>
  <si>
    <t>20105</t>
  </si>
  <si>
    <t xml:space="preserve">   统计信息事务</t>
  </si>
  <si>
    <t>2010501</t>
  </si>
  <si>
    <t>2010502</t>
  </si>
  <si>
    <t>2010503</t>
  </si>
  <si>
    <t>2010504</t>
  </si>
  <si>
    <t xml:space="preserve">     信息事务</t>
  </si>
  <si>
    <t>2010505</t>
  </si>
  <si>
    <t xml:space="preserve">     专项统计业务</t>
  </si>
  <si>
    <t>2010506</t>
  </si>
  <si>
    <t xml:space="preserve">     统计管理</t>
  </si>
  <si>
    <t>2010507</t>
  </si>
  <si>
    <t xml:space="preserve">     专项普查活动</t>
  </si>
  <si>
    <t>2010508</t>
  </si>
  <si>
    <t xml:space="preserve">     统计抽样调查</t>
  </si>
  <si>
    <t>2010550</t>
  </si>
  <si>
    <t>2010599</t>
  </si>
  <si>
    <t xml:space="preserve">     其他统计信息事务支出</t>
  </si>
  <si>
    <t>20106</t>
  </si>
  <si>
    <t xml:space="preserve">   财政事务</t>
  </si>
  <si>
    <t>2010601</t>
  </si>
  <si>
    <t>2010602</t>
  </si>
  <si>
    <t>2010603</t>
  </si>
  <si>
    <t>2010604</t>
  </si>
  <si>
    <t xml:space="preserve">     预算改革业务</t>
  </si>
  <si>
    <t>2010605</t>
  </si>
  <si>
    <t xml:space="preserve">     财政国库业务</t>
  </si>
  <si>
    <t>2010606</t>
  </si>
  <si>
    <t xml:space="preserve">     财政监察</t>
  </si>
  <si>
    <t>2010607</t>
  </si>
  <si>
    <t xml:space="preserve">     信息化建设</t>
  </si>
  <si>
    <t>2010608</t>
  </si>
  <si>
    <t xml:space="preserve">     财政委托业务支出</t>
  </si>
  <si>
    <t>2010650</t>
  </si>
  <si>
    <t>2010699</t>
  </si>
  <si>
    <t xml:space="preserve">     其他财政事务支出</t>
  </si>
  <si>
    <t>20107</t>
  </si>
  <si>
    <t xml:space="preserve">   税收事务</t>
  </si>
  <si>
    <t>2010701</t>
  </si>
  <si>
    <t>2010702</t>
  </si>
  <si>
    <t>2010703</t>
  </si>
  <si>
    <t>2010704</t>
  </si>
  <si>
    <t xml:space="preserve">     税务办案</t>
  </si>
  <si>
    <t>2010705</t>
  </si>
  <si>
    <t xml:space="preserve">     发票管理及税务登记</t>
  </si>
  <si>
    <t>2010706</t>
  </si>
  <si>
    <t xml:space="preserve">     代扣代收代征税款手续费</t>
  </si>
  <si>
    <t>2010707</t>
  </si>
  <si>
    <t xml:space="preserve">     税务宣传</t>
  </si>
  <si>
    <t>2010708</t>
  </si>
  <si>
    <t xml:space="preserve">     协税护税</t>
  </si>
  <si>
    <t>2010709</t>
  </si>
  <si>
    <t xml:space="preserve">     税收业务</t>
  </si>
  <si>
    <t>2010750</t>
  </si>
  <si>
    <t>2010799</t>
  </si>
  <si>
    <t xml:space="preserve">     其他税收事务支出</t>
  </si>
  <si>
    <t>20108</t>
  </si>
  <si>
    <t xml:space="preserve">   审计事务</t>
  </si>
  <si>
    <t>2010801</t>
  </si>
  <si>
    <t>2010802</t>
  </si>
  <si>
    <t>2010803</t>
  </si>
  <si>
    <t>2010804</t>
  </si>
  <si>
    <t xml:space="preserve">     审计业务</t>
  </si>
  <si>
    <t>2010805</t>
  </si>
  <si>
    <t xml:space="preserve">     审计管理</t>
  </si>
  <si>
    <t>2010806</t>
  </si>
  <si>
    <t>2010850</t>
  </si>
  <si>
    <t>2010899</t>
  </si>
  <si>
    <t xml:space="preserve">     其他审计事务支出</t>
  </si>
  <si>
    <t>20109</t>
  </si>
  <si>
    <t xml:space="preserve">   海关事务</t>
  </si>
  <si>
    <t>2010901</t>
  </si>
  <si>
    <t>2010902</t>
  </si>
  <si>
    <t>2010903</t>
  </si>
  <si>
    <t>2010905</t>
  </si>
  <si>
    <t xml:space="preserve">     缉私办案</t>
  </si>
  <si>
    <t>2010907</t>
  </si>
  <si>
    <t xml:space="preserve">     口岸管理</t>
  </si>
  <si>
    <t>2010908</t>
  </si>
  <si>
    <t>2010909</t>
  </si>
  <si>
    <t xml:space="preserve">     海关关务</t>
  </si>
  <si>
    <t>2010910</t>
  </si>
  <si>
    <t xml:space="preserve">     关税征管</t>
  </si>
  <si>
    <t>2010911</t>
  </si>
  <si>
    <t xml:space="preserve">     海关监管</t>
  </si>
  <si>
    <t>2010912</t>
  </si>
  <si>
    <t xml:space="preserve">     检验检疫</t>
  </si>
  <si>
    <t>2010950</t>
  </si>
  <si>
    <t>2010999</t>
  </si>
  <si>
    <t xml:space="preserve">     其他海关事务支出</t>
  </si>
  <si>
    <t>20110</t>
  </si>
  <si>
    <t xml:space="preserve">   人力资源事务</t>
  </si>
  <si>
    <t>2011001</t>
  </si>
  <si>
    <t>2011002</t>
  </si>
  <si>
    <t>2011003</t>
  </si>
  <si>
    <t>2011004</t>
  </si>
  <si>
    <t xml:space="preserve">     政府特殊津贴</t>
  </si>
  <si>
    <t>2011005</t>
  </si>
  <si>
    <t xml:space="preserve">     资助留学回国人员</t>
  </si>
  <si>
    <t>2011007</t>
  </si>
  <si>
    <t xml:space="preserve">     博士后日常经费</t>
  </si>
  <si>
    <t>2011008</t>
  </si>
  <si>
    <t xml:space="preserve">     引进人才费用</t>
  </si>
  <si>
    <t>2011050</t>
  </si>
  <si>
    <t>2011099</t>
  </si>
  <si>
    <t xml:space="preserve">     其他人力资源事务支出</t>
  </si>
  <si>
    <t>20111</t>
  </si>
  <si>
    <t xml:space="preserve">   纪检监察事务</t>
  </si>
  <si>
    <t>2011101</t>
  </si>
  <si>
    <t>2011102</t>
  </si>
  <si>
    <t>2011103</t>
  </si>
  <si>
    <t>2011104</t>
  </si>
  <si>
    <t xml:space="preserve">     大案要案查处</t>
  </si>
  <si>
    <t>2011105</t>
  </si>
  <si>
    <t xml:space="preserve">     派驻派出机构</t>
  </si>
  <si>
    <t>2011106</t>
  </si>
  <si>
    <t xml:space="preserve">     巡视工作</t>
  </si>
  <si>
    <t>2011150</t>
  </si>
  <si>
    <t>2011199</t>
  </si>
  <si>
    <t xml:space="preserve">     其他纪检监察事务支出</t>
  </si>
  <si>
    <t>20113</t>
  </si>
  <si>
    <t xml:space="preserve">   商贸事务</t>
  </si>
  <si>
    <t>2011301</t>
  </si>
  <si>
    <t>2011302</t>
  </si>
  <si>
    <t>2011303</t>
  </si>
  <si>
    <t>2011304</t>
  </si>
  <si>
    <t xml:space="preserve">     对外贸易管理</t>
  </si>
  <si>
    <t>2011305</t>
  </si>
  <si>
    <t xml:space="preserve">     国际经济合作</t>
  </si>
  <si>
    <t>2011306</t>
  </si>
  <si>
    <t xml:space="preserve">     外资管理</t>
  </si>
  <si>
    <t>2011307</t>
  </si>
  <si>
    <t xml:space="preserve">     国内贸易管理</t>
  </si>
  <si>
    <t>2011308</t>
  </si>
  <si>
    <t xml:space="preserve">     招商引资</t>
  </si>
  <si>
    <t>2011350</t>
  </si>
  <si>
    <t>2011399</t>
  </si>
  <si>
    <t xml:space="preserve">     其他商贸事务支出</t>
  </si>
  <si>
    <t>20114</t>
  </si>
  <si>
    <t xml:space="preserve">   知识产权事务</t>
  </si>
  <si>
    <t>2011401</t>
  </si>
  <si>
    <t>2011402</t>
  </si>
  <si>
    <t>2011403</t>
  </si>
  <si>
    <t>2011404</t>
  </si>
  <si>
    <t xml:space="preserve">     专利审批</t>
  </si>
  <si>
    <t>2011405</t>
  </si>
  <si>
    <t xml:space="preserve">     产权战略与规划</t>
  </si>
  <si>
    <t>2011406</t>
  </si>
  <si>
    <t xml:space="preserve">     专利试点和产业化推进</t>
  </si>
  <si>
    <t>2011408</t>
  </si>
  <si>
    <t xml:space="preserve">     国际合作与交流</t>
  </si>
  <si>
    <t>2011409</t>
  </si>
  <si>
    <t xml:space="preserve">     知识产权宏观管理</t>
  </si>
  <si>
    <t>2011410</t>
  </si>
  <si>
    <t xml:space="preserve">     商标管理</t>
  </si>
  <si>
    <t>2011411</t>
  </si>
  <si>
    <t xml:space="preserve">     原产地地理标志管理</t>
  </si>
  <si>
    <t>2011450</t>
  </si>
  <si>
    <t>2011499</t>
  </si>
  <si>
    <t xml:space="preserve">     其他知识产权事务支出</t>
  </si>
  <si>
    <t>20123</t>
  </si>
  <si>
    <t xml:space="preserve">   民族事务</t>
  </si>
  <si>
    <t>2012301</t>
  </si>
  <si>
    <t>2012302</t>
  </si>
  <si>
    <t>2012303</t>
  </si>
  <si>
    <t>2012304</t>
  </si>
  <si>
    <t xml:space="preserve">     民族工作专项</t>
  </si>
  <si>
    <t>2012350</t>
  </si>
  <si>
    <t>2012399</t>
  </si>
  <si>
    <t xml:space="preserve">     其他民族事务支出</t>
  </si>
  <si>
    <t>20125</t>
  </si>
  <si>
    <t xml:space="preserve">   港澳台事务</t>
  </si>
  <si>
    <t>2012501</t>
  </si>
  <si>
    <t>2012502</t>
  </si>
  <si>
    <t>2012503</t>
  </si>
  <si>
    <t>2012504</t>
  </si>
  <si>
    <t xml:space="preserve">     港澳事务</t>
  </si>
  <si>
    <t>2012505</t>
  </si>
  <si>
    <t xml:space="preserve">     台湾事务</t>
  </si>
  <si>
    <t>2012550</t>
  </si>
  <si>
    <t>2012599</t>
  </si>
  <si>
    <t xml:space="preserve">     其他港澳台事务支出</t>
  </si>
  <si>
    <t>20126</t>
  </si>
  <si>
    <t xml:space="preserve">   档案事务</t>
  </si>
  <si>
    <t>2012601</t>
  </si>
  <si>
    <t>2012602</t>
  </si>
  <si>
    <t>2012603</t>
  </si>
  <si>
    <t>2012604</t>
  </si>
  <si>
    <t xml:space="preserve">     档案馆</t>
  </si>
  <si>
    <t>2012699</t>
  </si>
  <si>
    <t xml:space="preserve">     其他档案事务支出</t>
  </si>
  <si>
    <t>20128</t>
  </si>
  <si>
    <t xml:space="preserve">   民主党派及工商联事务</t>
  </si>
  <si>
    <t>2012801</t>
  </si>
  <si>
    <t>2012802</t>
  </si>
  <si>
    <t>2012803</t>
  </si>
  <si>
    <t>2012804</t>
  </si>
  <si>
    <t>2012850</t>
  </si>
  <si>
    <t>2012899</t>
  </si>
  <si>
    <t xml:space="preserve">     其他民主党派及工商联事务支出</t>
  </si>
  <si>
    <t>20129</t>
  </si>
  <si>
    <t xml:space="preserve">   群众团体事务</t>
  </si>
  <si>
    <t>2012901</t>
  </si>
  <si>
    <t>2012902</t>
  </si>
  <si>
    <t>2012903</t>
  </si>
  <si>
    <t xml:space="preserve">     工会事务</t>
  </si>
  <si>
    <t>2012950</t>
  </si>
  <si>
    <t>2012999</t>
  </si>
  <si>
    <t xml:space="preserve">     其他群众团体事务支出</t>
  </si>
  <si>
    <t>20131</t>
  </si>
  <si>
    <t xml:space="preserve">   党委办公厅（室）及相关机构事务</t>
  </si>
  <si>
    <t>2013101</t>
  </si>
  <si>
    <t>2013102</t>
  </si>
  <si>
    <t>2013103</t>
  </si>
  <si>
    <t>2013105</t>
  </si>
  <si>
    <t xml:space="preserve">     专项业务</t>
  </si>
  <si>
    <t>2013150</t>
  </si>
  <si>
    <t>2013199</t>
  </si>
  <si>
    <t xml:space="preserve">     其他党委办公厅（室）及相关机构事务支出</t>
  </si>
  <si>
    <t>20132</t>
  </si>
  <si>
    <t xml:space="preserve">   组织事务</t>
  </si>
  <si>
    <t>2013201</t>
  </si>
  <si>
    <t>2013202</t>
  </si>
  <si>
    <t>2013203</t>
  </si>
  <si>
    <t>2013204</t>
  </si>
  <si>
    <t xml:space="preserve">     公务员事务</t>
  </si>
  <si>
    <t>2013250</t>
  </si>
  <si>
    <t>2013299</t>
  </si>
  <si>
    <t xml:space="preserve">     其他组织事务支出</t>
  </si>
  <si>
    <t>20133</t>
  </si>
  <si>
    <t xml:space="preserve">   宣传事务</t>
  </si>
  <si>
    <t>2013301</t>
  </si>
  <si>
    <t>2013302</t>
  </si>
  <si>
    <t>2013303</t>
  </si>
  <si>
    <t>2013304</t>
  </si>
  <si>
    <t xml:space="preserve">     宣传管理</t>
  </si>
  <si>
    <t>2013350</t>
  </si>
  <si>
    <t>2013399</t>
  </si>
  <si>
    <t xml:space="preserve">     其他宣传事务支出</t>
  </si>
  <si>
    <t>20134</t>
  </si>
  <si>
    <t xml:space="preserve">   统战事务</t>
  </si>
  <si>
    <t>2013401</t>
  </si>
  <si>
    <t>2013402</t>
  </si>
  <si>
    <t>2013403</t>
  </si>
  <si>
    <t>2013404</t>
  </si>
  <si>
    <t xml:space="preserve">     宗教事务</t>
  </si>
  <si>
    <t>2013405</t>
  </si>
  <si>
    <t xml:space="preserve">     华侨事务</t>
  </si>
  <si>
    <t>2013450</t>
  </si>
  <si>
    <t>2013499</t>
  </si>
  <si>
    <t xml:space="preserve">     其他统战事务支出</t>
  </si>
  <si>
    <t>20135</t>
  </si>
  <si>
    <t xml:space="preserve">   对外联络事务</t>
  </si>
  <si>
    <t>2013501</t>
  </si>
  <si>
    <t>2013502</t>
  </si>
  <si>
    <t>2013503</t>
  </si>
  <si>
    <t>2013550</t>
  </si>
  <si>
    <t>2013599</t>
  </si>
  <si>
    <t xml:space="preserve">     其他对外联络事务支出</t>
  </si>
  <si>
    <t>20136</t>
  </si>
  <si>
    <t xml:space="preserve">   其他共产党事务支出</t>
  </si>
  <si>
    <t>2013601</t>
  </si>
  <si>
    <t>2013602</t>
  </si>
  <si>
    <t>2013603</t>
  </si>
  <si>
    <t>2013650</t>
  </si>
  <si>
    <t>2013699</t>
  </si>
  <si>
    <t xml:space="preserve">     其他共产党事务支出</t>
  </si>
  <si>
    <t>20137</t>
  </si>
  <si>
    <t xml:space="preserve">   网信事务</t>
  </si>
  <si>
    <t>2013701</t>
  </si>
  <si>
    <t>2013702</t>
  </si>
  <si>
    <t>2013703</t>
  </si>
  <si>
    <t>2013704</t>
  </si>
  <si>
    <t xml:space="preserve">     信息安全事务</t>
  </si>
  <si>
    <t>2013750</t>
  </si>
  <si>
    <t>2013799</t>
  </si>
  <si>
    <t xml:space="preserve">     其他网信事务支出</t>
  </si>
  <si>
    <t>20138</t>
  </si>
  <si>
    <t xml:space="preserve">   市场监督管理事务</t>
  </si>
  <si>
    <t>2013801</t>
  </si>
  <si>
    <t>2013802</t>
  </si>
  <si>
    <t>2013803</t>
  </si>
  <si>
    <t>2013804</t>
  </si>
  <si>
    <t xml:space="preserve">     市场主体管理</t>
  </si>
  <si>
    <t>2013805</t>
  </si>
  <si>
    <t xml:space="preserve">     市场秩序执法</t>
  </si>
  <si>
    <t>2013808</t>
  </si>
  <si>
    <t>2013810</t>
  </si>
  <si>
    <t xml:space="preserve">     质量基础</t>
  </si>
  <si>
    <t>2013812</t>
  </si>
  <si>
    <t xml:space="preserve">     药品事务</t>
  </si>
  <si>
    <t>2013813</t>
  </si>
  <si>
    <t xml:space="preserve">     医疗器械事务</t>
  </si>
  <si>
    <t>2013814</t>
  </si>
  <si>
    <t xml:space="preserve">     化妆品事务</t>
  </si>
  <si>
    <t>2013815</t>
  </si>
  <si>
    <t xml:space="preserve">     质量安全监管</t>
  </si>
  <si>
    <t>2013816</t>
  </si>
  <si>
    <t xml:space="preserve">     食品安全监管</t>
  </si>
  <si>
    <t>2013850</t>
  </si>
  <si>
    <t>2013899</t>
  </si>
  <si>
    <t xml:space="preserve">     其他市场监督管理事务</t>
  </si>
  <si>
    <t>20199</t>
  </si>
  <si>
    <t xml:space="preserve">   其他一般公共服务支出</t>
  </si>
  <si>
    <t>2019901</t>
  </si>
  <si>
    <t xml:space="preserve">     国家赔偿费用支出</t>
  </si>
  <si>
    <t>2019999</t>
  </si>
  <si>
    <t xml:space="preserve">     其他一般公共服务支出</t>
  </si>
  <si>
    <t>20205</t>
  </si>
  <si>
    <t xml:space="preserve">   对外合作与交流</t>
  </si>
  <si>
    <t>20299</t>
  </si>
  <si>
    <t xml:space="preserve">   其他外交支出</t>
  </si>
  <si>
    <t>20301</t>
  </si>
  <si>
    <t xml:space="preserve">   现役部队</t>
  </si>
  <si>
    <t>2030101</t>
  </si>
  <si>
    <t xml:space="preserve">     现役部队</t>
  </si>
  <si>
    <t>20304</t>
  </si>
  <si>
    <t xml:space="preserve">   国防科研事业</t>
  </si>
  <si>
    <t>2030401</t>
  </si>
  <si>
    <t xml:space="preserve">     国防科研事业</t>
  </si>
  <si>
    <t>20305</t>
  </si>
  <si>
    <t xml:space="preserve">   专项工程</t>
  </si>
  <si>
    <t>2030501</t>
  </si>
  <si>
    <t xml:space="preserve">     专项工程</t>
  </si>
  <si>
    <t>20306</t>
  </si>
  <si>
    <t xml:space="preserve">   国防动员</t>
  </si>
  <si>
    <t>2030601</t>
  </si>
  <si>
    <t xml:space="preserve">     兵役征集</t>
  </si>
  <si>
    <t>2030602</t>
  </si>
  <si>
    <t xml:space="preserve">     经济动员</t>
  </si>
  <si>
    <t>2030603</t>
  </si>
  <si>
    <t xml:space="preserve">     人民防空</t>
  </si>
  <si>
    <t>2030604</t>
  </si>
  <si>
    <t xml:space="preserve">     交通战备</t>
  </si>
  <si>
    <t>2030605</t>
  </si>
  <si>
    <t xml:space="preserve">     国防教育</t>
  </si>
  <si>
    <t>2030606</t>
  </si>
  <si>
    <t xml:space="preserve">     预备役部队</t>
  </si>
  <si>
    <t>2030607</t>
  </si>
  <si>
    <t xml:space="preserve">     民兵</t>
  </si>
  <si>
    <t>2030608</t>
  </si>
  <si>
    <t xml:space="preserve">     边海防</t>
  </si>
  <si>
    <t>2030699</t>
  </si>
  <si>
    <t xml:space="preserve">     其他国防动员支出</t>
  </si>
  <si>
    <t>20399</t>
  </si>
  <si>
    <t xml:space="preserve">   其他国防支出</t>
  </si>
  <si>
    <t>2039999</t>
  </si>
  <si>
    <t xml:space="preserve">     其他国防支出</t>
  </si>
  <si>
    <t>20401</t>
  </si>
  <si>
    <t xml:space="preserve">   武装警察部队</t>
  </si>
  <si>
    <t>2040101</t>
  </si>
  <si>
    <t xml:space="preserve">     武装警察部队</t>
  </si>
  <si>
    <t>2040199</t>
  </si>
  <si>
    <t xml:space="preserve">     其他武装警察部队支出</t>
  </si>
  <si>
    <t>20402</t>
  </si>
  <si>
    <t xml:space="preserve">   公安</t>
  </si>
  <si>
    <t>2040201</t>
  </si>
  <si>
    <t>2040202</t>
  </si>
  <si>
    <t>2040203</t>
  </si>
  <si>
    <t>2040219</t>
  </si>
  <si>
    <t>2040220</t>
  </si>
  <si>
    <t xml:space="preserve">     执法办案</t>
  </si>
  <si>
    <t>2040221</t>
  </si>
  <si>
    <t xml:space="preserve">     特别业务</t>
  </si>
  <si>
    <t>2040222</t>
  </si>
  <si>
    <t xml:space="preserve">     特勤业务</t>
  </si>
  <si>
    <t>2040223</t>
  </si>
  <si>
    <t xml:space="preserve">     移民事务</t>
  </si>
  <si>
    <t>2040250</t>
  </si>
  <si>
    <t>2040299</t>
  </si>
  <si>
    <t xml:space="preserve">     其他公安支出</t>
  </si>
  <si>
    <t>20403</t>
  </si>
  <si>
    <t xml:space="preserve">   国家安全</t>
  </si>
  <si>
    <t>2040301</t>
  </si>
  <si>
    <t>2040302</t>
  </si>
  <si>
    <t>2040303</t>
  </si>
  <si>
    <t>2040304</t>
  </si>
  <si>
    <t xml:space="preserve">     安全业务</t>
  </si>
  <si>
    <t>2040350</t>
  </si>
  <si>
    <t>2040399</t>
  </si>
  <si>
    <t xml:space="preserve">     其他国家安全支出</t>
  </si>
  <si>
    <t>20404</t>
  </si>
  <si>
    <t xml:space="preserve">   检察</t>
  </si>
  <si>
    <t>2040401</t>
  </si>
  <si>
    <t>2040402</t>
  </si>
  <si>
    <t>2040403</t>
  </si>
  <si>
    <t>2040409</t>
  </si>
  <si>
    <t xml:space="preserve">     “两房”建设</t>
  </si>
  <si>
    <t>2040410</t>
  </si>
  <si>
    <t xml:space="preserve">     检察监督</t>
  </si>
  <si>
    <t>2040450</t>
  </si>
  <si>
    <t>2040499</t>
  </si>
  <si>
    <t xml:space="preserve">     其他检察支出</t>
  </si>
  <si>
    <t>20405</t>
  </si>
  <si>
    <t xml:space="preserve">   法院</t>
  </si>
  <si>
    <t>2040501</t>
  </si>
  <si>
    <t>2040502</t>
  </si>
  <si>
    <t>2040503</t>
  </si>
  <si>
    <t>2040504</t>
  </si>
  <si>
    <t xml:space="preserve">     案件审判</t>
  </si>
  <si>
    <t>2040505</t>
  </si>
  <si>
    <t xml:space="preserve">     案件执行</t>
  </si>
  <si>
    <t>2040506</t>
  </si>
  <si>
    <t xml:space="preserve">     “两庭”建设</t>
  </si>
  <si>
    <t>2040550</t>
  </si>
  <si>
    <t>2040599</t>
  </si>
  <si>
    <t xml:space="preserve">     其他法院支出</t>
  </si>
  <si>
    <t>20406</t>
  </si>
  <si>
    <t xml:space="preserve">   司法</t>
  </si>
  <si>
    <t>2040601</t>
  </si>
  <si>
    <t>2040602</t>
  </si>
  <si>
    <t>2040603</t>
  </si>
  <si>
    <t>2040604</t>
  </si>
  <si>
    <t xml:space="preserve">     基层司法业务</t>
  </si>
  <si>
    <t>2040605</t>
  </si>
  <si>
    <t xml:space="preserve">     普法宣传</t>
  </si>
  <si>
    <t>2040606</t>
  </si>
  <si>
    <t xml:space="preserve">     律师管理</t>
  </si>
  <si>
    <t>2040607</t>
  </si>
  <si>
    <t xml:space="preserve">     公共法律服务</t>
  </si>
  <si>
    <t>2040608</t>
  </si>
  <si>
    <t xml:space="preserve">     国家统一法律职业资格考试</t>
  </si>
  <si>
    <t>2040609</t>
  </si>
  <si>
    <t xml:space="preserve">     仲裁</t>
  </si>
  <si>
    <t>2040610</t>
  </si>
  <si>
    <t xml:space="preserve">     社区矫正</t>
  </si>
  <si>
    <t>2040611</t>
  </si>
  <si>
    <t xml:space="preserve">     司法鉴定</t>
  </si>
  <si>
    <t>2040612</t>
  </si>
  <si>
    <t xml:space="preserve">     法治建设</t>
  </si>
  <si>
    <t>2040613</t>
  </si>
  <si>
    <t>2040650</t>
  </si>
  <si>
    <t>2040699</t>
  </si>
  <si>
    <t xml:space="preserve">     其他司法支出</t>
  </si>
  <si>
    <t>20407</t>
  </si>
  <si>
    <t xml:space="preserve">   监狱</t>
  </si>
  <si>
    <t>2040701</t>
  </si>
  <si>
    <t>2040702</t>
  </si>
  <si>
    <t>2040703</t>
  </si>
  <si>
    <t>2040704</t>
  </si>
  <si>
    <t xml:space="preserve">     犯人生活</t>
  </si>
  <si>
    <t>2040705</t>
  </si>
  <si>
    <t xml:space="preserve">     犯人改造</t>
  </si>
  <si>
    <t>2040706</t>
  </si>
  <si>
    <t xml:space="preserve">     狱政设施建设</t>
  </si>
  <si>
    <t>2040707</t>
  </si>
  <si>
    <t>2040750</t>
  </si>
  <si>
    <t>2040799</t>
  </si>
  <si>
    <t xml:space="preserve">     其他监狱支出</t>
  </si>
  <si>
    <t>20408</t>
  </si>
  <si>
    <t xml:space="preserve">   强制隔离戒毒</t>
  </si>
  <si>
    <t>2040801</t>
  </si>
  <si>
    <t>2040802</t>
  </si>
  <si>
    <t>2040803</t>
  </si>
  <si>
    <t>2040804</t>
  </si>
  <si>
    <t xml:space="preserve">     强制隔离戒毒人员生活</t>
  </si>
  <si>
    <t>2040805</t>
  </si>
  <si>
    <t xml:space="preserve">     强制隔离戒毒人员教育</t>
  </si>
  <si>
    <t>2040806</t>
  </si>
  <si>
    <t xml:space="preserve">     所政设施建设</t>
  </si>
  <si>
    <t>2040807</t>
  </si>
  <si>
    <t>2040850</t>
  </si>
  <si>
    <t>2040899</t>
  </si>
  <si>
    <t xml:space="preserve">     其他强制隔离戒毒支出</t>
  </si>
  <si>
    <t>20409</t>
  </si>
  <si>
    <t xml:space="preserve">   国家保密</t>
  </si>
  <si>
    <t>2040901</t>
  </si>
  <si>
    <t>2040902</t>
  </si>
  <si>
    <t>2040903</t>
  </si>
  <si>
    <t>2040904</t>
  </si>
  <si>
    <t xml:space="preserve">     保密技术</t>
  </si>
  <si>
    <t>2040905</t>
  </si>
  <si>
    <t xml:space="preserve">     保密管理</t>
  </si>
  <si>
    <t>2040950</t>
  </si>
  <si>
    <t>2040999</t>
  </si>
  <si>
    <t xml:space="preserve">     其他国家保密支出</t>
  </si>
  <si>
    <t>20410</t>
  </si>
  <si>
    <t xml:space="preserve">   缉私警察</t>
  </si>
  <si>
    <t>2041001</t>
  </si>
  <si>
    <t>2041002</t>
  </si>
  <si>
    <t>2041006</t>
  </si>
  <si>
    <t>2041007</t>
  </si>
  <si>
    <t xml:space="preserve">     缉私业务</t>
  </si>
  <si>
    <t>2041099</t>
  </si>
  <si>
    <t xml:space="preserve">     其他缉私警察支出</t>
  </si>
  <si>
    <t>20499</t>
  </si>
  <si>
    <t xml:space="preserve">   其他公共安全支出</t>
  </si>
  <si>
    <t xml:space="preserve">     国家司法救助支出</t>
  </si>
  <si>
    <t>2049999</t>
  </si>
  <si>
    <t xml:space="preserve">     其他公共安全支出</t>
  </si>
  <si>
    <t>20501</t>
  </si>
  <si>
    <t xml:space="preserve">   教育管理事务</t>
  </si>
  <si>
    <t>2050101</t>
  </si>
  <si>
    <t>2050102</t>
  </si>
  <si>
    <t>2050103</t>
  </si>
  <si>
    <t>2050199</t>
  </si>
  <si>
    <t xml:space="preserve">     其他教育管理事务支出</t>
  </si>
  <si>
    <t>20502</t>
  </si>
  <si>
    <t xml:space="preserve">   普通教育</t>
  </si>
  <si>
    <t>2050201</t>
  </si>
  <si>
    <t xml:space="preserve">     学前教育</t>
  </si>
  <si>
    <t>2050202</t>
  </si>
  <si>
    <t xml:space="preserve">     小学教育</t>
  </si>
  <si>
    <t>2050203</t>
  </si>
  <si>
    <t xml:space="preserve">     初中教育</t>
  </si>
  <si>
    <t>2050204</t>
  </si>
  <si>
    <t xml:space="preserve">     高中教育</t>
  </si>
  <si>
    <t>2050205</t>
  </si>
  <si>
    <t xml:space="preserve">     高等教育</t>
  </si>
  <si>
    <t>2050206</t>
  </si>
  <si>
    <t xml:space="preserve">     化解农村义务教育债务支出</t>
  </si>
  <si>
    <t>2050207</t>
  </si>
  <si>
    <t xml:space="preserve">     化解普通高中债务支出</t>
  </si>
  <si>
    <t>2050299</t>
  </si>
  <si>
    <t xml:space="preserve">     其他普通教育支出</t>
  </si>
  <si>
    <t>20503</t>
  </si>
  <si>
    <t xml:space="preserve">   职业教育</t>
  </si>
  <si>
    <t>2050301</t>
  </si>
  <si>
    <t xml:space="preserve">     初等职业教育</t>
  </si>
  <si>
    <t>2050302</t>
  </si>
  <si>
    <t xml:space="preserve">     中等职业教育</t>
  </si>
  <si>
    <t>2050303</t>
  </si>
  <si>
    <t xml:space="preserve">     技校教育</t>
  </si>
  <si>
    <t>2050305</t>
  </si>
  <si>
    <t xml:space="preserve">     高等职业教育</t>
  </si>
  <si>
    <t>2050399</t>
  </si>
  <si>
    <t xml:space="preserve">     其他职业教育支出</t>
  </si>
  <si>
    <t>20504</t>
  </si>
  <si>
    <t xml:space="preserve">   成人教育</t>
  </si>
  <si>
    <t>2050401</t>
  </si>
  <si>
    <t xml:space="preserve">     成人初等教育</t>
  </si>
  <si>
    <t>2050402</t>
  </si>
  <si>
    <t xml:space="preserve">     成人中等教育</t>
  </si>
  <si>
    <t>2050403</t>
  </si>
  <si>
    <t xml:space="preserve">     成人高等教育</t>
  </si>
  <si>
    <t>2050404</t>
  </si>
  <si>
    <t xml:space="preserve">     成人广播电视教育</t>
  </si>
  <si>
    <t>2050499</t>
  </si>
  <si>
    <t xml:space="preserve">     其他成人教育支出</t>
  </si>
  <si>
    <t>20505</t>
  </si>
  <si>
    <t xml:space="preserve">   广播电视教育</t>
  </si>
  <si>
    <t>2050501</t>
  </si>
  <si>
    <t xml:space="preserve">     广播电视学校</t>
  </si>
  <si>
    <t>2050502</t>
  </si>
  <si>
    <t xml:space="preserve">     教育电视台</t>
  </si>
  <si>
    <t>2050599</t>
  </si>
  <si>
    <t xml:space="preserve">     其他广播电视教育支出</t>
  </si>
  <si>
    <t>20506</t>
  </si>
  <si>
    <t xml:space="preserve">   留学教育</t>
  </si>
  <si>
    <t>2050601</t>
  </si>
  <si>
    <t xml:space="preserve">     出国留学教育</t>
  </si>
  <si>
    <t>2050602</t>
  </si>
  <si>
    <t xml:space="preserve">     来华留学教育</t>
  </si>
  <si>
    <t>2050699</t>
  </si>
  <si>
    <t xml:space="preserve">     其他留学教育支出</t>
  </si>
  <si>
    <t>20507</t>
  </si>
  <si>
    <t xml:space="preserve">   特殊教育</t>
  </si>
  <si>
    <t>2050701</t>
  </si>
  <si>
    <t xml:space="preserve">     特殊学校教育</t>
  </si>
  <si>
    <t>2050702</t>
  </si>
  <si>
    <t xml:space="preserve">     工读学校教育</t>
  </si>
  <si>
    <t>2050799</t>
  </si>
  <si>
    <t xml:space="preserve">     其他特殊教育支出</t>
  </si>
  <si>
    <t>20508</t>
  </si>
  <si>
    <t xml:space="preserve">   进修及培训</t>
  </si>
  <si>
    <t>2050801</t>
  </si>
  <si>
    <t xml:space="preserve">     教师进修</t>
  </si>
  <si>
    <t>2050802</t>
  </si>
  <si>
    <t xml:space="preserve">     干部教育</t>
  </si>
  <si>
    <t>2050803</t>
  </si>
  <si>
    <t xml:space="preserve">     培训支出</t>
  </si>
  <si>
    <t>2050804</t>
  </si>
  <si>
    <t xml:space="preserve">     退役士兵能力提升</t>
  </si>
  <si>
    <t>2050899</t>
  </si>
  <si>
    <t xml:space="preserve">     其他进修及培训</t>
  </si>
  <si>
    <t>20509</t>
  </si>
  <si>
    <t xml:space="preserve">   教育费附加安排的支出</t>
  </si>
  <si>
    <t>2050901</t>
  </si>
  <si>
    <t xml:space="preserve">     农村中小学校舍建设</t>
  </si>
  <si>
    <t>2050902</t>
  </si>
  <si>
    <t xml:space="preserve">     农村中小学教学设施</t>
  </si>
  <si>
    <t>2050903</t>
  </si>
  <si>
    <t xml:space="preserve">     城市中小学校舍建设</t>
  </si>
  <si>
    <t>2050904</t>
  </si>
  <si>
    <t xml:space="preserve">     城市中小学教学设施</t>
  </si>
  <si>
    <t>2050905</t>
  </si>
  <si>
    <t xml:space="preserve">     中等职业学校教学设施</t>
  </si>
  <si>
    <t>2050999</t>
  </si>
  <si>
    <t xml:space="preserve">     其他教育费附加安排的支出</t>
  </si>
  <si>
    <t>20599</t>
  </si>
  <si>
    <t xml:space="preserve">   其他教育支出</t>
  </si>
  <si>
    <t xml:space="preserve">      其他教育支出</t>
  </si>
  <si>
    <t>20601</t>
  </si>
  <si>
    <t xml:space="preserve">   科学技术管理事务</t>
  </si>
  <si>
    <t>2060101</t>
  </si>
  <si>
    <t>2060102</t>
  </si>
  <si>
    <t>2060103</t>
  </si>
  <si>
    <t>2060199</t>
  </si>
  <si>
    <t xml:space="preserve">     其他科学技术管理事务支出</t>
  </si>
  <si>
    <t>20602</t>
  </si>
  <si>
    <t xml:space="preserve">   基础研究</t>
  </si>
  <si>
    <t>2060201</t>
  </si>
  <si>
    <t xml:space="preserve">     机构运行</t>
  </si>
  <si>
    <t>2060203</t>
  </si>
  <si>
    <t xml:space="preserve">     自然科学基金</t>
  </si>
  <si>
    <t>2060204</t>
  </si>
  <si>
    <t xml:space="preserve">     重点实验室及相关设施</t>
  </si>
  <si>
    <t>2060205</t>
  </si>
  <si>
    <t xml:space="preserve">     重大科学工程</t>
  </si>
  <si>
    <t>2060206</t>
  </si>
  <si>
    <t xml:space="preserve">     专项基础科研</t>
  </si>
  <si>
    <t>2060207</t>
  </si>
  <si>
    <t xml:space="preserve">     专项技术基础</t>
  </si>
  <si>
    <t xml:space="preserve">     科技人才队伍建设</t>
  </si>
  <si>
    <t>2060299</t>
  </si>
  <si>
    <t xml:space="preserve">     其他基础研究支出</t>
  </si>
  <si>
    <t>20603</t>
  </si>
  <si>
    <t xml:space="preserve">   应用研究</t>
  </si>
  <si>
    <t>2060301</t>
  </si>
  <si>
    <t>2060302</t>
  </si>
  <si>
    <t xml:space="preserve">     社会公益研究</t>
  </si>
  <si>
    <t>2060303</t>
  </si>
  <si>
    <t xml:space="preserve">     高技术研究</t>
  </si>
  <si>
    <t>2060304</t>
  </si>
  <si>
    <t xml:space="preserve">     专项科研试制</t>
  </si>
  <si>
    <t>2060399</t>
  </si>
  <si>
    <t xml:space="preserve">     其他应用研究支出</t>
  </si>
  <si>
    <t>20604</t>
  </si>
  <si>
    <t xml:space="preserve">   技术研究与开发</t>
  </si>
  <si>
    <t>2060401</t>
  </si>
  <si>
    <t>2060404</t>
  </si>
  <si>
    <t xml:space="preserve">     科技成果转化与扩散</t>
  </si>
  <si>
    <t xml:space="preserve">     共性技术研究与开发</t>
  </si>
  <si>
    <t>2060499</t>
  </si>
  <si>
    <t xml:space="preserve">     其他技术研究与开发支出</t>
  </si>
  <si>
    <t>20605</t>
  </si>
  <si>
    <t xml:space="preserve">   科技条件与服务</t>
  </si>
  <si>
    <t>2060501</t>
  </si>
  <si>
    <t>2060502</t>
  </si>
  <si>
    <t xml:space="preserve">     技术创新服务体系</t>
  </si>
  <si>
    <t>2060503</t>
  </si>
  <si>
    <t xml:space="preserve">     科技条件专项</t>
  </si>
  <si>
    <t>2060599</t>
  </si>
  <si>
    <t xml:space="preserve">     其他科技条件与服务支出</t>
  </si>
  <si>
    <t>20606</t>
  </si>
  <si>
    <t xml:space="preserve">   社会科学</t>
  </si>
  <si>
    <t>2060601</t>
  </si>
  <si>
    <t xml:space="preserve">     社会科学研究机构</t>
  </si>
  <si>
    <t>2060602</t>
  </si>
  <si>
    <t xml:space="preserve">     社会科学研究</t>
  </si>
  <si>
    <t>2060603</t>
  </si>
  <si>
    <t xml:space="preserve">     社科基金支出</t>
  </si>
  <si>
    <t>2060699</t>
  </si>
  <si>
    <t xml:space="preserve">     其他社会科学支出</t>
  </si>
  <si>
    <t>20607</t>
  </si>
  <si>
    <t xml:space="preserve">   科学技术普及</t>
  </si>
  <si>
    <t>2060701</t>
  </si>
  <si>
    <t>2060702</t>
  </si>
  <si>
    <t xml:space="preserve">     科普活动</t>
  </si>
  <si>
    <t>2060703</t>
  </si>
  <si>
    <t xml:space="preserve">     青少年科技活动</t>
  </si>
  <si>
    <t>2060704</t>
  </si>
  <si>
    <t xml:space="preserve">     学术交流活动</t>
  </si>
  <si>
    <t>2060705</t>
  </si>
  <si>
    <t xml:space="preserve">     科技馆站</t>
  </si>
  <si>
    <t>2060799</t>
  </si>
  <si>
    <t xml:space="preserve">     其他科学技术普及支出</t>
  </si>
  <si>
    <t>20608</t>
  </si>
  <si>
    <t xml:space="preserve">   科技交流与合作</t>
  </si>
  <si>
    <t>2060801</t>
  </si>
  <si>
    <t xml:space="preserve">     国际交流与合作</t>
  </si>
  <si>
    <t>2060802</t>
  </si>
  <si>
    <t xml:space="preserve">     重大科技合作项目</t>
  </si>
  <si>
    <t>2060899</t>
  </si>
  <si>
    <t xml:space="preserve">     其他科技交流与合作支出</t>
  </si>
  <si>
    <t>20609</t>
  </si>
  <si>
    <t xml:space="preserve">   科技重大项目</t>
  </si>
  <si>
    <t>2060901</t>
  </si>
  <si>
    <t xml:space="preserve">     科技重大专项</t>
  </si>
  <si>
    <t>2060902</t>
  </si>
  <si>
    <t xml:space="preserve">     重点研发计划</t>
  </si>
  <si>
    <t>2060999</t>
  </si>
  <si>
    <t xml:space="preserve">     其他科技重大项目</t>
  </si>
  <si>
    <t>20699</t>
  </si>
  <si>
    <t xml:space="preserve">   其他科学技术支出</t>
  </si>
  <si>
    <t>2069901</t>
  </si>
  <si>
    <t xml:space="preserve">     科技奖励</t>
  </si>
  <si>
    <t>2069902</t>
  </si>
  <si>
    <t xml:space="preserve">     核应急</t>
  </si>
  <si>
    <t>2069903</t>
  </si>
  <si>
    <t xml:space="preserve">     转制科研机构</t>
  </si>
  <si>
    <t>2069999</t>
  </si>
  <si>
    <t xml:space="preserve">     其他科学技术支出</t>
  </si>
  <si>
    <t>20701</t>
  </si>
  <si>
    <t xml:space="preserve">   文化和旅游</t>
  </si>
  <si>
    <t>2070101</t>
  </si>
  <si>
    <t>2070102</t>
  </si>
  <si>
    <t>2070103</t>
  </si>
  <si>
    <t>2070104</t>
  </si>
  <si>
    <t xml:space="preserve">     图书馆</t>
  </si>
  <si>
    <t>2070105</t>
  </si>
  <si>
    <t xml:space="preserve">     文化展示及纪念机构</t>
  </si>
  <si>
    <t>2070106</t>
  </si>
  <si>
    <t xml:space="preserve">     艺术表演场所</t>
  </si>
  <si>
    <t>2070107</t>
  </si>
  <si>
    <t xml:space="preserve">     艺术表演团体</t>
  </si>
  <si>
    <t>2070108</t>
  </si>
  <si>
    <t xml:space="preserve">     文化活动</t>
  </si>
  <si>
    <t>2070109</t>
  </si>
  <si>
    <t xml:space="preserve">     群众文化</t>
  </si>
  <si>
    <t>2070110</t>
  </si>
  <si>
    <t xml:space="preserve">     文化和旅游交流与合作</t>
  </si>
  <si>
    <t>2070111</t>
  </si>
  <si>
    <t xml:space="preserve">     文化创作与保护</t>
  </si>
  <si>
    <t>2070112</t>
  </si>
  <si>
    <t xml:space="preserve">     文化和旅游市场管理</t>
  </si>
  <si>
    <t>2070113</t>
  </si>
  <si>
    <t xml:space="preserve">     旅游宣传</t>
  </si>
  <si>
    <t>2070114</t>
  </si>
  <si>
    <t xml:space="preserve">     文化和旅游管理事务</t>
  </si>
  <si>
    <t>2070199</t>
  </si>
  <si>
    <t xml:space="preserve">     其他文化和旅游支出</t>
  </si>
  <si>
    <t>20702</t>
  </si>
  <si>
    <t xml:space="preserve">   文物</t>
  </si>
  <si>
    <t>2070201</t>
  </si>
  <si>
    <t>2070202</t>
  </si>
  <si>
    <t>2070203</t>
  </si>
  <si>
    <t>2070204</t>
  </si>
  <si>
    <t xml:space="preserve">     文物保护</t>
  </si>
  <si>
    <t>2070205</t>
  </si>
  <si>
    <t xml:space="preserve">     博物馆</t>
  </si>
  <si>
    <t>2070206</t>
  </si>
  <si>
    <t xml:space="preserve">     历史名城与古迹</t>
  </si>
  <si>
    <t>2070299</t>
  </si>
  <si>
    <t xml:space="preserve">     其他文物支出</t>
  </si>
  <si>
    <t>20703</t>
  </si>
  <si>
    <t xml:space="preserve">   体育</t>
  </si>
  <si>
    <t>2070301</t>
  </si>
  <si>
    <t>2070302</t>
  </si>
  <si>
    <t>2070303</t>
  </si>
  <si>
    <t>2070304</t>
  </si>
  <si>
    <t xml:space="preserve">     运动项目管理</t>
  </si>
  <si>
    <t>2070305</t>
  </si>
  <si>
    <t xml:space="preserve">     体育竞赛</t>
  </si>
  <si>
    <t>2070306</t>
  </si>
  <si>
    <t xml:space="preserve">     体育训练</t>
  </si>
  <si>
    <t>2070307</t>
  </si>
  <si>
    <t xml:space="preserve">     体育场馆</t>
  </si>
  <si>
    <t>2070308</t>
  </si>
  <si>
    <t xml:space="preserve">     群众体育</t>
  </si>
  <si>
    <t>2070309</t>
  </si>
  <si>
    <t xml:space="preserve">     体育交流与合作</t>
  </si>
  <si>
    <t>2070399</t>
  </si>
  <si>
    <t xml:space="preserve">     其他体育支出</t>
  </si>
  <si>
    <t>20706</t>
  </si>
  <si>
    <t xml:space="preserve">   新闻出版电影</t>
  </si>
  <si>
    <t>2070601</t>
  </si>
  <si>
    <t>2070602</t>
  </si>
  <si>
    <t>2070603</t>
  </si>
  <si>
    <t>2070604</t>
  </si>
  <si>
    <t xml:space="preserve">     新闻通讯</t>
  </si>
  <si>
    <t>2070605</t>
  </si>
  <si>
    <t xml:space="preserve">     出版发行</t>
  </si>
  <si>
    <t>2070606</t>
  </si>
  <si>
    <t xml:space="preserve">     版权管理</t>
  </si>
  <si>
    <t>2070607</t>
  </si>
  <si>
    <t xml:space="preserve">     电影</t>
  </si>
  <si>
    <t>2070699</t>
  </si>
  <si>
    <t xml:space="preserve">     其他新闻出版电影支出</t>
  </si>
  <si>
    <t>20708</t>
  </si>
  <si>
    <t xml:space="preserve">   广播电视</t>
  </si>
  <si>
    <t>2070801</t>
  </si>
  <si>
    <t>2070802</t>
  </si>
  <si>
    <t>2070803</t>
  </si>
  <si>
    <t>2070804</t>
  </si>
  <si>
    <t xml:space="preserve">     广播</t>
  </si>
  <si>
    <t>2070805</t>
  </si>
  <si>
    <t xml:space="preserve">     电视</t>
  </si>
  <si>
    <t>2070806</t>
  </si>
  <si>
    <t xml:space="preserve">     监测监管</t>
  </si>
  <si>
    <t>2070807</t>
  </si>
  <si>
    <t xml:space="preserve">     传输发射</t>
  </si>
  <si>
    <t>2070808</t>
  </si>
  <si>
    <t xml:space="preserve">     广播电视事务</t>
  </si>
  <si>
    <t>2070899</t>
  </si>
  <si>
    <t xml:space="preserve">     其他广播电视支出</t>
  </si>
  <si>
    <t>20799</t>
  </si>
  <si>
    <t xml:space="preserve">   其他文化旅游体育与传媒支出</t>
  </si>
  <si>
    <t>2079902</t>
  </si>
  <si>
    <t xml:space="preserve">     宣传文化发展专项支出</t>
  </si>
  <si>
    <t>2079903</t>
  </si>
  <si>
    <t xml:space="preserve">     文化产业发展专项支出</t>
  </si>
  <si>
    <t>2079999</t>
  </si>
  <si>
    <t xml:space="preserve">     其他文化旅游体育与传媒支出</t>
  </si>
  <si>
    <t>20801</t>
  </si>
  <si>
    <t xml:space="preserve">   人力资源和社会保障管理事务</t>
  </si>
  <si>
    <t>2080101</t>
  </si>
  <si>
    <t>2080102</t>
  </si>
  <si>
    <t>2080103</t>
  </si>
  <si>
    <t>2080104</t>
  </si>
  <si>
    <t xml:space="preserve">     综合业务管理</t>
  </si>
  <si>
    <t>2080105</t>
  </si>
  <si>
    <t xml:space="preserve">     劳动保障监察</t>
  </si>
  <si>
    <t>2080106</t>
  </si>
  <si>
    <t xml:space="preserve">     就业管理事务</t>
  </si>
  <si>
    <t>2080107</t>
  </si>
  <si>
    <t xml:space="preserve">     社会保险业务管理事务</t>
  </si>
  <si>
    <t>2080108</t>
  </si>
  <si>
    <t>2080109</t>
  </si>
  <si>
    <t xml:space="preserve">     社会保险经办机构</t>
  </si>
  <si>
    <t>2080110</t>
  </si>
  <si>
    <t xml:space="preserve">     劳动关系和维权</t>
  </si>
  <si>
    <t>2080111</t>
  </si>
  <si>
    <t xml:space="preserve">     公共就业服务和职业技能鉴定机构</t>
  </si>
  <si>
    <t>2080112</t>
  </si>
  <si>
    <t xml:space="preserve">     劳动人事争议调解仲裁</t>
  </si>
  <si>
    <t>2080199</t>
  </si>
  <si>
    <t xml:space="preserve">     其他人力资源和社会保障管理事务支出</t>
  </si>
  <si>
    <t>20802</t>
  </si>
  <si>
    <t xml:space="preserve">   民政管理事务</t>
  </si>
  <si>
    <t>2080201</t>
  </si>
  <si>
    <t>2080202</t>
  </si>
  <si>
    <t>2080203</t>
  </si>
  <si>
    <t>2080206</t>
  </si>
  <si>
    <t xml:space="preserve">     社会组织管理</t>
  </si>
  <si>
    <t>2080207</t>
  </si>
  <si>
    <t xml:space="preserve">     行政区划和地名管理</t>
  </si>
  <si>
    <t>2080208</t>
  </si>
  <si>
    <t xml:space="preserve">     基层政权建设和社区治理</t>
  </si>
  <si>
    <t>2080299</t>
  </si>
  <si>
    <t xml:space="preserve">     其他民政管理事务支出</t>
  </si>
  <si>
    <t>20804</t>
  </si>
  <si>
    <t xml:space="preserve">   补充全国社会保障基金</t>
  </si>
  <si>
    <t>2080402</t>
  </si>
  <si>
    <t xml:space="preserve">     用一般公共预算补充基金</t>
  </si>
  <si>
    <t>20805</t>
  </si>
  <si>
    <t xml:space="preserve">   行政事业单位养老支出</t>
  </si>
  <si>
    <t>2080501</t>
  </si>
  <si>
    <t xml:space="preserve">     行政单位离退休</t>
  </si>
  <si>
    <t>2080502</t>
  </si>
  <si>
    <t xml:space="preserve">     事业单位离退休</t>
  </si>
  <si>
    <t>2080503</t>
  </si>
  <si>
    <t xml:space="preserve">     离退休人员管理机构</t>
  </si>
  <si>
    <t>2080505</t>
  </si>
  <si>
    <t xml:space="preserve">     机关事业单位基本养老保险缴费支出</t>
  </si>
  <si>
    <t>2080506</t>
  </si>
  <si>
    <t xml:space="preserve">     机关事业单位职业年金缴费支出</t>
  </si>
  <si>
    <t>2080507</t>
  </si>
  <si>
    <t xml:space="preserve">     对机关事业单位基本养老保险基金的补助</t>
  </si>
  <si>
    <t xml:space="preserve">     对机关事业单位职业年金的补助</t>
  </si>
  <si>
    <t>2080599</t>
  </si>
  <si>
    <t xml:space="preserve">     其他行政事业单位养老支出</t>
  </si>
  <si>
    <t>20806</t>
  </si>
  <si>
    <t xml:space="preserve">   企业改革补助</t>
  </si>
  <si>
    <t>2080601</t>
  </si>
  <si>
    <t xml:space="preserve">     企业关闭破产补助</t>
  </si>
  <si>
    <t>2080602</t>
  </si>
  <si>
    <t xml:space="preserve">     厂办大集体改革补助</t>
  </si>
  <si>
    <t>2080699</t>
  </si>
  <si>
    <t xml:space="preserve">     其他企业改革发展补助</t>
  </si>
  <si>
    <t>20807</t>
  </si>
  <si>
    <t xml:space="preserve">   就业补助</t>
  </si>
  <si>
    <t>2080701</t>
  </si>
  <si>
    <t xml:space="preserve">     就业创业服务补贴</t>
  </si>
  <si>
    <t>2080702</t>
  </si>
  <si>
    <t xml:space="preserve">     职业培训补贴</t>
  </si>
  <si>
    <t>2080704</t>
  </si>
  <si>
    <t xml:space="preserve">     社会保险补贴</t>
  </si>
  <si>
    <t>2080705</t>
  </si>
  <si>
    <t xml:space="preserve">     公益性岗位补贴</t>
  </si>
  <si>
    <t>2080709</t>
  </si>
  <si>
    <t xml:space="preserve">     职业技能鉴定补贴</t>
  </si>
  <si>
    <t>2080711</t>
  </si>
  <si>
    <t xml:space="preserve">     就业见习补贴</t>
  </si>
  <si>
    <t>2080712</t>
  </si>
  <si>
    <t xml:space="preserve">     高技能人才培养补助</t>
  </si>
  <si>
    <t>2080713</t>
  </si>
  <si>
    <t xml:space="preserve">     促进创业补贴</t>
  </si>
  <si>
    <t>2080799</t>
  </si>
  <si>
    <t xml:space="preserve">     其他就业补助支出</t>
  </si>
  <si>
    <t>20808</t>
  </si>
  <si>
    <t xml:space="preserve">   抚恤</t>
  </si>
  <si>
    <t>2080801</t>
  </si>
  <si>
    <t xml:space="preserve">     死亡抚恤</t>
  </si>
  <si>
    <t>2080802</t>
  </si>
  <si>
    <t xml:space="preserve">     伤残抚恤</t>
  </si>
  <si>
    <t>2080803</t>
  </si>
  <si>
    <t xml:space="preserve">     在乡复员、退伍军人生活补助</t>
  </si>
  <si>
    <t>2080804</t>
  </si>
  <si>
    <t xml:space="preserve">     优抚事业单位支出</t>
  </si>
  <si>
    <t>2080805</t>
  </si>
  <si>
    <t xml:space="preserve">     义务兵优待</t>
  </si>
  <si>
    <t>2080806</t>
  </si>
  <si>
    <t xml:space="preserve">     农村籍退役士兵老年生活补助</t>
  </si>
  <si>
    <t>2080899</t>
  </si>
  <si>
    <t xml:space="preserve">     其他优抚支出</t>
  </si>
  <si>
    <t>20809</t>
  </si>
  <si>
    <t xml:space="preserve">   退役安置</t>
  </si>
  <si>
    <t>2080901</t>
  </si>
  <si>
    <t xml:space="preserve">     退役士兵安置</t>
  </si>
  <si>
    <t>2080902</t>
  </si>
  <si>
    <t xml:space="preserve">     军队移交政府的离退休人员安置</t>
  </si>
  <si>
    <t>2080903</t>
  </si>
  <si>
    <t xml:space="preserve">     军队移交政府离退休干部管理机构</t>
  </si>
  <si>
    <t>2080904</t>
  </si>
  <si>
    <t xml:space="preserve">     退役士兵管理教育</t>
  </si>
  <si>
    <t>2080905</t>
  </si>
  <si>
    <t xml:space="preserve">     军队转业干部安置</t>
  </si>
  <si>
    <t>2080999</t>
  </si>
  <si>
    <t xml:space="preserve">     其他退役安置支出</t>
  </si>
  <si>
    <t>20810</t>
  </si>
  <si>
    <t xml:space="preserve">   社会福利</t>
  </si>
  <si>
    <t>2081001</t>
  </si>
  <si>
    <t xml:space="preserve">     儿童福利</t>
  </si>
  <si>
    <t>2081002</t>
  </si>
  <si>
    <t xml:space="preserve">     老年福利</t>
  </si>
  <si>
    <t>2081003</t>
  </si>
  <si>
    <t xml:space="preserve">     康复辅具</t>
  </si>
  <si>
    <t>2081004</t>
  </si>
  <si>
    <t xml:space="preserve">     殡葬</t>
  </si>
  <si>
    <t>2081005</t>
  </si>
  <si>
    <t xml:space="preserve">     社会福利事业单位</t>
  </si>
  <si>
    <t>2081006</t>
  </si>
  <si>
    <t xml:space="preserve">     养老服务</t>
  </si>
  <si>
    <t>2081099</t>
  </si>
  <si>
    <t xml:space="preserve">     其他社会福利支出</t>
  </si>
  <si>
    <t>20811</t>
  </si>
  <si>
    <t xml:space="preserve">   残疾人事业</t>
  </si>
  <si>
    <t>2081101</t>
  </si>
  <si>
    <t>2081102</t>
  </si>
  <si>
    <t>2081103</t>
  </si>
  <si>
    <t>2081104</t>
  </si>
  <si>
    <t xml:space="preserve">     残疾人康复</t>
  </si>
  <si>
    <t>2081105</t>
  </si>
  <si>
    <t xml:space="preserve">     残疾人就业和扶贫</t>
  </si>
  <si>
    <t>2081106</t>
  </si>
  <si>
    <t xml:space="preserve">     残疾人体育</t>
  </si>
  <si>
    <t>2081107</t>
  </si>
  <si>
    <t xml:space="preserve">     残疾人生活和护理补贴</t>
  </si>
  <si>
    <t>2081199</t>
  </si>
  <si>
    <t xml:space="preserve">     其他残疾人事业支出</t>
  </si>
  <si>
    <t>20816</t>
  </si>
  <si>
    <t xml:space="preserve">   红十字事业</t>
  </si>
  <si>
    <t>2081601</t>
  </si>
  <si>
    <t>2081602</t>
  </si>
  <si>
    <t>2081603</t>
  </si>
  <si>
    <t>2081699</t>
  </si>
  <si>
    <t xml:space="preserve">     其他红十字事业支出</t>
  </si>
  <si>
    <t>20819</t>
  </si>
  <si>
    <t xml:space="preserve">   最低生活保障</t>
  </si>
  <si>
    <t>2081901</t>
  </si>
  <si>
    <t xml:space="preserve">     城市最低生活保障金支出</t>
  </si>
  <si>
    <t>2081902</t>
  </si>
  <si>
    <t xml:space="preserve">     农村最低生活保障金支出</t>
  </si>
  <si>
    <t>20820</t>
  </si>
  <si>
    <t xml:space="preserve">   临时救助</t>
  </si>
  <si>
    <t>2082001</t>
  </si>
  <si>
    <t xml:space="preserve">     临时救助支出</t>
  </si>
  <si>
    <t>2082002</t>
  </si>
  <si>
    <t xml:space="preserve">     流浪乞讨人员救助支出</t>
  </si>
  <si>
    <t>20821</t>
  </si>
  <si>
    <t xml:space="preserve">   特困人员救助供养</t>
  </si>
  <si>
    <t>2082101</t>
  </si>
  <si>
    <t xml:space="preserve">     城市特困人员救助供养支出</t>
  </si>
  <si>
    <t>2082102</t>
  </si>
  <si>
    <t xml:space="preserve">     农村特困人员救助供养支出</t>
  </si>
  <si>
    <t>20824</t>
  </si>
  <si>
    <t xml:space="preserve">   补充道路交通事故社会救助基金</t>
  </si>
  <si>
    <t>2082401</t>
  </si>
  <si>
    <t xml:space="preserve">     交强险增值税补助基金支出</t>
  </si>
  <si>
    <t>2082402</t>
  </si>
  <si>
    <t xml:space="preserve">     交强险罚款收入补助基金支出</t>
  </si>
  <si>
    <t>20825</t>
  </si>
  <si>
    <t xml:space="preserve">   其他生活救助</t>
  </si>
  <si>
    <t>2082501</t>
  </si>
  <si>
    <t xml:space="preserve">     其他城市生活救助</t>
  </si>
  <si>
    <t>2082502</t>
  </si>
  <si>
    <t xml:space="preserve">     其他农村生活救助</t>
  </si>
  <si>
    <t>20826</t>
  </si>
  <si>
    <t xml:space="preserve">   财政对基本养老保险基金的补助</t>
  </si>
  <si>
    <t>2082601</t>
  </si>
  <si>
    <t xml:space="preserve">     财政对企业职工基本养老保险基金的补助</t>
  </si>
  <si>
    <t>2082602</t>
  </si>
  <si>
    <t xml:space="preserve">     财政对城乡居民基本养老保险基金的补助</t>
  </si>
  <si>
    <t>2082699</t>
  </si>
  <si>
    <t xml:space="preserve">     财政对其他基本养老保险基金的补助</t>
  </si>
  <si>
    <t>20827</t>
  </si>
  <si>
    <t xml:space="preserve">   财政对其他社会保险基金的补助</t>
  </si>
  <si>
    <t>2082701</t>
  </si>
  <si>
    <t xml:space="preserve">     财政对失业保险基金的补助</t>
  </si>
  <si>
    <t>2082702</t>
  </si>
  <si>
    <t xml:space="preserve">     财政对工伤保险基金的补助</t>
  </si>
  <si>
    <t>2082703</t>
  </si>
  <si>
    <t xml:space="preserve">     财政对生育保险基金的补助</t>
  </si>
  <si>
    <t>2082799</t>
  </si>
  <si>
    <t xml:space="preserve">     其他财政对社会保险基金的补助</t>
  </si>
  <si>
    <t>20828</t>
  </si>
  <si>
    <t xml:space="preserve">   退役军人管理事务</t>
  </si>
  <si>
    <t>2082801</t>
  </si>
  <si>
    <t>2082802</t>
  </si>
  <si>
    <t>2082803</t>
  </si>
  <si>
    <t>2082804</t>
  </si>
  <si>
    <t xml:space="preserve">     拥军优属</t>
  </si>
  <si>
    <t>2082805</t>
  </si>
  <si>
    <t xml:space="preserve">     部队供应</t>
  </si>
  <si>
    <t>2082850</t>
  </si>
  <si>
    <t>2082899</t>
  </si>
  <si>
    <t xml:space="preserve">     其他退役军人事务管理支出</t>
  </si>
  <si>
    <t>20830</t>
  </si>
  <si>
    <t xml:space="preserve">     财政代缴社会保险费支出</t>
  </si>
  <si>
    <t>2083001</t>
  </si>
  <si>
    <t xml:space="preserve">     财政代缴城乡居民基本养老保险费支出</t>
  </si>
  <si>
    <t>2083099</t>
  </si>
  <si>
    <t xml:space="preserve">     财政代缴其他社会保险费支出</t>
  </si>
  <si>
    <t>20899</t>
  </si>
  <si>
    <t xml:space="preserve">   其他社会保障和就业支出</t>
  </si>
  <si>
    <t xml:space="preserve">      其他社会保障和就业支出</t>
  </si>
  <si>
    <t>21001</t>
  </si>
  <si>
    <t xml:space="preserve">   卫生健康管理事务</t>
  </si>
  <si>
    <t>2100101</t>
  </si>
  <si>
    <t>2100102</t>
  </si>
  <si>
    <t>2100103</t>
  </si>
  <si>
    <t>2100199</t>
  </si>
  <si>
    <t xml:space="preserve">     其他卫生健康管理事务支出</t>
  </si>
  <si>
    <t>21002</t>
  </si>
  <si>
    <t xml:space="preserve">   公立医院</t>
  </si>
  <si>
    <t>2100201</t>
  </si>
  <si>
    <t xml:space="preserve">     综合医院</t>
  </si>
  <si>
    <t>2100202</t>
  </si>
  <si>
    <t xml:space="preserve">     中医（民族）医院</t>
  </si>
  <si>
    <t>2100203</t>
  </si>
  <si>
    <t xml:space="preserve">     传染病医院</t>
  </si>
  <si>
    <t>2100204</t>
  </si>
  <si>
    <t xml:space="preserve">     职业病防治医院</t>
  </si>
  <si>
    <t>2100205</t>
  </si>
  <si>
    <t xml:space="preserve">     精神病医院</t>
  </si>
  <si>
    <t>2100206</t>
  </si>
  <si>
    <t xml:space="preserve">     妇幼保健医院</t>
  </si>
  <si>
    <t>2100207</t>
  </si>
  <si>
    <t xml:space="preserve">     儿童医院</t>
  </si>
  <si>
    <t>2100208</t>
  </si>
  <si>
    <t xml:space="preserve">     其他专科医院</t>
  </si>
  <si>
    <t>2100209</t>
  </si>
  <si>
    <t xml:space="preserve">     福利医院</t>
  </si>
  <si>
    <t>2100210</t>
  </si>
  <si>
    <t xml:space="preserve">     行业医院</t>
  </si>
  <si>
    <t>2100211</t>
  </si>
  <si>
    <t xml:space="preserve">     处理医疗欠费</t>
  </si>
  <si>
    <t>2100212</t>
  </si>
  <si>
    <t xml:space="preserve">     康复医院</t>
  </si>
  <si>
    <t>2100299</t>
  </si>
  <si>
    <t xml:space="preserve">     其他公立医院支出</t>
  </si>
  <si>
    <t>21003</t>
  </si>
  <si>
    <t xml:space="preserve">   基层医疗卫生机构</t>
  </si>
  <si>
    <t>2100301</t>
  </si>
  <si>
    <t xml:space="preserve">     城市社区卫生机构</t>
  </si>
  <si>
    <t>2100302</t>
  </si>
  <si>
    <t xml:space="preserve">     乡镇卫生院</t>
  </si>
  <si>
    <t>2100399</t>
  </si>
  <si>
    <t xml:space="preserve">     其他基层医疗卫生机构支出</t>
  </si>
  <si>
    <t>21004</t>
  </si>
  <si>
    <t xml:space="preserve">   公共卫生</t>
  </si>
  <si>
    <t>2100401</t>
  </si>
  <si>
    <t xml:space="preserve">     疾病预防控制机构</t>
  </si>
  <si>
    <t>2100402</t>
  </si>
  <si>
    <t xml:space="preserve">     卫生监督机构</t>
  </si>
  <si>
    <t>2100403</t>
  </si>
  <si>
    <t xml:space="preserve">     妇幼保健机构</t>
  </si>
  <si>
    <t>2100404</t>
  </si>
  <si>
    <t xml:space="preserve">     精神卫生机构</t>
  </si>
  <si>
    <t>2100405</t>
  </si>
  <si>
    <t xml:space="preserve">     应急救治机构</t>
  </si>
  <si>
    <t>2100406</t>
  </si>
  <si>
    <t xml:space="preserve">     采供血机构</t>
  </si>
  <si>
    <t>2100407</t>
  </si>
  <si>
    <t xml:space="preserve">     其他专业公共卫生机构</t>
  </si>
  <si>
    <t>2100408</t>
  </si>
  <si>
    <t xml:space="preserve">     基本公共卫生服务</t>
  </si>
  <si>
    <t>2100409</t>
  </si>
  <si>
    <t xml:space="preserve">     重大公共卫生服务</t>
  </si>
  <si>
    <t>2100410</t>
  </si>
  <si>
    <t xml:space="preserve">     突发公共卫生事件应急处理</t>
  </si>
  <si>
    <t>2100499</t>
  </si>
  <si>
    <t xml:space="preserve">     其他公共卫生支出</t>
  </si>
  <si>
    <t>21006</t>
  </si>
  <si>
    <t xml:space="preserve">   中医药</t>
  </si>
  <si>
    <t>2100601</t>
  </si>
  <si>
    <t xml:space="preserve">     中医（民族医）药专项</t>
  </si>
  <si>
    <t>2100699</t>
  </si>
  <si>
    <t xml:space="preserve">     其他中医药支出</t>
  </si>
  <si>
    <t>21007</t>
  </si>
  <si>
    <t xml:space="preserve">   计划生育事务</t>
  </si>
  <si>
    <t>2100716</t>
  </si>
  <si>
    <t xml:space="preserve">     计划生育机构</t>
  </si>
  <si>
    <t>2100717</t>
  </si>
  <si>
    <t xml:space="preserve">     计划生育服务</t>
  </si>
  <si>
    <t>2100799</t>
  </si>
  <si>
    <t xml:space="preserve">     其他计划生育事务支出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</si>
  <si>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</si>
  <si>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</si>
  <si>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</si>
  <si>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</si>
  <si>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</si>
  <si>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</si>
  <si>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</si>
  <si>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</si>
  <si>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</si>
  <si>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</si>
  <si>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21012</t>
  </si>
  <si>
    <t xml:space="preserve">   财政对基本医疗保险基金的补助</t>
  </si>
  <si>
    <t>2101201</t>
  </si>
  <si>
    <t xml:space="preserve">     财政对职工基本医疗保险基金的补助</t>
  </si>
  <si>
    <t>2101202</t>
  </si>
  <si>
    <t xml:space="preserve">     财政对城乡居民基本医疗保险基金的补助</t>
  </si>
  <si>
    <t>2101299</t>
  </si>
  <si>
    <t xml:space="preserve">     财政对其他基本医疗保险基金的补助</t>
  </si>
  <si>
    <t>21013</t>
  </si>
  <si>
    <t xml:space="preserve">   医疗救助</t>
  </si>
  <si>
    <t>2101301</t>
  </si>
  <si>
    <t xml:space="preserve">     城乡医疗救助</t>
  </si>
  <si>
    <t>2101302</t>
  </si>
  <si>
    <t xml:space="preserve">     疾病应急救助</t>
  </si>
  <si>
    <t>2101399</t>
  </si>
  <si>
    <t xml:space="preserve">     其他医疗救助支出</t>
  </si>
  <si>
    <t>21014</t>
  </si>
  <si>
    <t xml:space="preserve">   优抚对象医疗</t>
  </si>
  <si>
    <t>2101401</t>
  </si>
  <si>
    <t xml:space="preserve">     优抚对象医疗补助</t>
  </si>
  <si>
    <t>2101499</t>
  </si>
  <si>
    <t xml:space="preserve">     其他优抚对象医疗支出</t>
  </si>
  <si>
    <t>21015</t>
  </si>
  <si>
    <t xml:space="preserve">   医疗保障管理事务</t>
  </si>
  <si>
    <t>2101501</t>
  </si>
  <si>
    <t>2101502</t>
  </si>
  <si>
    <t>2101503</t>
  </si>
  <si>
    <t>2101504</t>
  </si>
  <si>
    <t>2101505</t>
  </si>
  <si>
    <t xml:space="preserve">     医疗保障政策管理</t>
  </si>
  <si>
    <t>2101506</t>
  </si>
  <si>
    <t xml:space="preserve">     医疗保障经办事务</t>
  </si>
  <si>
    <t>2101550</t>
  </si>
  <si>
    <t>2101599</t>
  </si>
  <si>
    <t xml:space="preserve">     其他医疗保障管理事务支出</t>
  </si>
  <si>
    <t>21016</t>
  </si>
  <si>
    <t xml:space="preserve">   老龄卫生健康事务</t>
  </si>
  <si>
    <t>2101601</t>
  </si>
  <si>
    <t xml:space="preserve">     老龄卫生健康事务</t>
  </si>
  <si>
    <t>21099</t>
  </si>
  <si>
    <t xml:space="preserve">   其他卫生健康支出</t>
  </si>
  <si>
    <t xml:space="preserve">     其他卫生健康支出</t>
  </si>
  <si>
    <t>21101</t>
  </si>
  <si>
    <t xml:space="preserve">   环境保护管理事务</t>
  </si>
  <si>
    <t>2110101</t>
  </si>
  <si>
    <t>2110102</t>
  </si>
  <si>
    <t>2110103</t>
  </si>
  <si>
    <t>2110104</t>
  </si>
  <si>
    <t xml:space="preserve">     生态环境保护宣传</t>
  </si>
  <si>
    <t>2110105</t>
  </si>
  <si>
    <t xml:space="preserve">     环境保护法规、规划及标准</t>
  </si>
  <si>
    <t>2110106</t>
  </si>
  <si>
    <t xml:space="preserve">     生态环境国际合作及履约</t>
  </si>
  <si>
    <t>2110107</t>
  </si>
  <si>
    <t xml:space="preserve">     生态环境保护行政许可</t>
  </si>
  <si>
    <t>2110108</t>
  </si>
  <si>
    <t xml:space="preserve">     应对气候变化管理事务</t>
  </si>
  <si>
    <t>2110199</t>
  </si>
  <si>
    <t xml:space="preserve">     其他环境保护管理事务支出</t>
  </si>
  <si>
    <t>21102</t>
  </si>
  <si>
    <t xml:space="preserve">   环境监测与监察</t>
  </si>
  <si>
    <t>2110203</t>
  </si>
  <si>
    <t xml:space="preserve">     建设项目环评审查与监督</t>
  </si>
  <si>
    <t>2110204</t>
  </si>
  <si>
    <t xml:space="preserve">     核与辐射安全监督</t>
  </si>
  <si>
    <t>2110299</t>
  </si>
  <si>
    <t xml:space="preserve">     其他环境监测与监察支出</t>
  </si>
  <si>
    <t>21103</t>
  </si>
  <si>
    <t xml:space="preserve">   污染防治</t>
  </si>
  <si>
    <t>2110301</t>
  </si>
  <si>
    <t xml:space="preserve">     大气</t>
  </si>
  <si>
    <t>2110302</t>
  </si>
  <si>
    <t xml:space="preserve">     水体</t>
  </si>
  <si>
    <t>2110303</t>
  </si>
  <si>
    <t xml:space="preserve">     噪声</t>
  </si>
  <si>
    <t>2110304</t>
  </si>
  <si>
    <t xml:space="preserve">     固体废弃物与化学品</t>
  </si>
  <si>
    <t>2110305</t>
  </si>
  <si>
    <t xml:space="preserve">     放射源和放射性废物监管</t>
  </si>
  <si>
    <t>2110306</t>
  </si>
  <si>
    <t xml:space="preserve">     辐射</t>
  </si>
  <si>
    <t>2110307</t>
  </si>
  <si>
    <t xml:space="preserve">     土壤</t>
  </si>
  <si>
    <t>2110399</t>
  </si>
  <si>
    <t xml:space="preserve">     其他污染防治支出</t>
  </si>
  <si>
    <t>21104</t>
  </si>
  <si>
    <t xml:space="preserve">   自然生态保护</t>
  </si>
  <si>
    <t>2110401</t>
  </si>
  <si>
    <t xml:space="preserve">     生态保护</t>
  </si>
  <si>
    <t>2110402</t>
  </si>
  <si>
    <t xml:space="preserve">     农村环境保护</t>
  </si>
  <si>
    <t>2110404</t>
  </si>
  <si>
    <t xml:space="preserve">     生物及物种资源保护</t>
  </si>
  <si>
    <t>2110499</t>
  </si>
  <si>
    <t xml:space="preserve">     其他自然生态保护支出</t>
  </si>
  <si>
    <t>21105</t>
  </si>
  <si>
    <t xml:space="preserve">   天然林保护</t>
  </si>
  <si>
    <t>2110501</t>
  </si>
  <si>
    <t xml:space="preserve">     森林管护</t>
  </si>
  <si>
    <t>2110502</t>
  </si>
  <si>
    <t xml:space="preserve">     社会保险补助</t>
  </si>
  <si>
    <t>2110503</t>
  </si>
  <si>
    <t xml:space="preserve">     政策性社会性支出补助</t>
  </si>
  <si>
    <t>2110506</t>
  </si>
  <si>
    <t xml:space="preserve">     天然林保护工程建设</t>
  </si>
  <si>
    <t>2110507</t>
  </si>
  <si>
    <t xml:space="preserve">     停伐补助</t>
  </si>
  <si>
    <t>2110599</t>
  </si>
  <si>
    <t xml:space="preserve">     其他天然林保护支出</t>
  </si>
  <si>
    <t>21106</t>
  </si>
  <si>
    <t xml:space="preserve">   退耕还林还草</t>
  </si>
  <si>
    <t>2110602</t>
  </si>
  <si>
    <t xml:space="preserve">     退耕现金</t>
  </si>
  <si>
    <t>2110603</t>
  </si>
  <si>
    <t xml:space="preserve">     退耕还林粮食折现补贴</t>
  </si>
  <si>
    <t>2110604</t>
  </si>
  <si>
    <t xml:space="preserve">     退耕还林粮食费用补贴</t>
  </si>
  <si>
    <t>2110605</t>
  </si>
  <si>
    <t xml:space="preserve">     退耕还林工程建设</t>
  </si>
  <si>
    <t>2110699</t>
  </si>
  <si>
    <t xml:space="preserve">     其他退耕还林还草支出</t>
  </si>
  <si>
    <t>21107</t>
  </si>
  <si>
    <t xml:space="preserve">   风沙荒漠治理</t>
  </si>
  <si>
    <t>2110704</t>
  </si>
  <si>
    <t xml:space="preserve">     京津风沙源治理工程建设</t>
  </si>
  <si>
    <t>2110799</t>
  </si>
  <si>
    <t xml:space="preserve">     其他风沙荒漠治理支出</t>
  </si>
  <si>
    <t>21108</t>
  </si>
  <si>
    <t xml:space="preserve">   退牧还草</t>
  </si>
  <si>
    <t>2110804</t>
  </si>
  <si>
    <t xml:space="preserve">     退牧还草工程建设</t>
  </si>
  <si>
    <t>2110899</t>
  </si>
  <si>
    <t xml:space="preserve">     其他退牧还草支出</t>
  </si>
  <si>
    <t>21109</t>
  </si>
  <si>
    <t xml:space="preserve">   已垦草原退耕还草</t>
  </si>
  <si>
    <t xml:space="preserve">     已垦草原退耕还草</t>
  </si>
  <si>
    <t>21110</t>
  </si>
  <si>
    <t xml:space="preserve">   能源节约利用</t>
  </si>
  <si>
    <t xml:space="preserve">     能源节约利用</t>
  </si>
  <si>
    <t>21111</t>
  </si>
  <si>
    <t xml:space="preserve">   污染减排</t>
  </si>
  <si>
    <t>2111101</t>
  </si>
  <si>
    <t xml:space="preserve">     生态环境监测与信息</t>
  </si>
  <si>
    <t>2111102</t>
  </si>
  <si>
    <t xml:space="preserve">     生态环境执法监察</t>
  </si>
  <si>
    <t>2111103</t>
  </si>
  <si>
    <t xml:space="preserve">     减排专项支出</t>
  </si>
  <si>
    <t>2111104</t>
  </si>
  <si>
    <t xml:space="preserve">     清洁生产专项支出</t>
  </si>
  <si>
    <t>2111199</t>
  </si>
  <si>
    <t xml:space="preserve">     其他污染减排支出</t>
  </si>
  <si>
    <t>21112</t>
  </si>
  <si>
    <t xml:space="preserve">   可再生能源</t>
  </si>
  <si>
    <t>2111201</t>
  </si>
  <si>
    <t xml:space="preserve">     可再生能源</t>
  </si>
  <si>
    <t>21113</t>
  </si>
  <si>
    <t xml:space="preserve">   循环经济</t>
  </si>
  <si>
    <t>2111301</t>
  </si>
  <si>
    <t xml:space="preserve">     循环经济</t>
  </si>
  <si>
    <t>21114</t>
  </si>
  <si>
    <t xml:space="preserve">   能源管理事务</t>
  </si>
  <si>
    <t>2111401</t>
  </si>
  <si>
    <t>2111402</t>
  </si>
  <si>
    <t>2111403</t>
  </si>
  <si>
    <t>2111404</t>
  </si>
  <si>
    <t xml:space="preserve">     能源预测预警</t>
  </si>
  <si>
    <t>2111405</t>
  </si>
  <si>
    <t xml:space="preserve">     能源战略规划与实施</t>
  </si>
  <si>
    <t>2111406</t>
  </si>
  <si>
    <t xml:space="preserve">     能源科技装备</t>
  </si>
  <si>
    <t>2111407</t>
  </si>
  <si>
    <t xml:space="preserve">     能源行业管理</t>
  </si>
  <si>
    <t>2111408</t>
  </si>
  <si>
    <t xml:space="preserve">     能源管理</t>
  </si>
  <si>
    <t>2111409</t>
  </si>
  <si>
    <t xml:space="preserve">     石油储备发展管理</t>
  </si>
  <si>
    <t>2111410</t>
  </si>
  <si>
    <t xml:space="preserve">     能源调查</t>
  </si>
  <si>
    <t>2111411</t>
  </si>
  <si>
    <t>2111413</t>
  </si>
  <si>
    <t xml:space="preserve">     农村电网建设</t>
  </si>
  <si>
    <t>2111450</t>
  </si>
  <si>
    <t>2111499</t>
  </si>
  <si>
    <t xml:space="preserve">     其他能源管理事务支出</t>
  </si>
  <si>
    <t>21199</t>
  </si>
  <si>
    <t xml:space="preserve">   其他节能环保支出</t>
  </si>
  <si>
    <t>2119999</t>
  </si>
  <si>
    <t xml:space="preserve">     其他节能环保支出</t>
  </si>
  <si>
    <t>21201</t>
  </si>
  <si>
    <t xml:space="preserve">   城乡社区管理事务</t>
  </si>
  <si>
    <t>2120101</t>
  </si>
  <si>
    <t>2120102</t>
  </si>
  <si>
    <t>2120103</t>
  </si>
  <si>
    <t>2120104</t>
  </si>
  <si>
    <t xml:space="preserve">     城管执法</t>
  </si>
  <si>
    <t>2120105</t>
  </si>
  <si>
    <t xml:space="preserve">     工程建设标准规范编制与监管</t>
  </si>
  <si>
    <t>2120106</t>
  </si>
  <si>
    <t xml:space="preserve">     工程建设管理</t>
  </si>
  <si>
    <t>2120107</t>
  </si>
  <si>
    <t xml:space="preserve">     市政公用行业市场监管</t>
  </si>
  <si>
    <t>2120109</t>
  </si>
  <si>
    <t xml:space="preserve">     住宅建设与房地产市场监管</t>
  </si>
  <si>
    <t>2120110</t>
  </si>
  <si>
    <t xml:space="preserve">     执业资格注册、资质审查</t>
  </si>
  <si>
    <t>2120199</t>
  </si>
  <si>
    <t xml:space="preserve">     其他城乡社区管理事务支出</t>
  </si>
  <si>
    <t>21202</t>
  </si>
  <si>
    <t xml:space="preserve">   城乡社区规划与管理</t>
  </si>
  <si>
    <t xml:space="preserve">     城乡社区规划与管理</t>
  </si>
  <si>
    <t>21203</t>
  </si>
  <si>
    <t xml:space="preserve">   城乡社区公共设施</t>
  </si>
  <si>
    <t>2120303</t>
  </si>
  <si>
    <t xml:space="preserve">     小城镇基础设施建设</t>
  </si>
  <si>
    <t>2120399</t>
  </si>
  <si>
    <t xml:space="preserve">     其他城乡社区公共设施支出</t>
  </si>
  <si>
    <t>21205</t>
  </si>
  <si>
    <t xml:space="preserve">   城乡社区环境卫生</t>
  </si>
  <si>
    <t xml:space="preserve">     城乡社区环境卫生</t>
  </si>
  <si>
    <t>21206</t>
  </si>
  <si>
    <t xml:space="preserve">   建设市场管理与监督</t>
  </si>
  <si>
    <t xml:space="preserve">     建设市场管理与监督</t>
  </si>
  <si>
    <t>21299</t>
  </si>
  <si>
    <t xml:space="preserve">   其他城乡社区支出</t>
  </si>
  <si>
    <t xml:space="preserve">     其他城乡社区支出</t>
  </si>
  <si>
    <t>21301</t>
  </si>
  <si>
    <t xml:space="preserve">   农业农村</t>
  </si>
  <si>
    <t>2130101</t>
  </si>
  <si>
    <t>2130102</t>
  </si>
  <si>
    <t>2130103</t>
  </si>
  <si>
    <t>2130104</t>
  </si>
  <si>
    <t>2130105</t>
  </si>
  <si>
    <t xml:space="preserve">     农垦运行</t>
  </si>
  <si>
    <t>2130106</t>
  </si>
  <si>
    <t xml:space="preserve">     科技转化与推广服务</t>
  </si>
  <si>
    <t>2130108</t>
  </si>
  <si>
    <t xml:space="preserve">     病虫害控制</t>
  </si>
  <si>
    <t>2130109</t>
  </si>
  <si>
    <t xml:space="preserve">     农产品质量安全</t>
  </si>
  <si>
    <t>2130110</t>
  </si>
  <si>
    <t xml:space="preserve">     执法监管</t>
  </si>
  <si>
    <t>2130111</t>
  </si>
  <si>
    <t xml:space="preserve">     统计监测与信息服务</t>
  </si>
  <si>
    <t>2130112</t>
  </si>
  <si>
    <t xml:space="preserve">     行业业务管理</t>
  </si>
  <si>
    <t>2130114</t>
  </si>
  <si>
    <t xml:space="preserve">     对外交流与合作</t>
  </si>
  <si>
    <t>2130119</t>
  </si>
  <si>
    <t xml:space="preserve">     防灾救灾</t>
  </si>
  <si>
    <t>2130120</t>
  </si>
  <si>
    <t xml:space="preserve">     稳定农民收入补贴</t>
  </si>
  <si>
    <t>2130121</t>
  </si>
  <si>
    <t xml:space="preserve">     农业结构调整补贴</t>
  </si>
  <si>
    <t>2130122</t>
  </si>
  <si>
    <t xml:space="preserve">     农业生产发展</t>
  </si>
  <si>
    <t>2130124</t>
  </si>
  <si>
    <t xml:space="preserve">     农村合作经济</t>
  </si>
  <si>
    <t>2130125</t>
  </si>
  <si>
    <t xml:space="preserve">     农产品加工与促销</t>
  </si>
  <si>
    <t>2130126</t>
  </si>
  <si>
    <t xml:space="preserve">     农村社会事业</t>
  </si>
  <si>
    <t>2130135</t>
  </si>
  <si>
    <t xml:space="preserve">     农业资源保护修复与利用</t>
  </si>
  <si>
    <t>2130142</t>
  </si>
  <si>
    <t xml:space="preserve">     农村道路建设</t>
  </si>
  <si>
    <t>2130148</t>
  </si>
  <si>
    <t xml:space="preserve">     成品油价格改革对渔业的补贴</t>
  </si>
  <si>
    <t>2130152</t>
  </si>
  <si>
    <t xml:space="preserve">     对高校毕业生到基层任职补助</t>
  </si>
  <si>
    <t>2130153</t>
  </si>
  <si>
    <t xml:space="preserve">     农田建设</t>
  </si>
  <si>
    <t>2130199</t>
  </si>
  <si>
    <t xml:space="preserve">     其他农业农村支出</t>
  </si>
  <si>
    <t>21302</t>
  </si>
  <si>
    <t xml:space="preserve">   林业和草原</t>
  </si>
  <si>
    <t>2130201</t>
  </si>
  <si>
    <t>2130202</t>
  </si>
  <si>
    <t>2130203</t>
  </si>
  <si>
    <t>2130204</t>
  </si>
  <si>
    <t xml:space="preserve">     事业机构</t>
  </si>
  <si>
    <t>2130205</t>
  </si>
  <si>
    <t xml:space="preserve">     森林资源培育</t>
  </si>
  <si>
    <t>2130206</t>
  </si>
  <si>
    <t xml:space="preserve">     技术推广与转化</t>
  </si>
  <si>
    <t>2130207</t>
  </si>
  <si>
    <t xml:space="preserve">     森林资源管理</t>
  </si>
  <si>
    <t>2130209</t>
  </si>
  <si>
    <t xml:space="preserve">     森林生态效益补偿</t>
  </si>
  <si>
    <t>2130210</t>
  </si>
  <si>
    <t xml:space="preserve">     自然保护区等管理</t>
  </si>
  <si>
    <t>2130211</t>
  </si>
  <si>
    <t xml:space="preserve">     动植物保护</t>
  </si>
  <si>
    <t>2130212</t>
  </si>
  <si>
    <t xml:space="preserve">     湿地保护</t>
  </si>
  <si>
    <t>2130213</t>
  </si>
  <si>
    <t xml:space="preserve">     执法与监督</t>
  </si>
  <si>
    <t>2130217</t>
  </si>
  <si>
    <t xml:space="preserve">     防沙治沙</t>
  </si>
  <si>
    <t>2130220</t>
  </si>
  <si>
    <t xml:space="preserve">     对外合作与交流</t>
  </si>
  <si>
    <t>2130221</t>
  </si>
  <si>
    <t xml:space="preserve">     产业化管理</t>
  </si>
  <si>
    <t>2130223</t>
  </si>
  <si>
    <t xml:space="preserve">     信息管理</t>
  </si>
  <si>
    <t>2130226</t>
  </si>
  <si>
    <t xml:space="preserve">     林区公共支出</t>
  </si>
  <si>
    <t>2130227</t>
  </si>
  <si>
    <t xml:space="preserve">     贷款贴息</t>
  </si>
  <si>
    <t>2130232</t>
  </si>
  <si>
    <t xml:space="preserve">     成品油价格改革对林业的补贴</t>
  </si>
  <si>
    <t>2130234</t>
  </si>
  <si>
    <t xml:space="preserve">     林业草原防灾减灾</t>
  </si>
  <si>
    <t>2130235</t>
  </si>
  <si>
    <t xml:space="preserve">     国家公园</t>
  </si>
  <si>
    <t>2130236</t>
  </si>
  <si>
    <t xml:space="preserve">     草原管理</t>
  </si>
  <si>
    <t>2130237</t>
  </si>
  <si>
    <t>2130299</t>
  </si>
  <si>
    <t xml:space="preserve">     其他林业和草原支出</t>
  </si>
  <si>
    <t>21303</t>
  </si>
  <si>
    <t xml:space="preserve">   水利</t>
  </si>
  <si>
    <t>2130301</t>
  </si>
  <si>
    <t>2130302</t>
  </si>
  <si>
    <t>2130303</t>
  </si>
  <si>
    <t>2130304</t>
  </si>
  <si>
    <t xml:space="preserve">     水利行业业务管理</t>
  </si>
  <si>
    <t>2130305</t>
  </si>
  <si>
    <t xml:space="preserve">     水利工程建设</t>
  </si>
  <si>
    <t>2130306</t>
  </si>
  <si>
    <t xml:space="preserve">     水利工程运行与维护</t>
  </si>
  <si>
    <t>2130307</t>
  </si>
  <si>
    <t xml:space="preserve">     长江黄河等流域管理</t>
  </si>
  <si>
    <t>2130308</t>
  </si>
  <si>
    <t xml:space="preserve">     水利前期工作</t>
  </si>
  <si>
    <t>2130309</t>
  </si>
  <si>
    <t xml:space="preserve">     水行政执法监督</t>
  </si>
  <si>
    <t>2130310</t>
  </si>
  <si>
    <t xml:space="preserve">     水土保持</t>
  </si>
  <si>
    <t>2130311</t>
  </si>
  <si>
    <t xml:space="preserve">     水资源节约管理与保护</t>
  </si>
  <si>
    <t>2130312</t>
  </si>
  <si>
    <t xml:space="preserve">     水质监测</t>
  </si>
  <si>
    <t>2130313</t>
  </si>
  <si>
    <t xml:space="preserve">     水文测报</t>
  </si>
  <si>
    <t>2130314</t>
  </si>
  <si>
    <t xml:space="preserve">     防汛</t>
  </si>
  <si>
    <t>2130315</t>
  </si>
  <si>
    <t xml:space="preserve">     抗旱</t>
  </si>
  <si>
    <t>2130316</t>
  </si>
  <si>
    <t xml:space="preserve">     农村水利</t>
  </si>
  <si>
    <t>2130317</t>
  </si>
  <si>
    <t xml:space="preserve">     水利技术推广</t>
  </si>
  <si>
    <t>2130318</t>
  </si>
  <si>
    <t xml:space="preserve">     国际河流治理与管理</t>
  </si>
  <si>
    <t>2130319</t>
  </si>
  <si>
    <t xml:space="preserve">     江河湖库水系综合整治</t>
  </si>
  <si>
    <t>2130321</t>
  </si>
  <si>
    <t xml:space="preserve">     大中型水库移民后期扶持专项支出</t>
  </si>
  <si>
    <t>2130322</t>
  </si>
  <si>
    <t xml:space="preserve">     水利安全监督</t>
  </si>
  <si>
    <t>2130333</t>
  </si>
  <si>
    <t>2130334</t>
  </si>
  <si>
    <t xml:space="preserve">     水利建设征地及移民支出</t>
  </si>
  <si>
    <t>2130335</t>
  </si>
  <si>
    <t xml:space="preserve">     农村人畜饮水</t>
  </si>
  <si>
    <t>2130336</t>
  </si>
  <si>
    <t xml:space="preserve">     南水北调工程建设</t>
  </si>
  <si>
    <t>2130337</t>
  </si>
  <si>
    <t xml:space="preserve">     南水北调工程管理</t>
  </si>
  <si>
    <t>2130399</t>
  </si>
  <si>
    <t xml:space="preserve">     其他水利支出</t>
  </si>
  <si>
    <t>21305</t>
  </si>
  <si>
    <t xml:space="preserve">   扶贫</t>
  </si>
  <si>
    <t>2130501</t>
  </si>
  <si>
    <t>2130502</t>
  </si>
  <si>
    <t>2130503</t>
  </si>
  <si>
    <t>2130504</t>
  </si>
  <si>
    <t xml:space="preserve">     农村基础设施建设</t>
  </si>
  <si>
    <t>2130505</t>
  </si>
  <si>
    <t xml:space="preserve">     生产发展</t>
  </si>
  <si>
    <t>2130506</t>
  </si>
  <si>
    <t xml:space="preserve">     社会发展</t>
  </si>
  <si>
    <t>2130507</t>
  </si>
  <si>
    <t xml:space="preserve">     扶贫贷款奖补和贴息</t>
  </si>
  <si>
    <t>2130508</t>
  </si>
  <si>
    <t xml:space="preserve">     “三西”农业建设专项补助</t>
  </si>
  <si>
    <t>2130550</t>
  </si>
  <si>
    <t xml:space="preserve">     扶贫事业机构</t>
  </si>
  <si>
    <t>2130599</t>
  </si>
  <si>
    <t xml:space="preserve">     其他扶贫支出</t>
  </si>
  <si>
    <t>21307</t>
  </si>
  <si>
    <t xml:space="preserve">   农村综合改革</t>
  </si>
  <si>
    <t>2130701</t>
  </si>
  <si>
    <t xml:space="preserve">     对村级公益事业建设的补助</t>
  </si>
  <si>
    <t>2130704</t>
  </si>
  <si>
    <t xml:space="preserve">     国有农场办社会职能改革补助</t>
  </si>
  <si>
    <t>2130705</t>
  </si>
  <si>
    <t xml:space="preserve">     对村民委员会和村党支部的补助</t>
  </si>
  <si>
    <t>2130706</t>
  </si>
  <si>
    <t xml:space="preserve">     对村集体经济组织的补助</t>
  </si>
  <si>
    <t>2130707</t>
  </si>
  <si>
    <t xml:space="preserve">     农村综合改革示范试点补助</t>
  </si>
  <si>
    <t>2130799</t>
  </si>
  <si>
    <t xml:space="preserve">     其他农村综合改革支出</t>
  </si>
  <si>
    <t>21308</t>
  </si>
  <si>
    <t xml:space="preserve">   普惠金融发展支出</t>
  </si>
  <si>
    <t>2130801</t>
  </si>
  <si>
    <t xml:space="preserve">     支持农村金融机构</t>
  </si>
  <si>
    <t>2130802</t>
  </si>
  <si>
    <t xml:space="preserve">     涉农贷款增量奖励</t>
  </si>
  <si>
    <t>2130803</t>
  </si>
  <si>
    <t xml:space="preserve">     农业保险保费补贴</t>
  </si>
  <si>
    <t>2130804</t>
  </si>
  <si>
    <t xml:space="preserve">     创业担保贷款贴息</t>
  </si>
  <si>
    <t>2130805</t>
  </si>
  <si>
    <t xml:space="preserve">     补充创业担保贷款基金</t>
  </si>
  <si>
    <t>2130899</t>
  </si>
  <si>
    <t xml:space="preserve">     其他普惠金融发展支出</t>
  </si>
  <si>
    <t>21309</t>
  </si>
  <si>
    <t xml:space="preserve">   目标价格补贴</t>
  </si>
  <si>
    <t>2130901</t>
  </si>
  <si>
    <t xml:space="preserve">     棉花目标价格补贴</t>
  </si>
  <si>
    <t>2130999</t>
  </si>
  <si>
    <t xml:space="preserve">     其他目标价格补贴</t>
  </si>
  <si>
    <t>21399</t>
  </si>
  <si>
    <t xml:space="preserve">   其他农林水支出</t>
  </si>
  <si>
    <t>2139901</t>
  </si>
  <si>
    <t xml:space="preserve">     化解其他公益性乡村债务支出</t>
  </si>
  <si>
    <t>2139999</t>
  </si>
  <si>
    <t xml:space="preserve">     其他农林水支出</t>
  </si>
  <si>
    <t>21401</t>
  </si>
  <si>
    <t xml:space="preserve">   公路水路运输</t>
  </si>
  <si>
    <t>2140101</t>
  </si>
  <si>
    <t>2140102</t>
  </si>
  <si>
    <t>2140103</t>
  </si>
  <si>
    <t>2140104</t>
  </si>
  <si>
    <t xml:space="preserve">     公路建设</t>
  </si>
  <si>
    <t>2140106</t>
  </si>
  <si>
    <t xml:space="preserve">     公路养护</t>
  </si>
  <si>
    <t>2140109</t>
  </si>
  <si>
    <t xml:space="preserve">     交通运输信息化建设</t>
  </si>
  <si>
    <t>2140110</t>
  </si>
  <si>
    <t xml:space="preserve">     公路和运输安全</t>
  </si>
  <si>
    <t>2140111</t>
  </si>
  <si>
    <t xml:space="preserve">     公路还贷专项</t>
  </si>
  <si>
    <t>2140112</t>
  </si>
  <si>
    <t xml:space="preserve">     公路运输管理</t>
  </si>
  <si>
    <t>2140114</t>
  </si>
  <si>
    <t xml:space="preserve">     公路和运输技术标准化建设</t>
  </si>
  <si>
    <t>2140122</t>
  </si>
  <si>
    <t xml:space="preserve">     港口设施</t>
  </si>
  <si>
    <t>2140123</t>
  </si>
  <si>
    <t xml:space="preserve">     航道维护</t>
  </si>
  <si>
    <t>2140127</t>
  </si>
  <si>
    <t xml:space="preserve">     船舶检验</t>
  </si>
  <si>
    <t>2140128</t>
  </si>
  <si>
    <t xml:space="preserve">     救助打捞</t>
  </si>
  <si>
    <t>2140129</t>
  </si>
  <si>
    <t xml:space="preserve">     内河运输</t>
  </si>
  <si>
    <t>2140130</t>
  </si>
  <si>
    <t xml:space="preserve">     远洋运输</t>
  </si>
  <si>
    <t>2140131</t>
  </si>
  <si>
    <t xml:space="preserve">     海事管理</t>
  </si>
  <si>
    <t>2140133</t>
  </si>
  <si>
    <t xml:space="preserve">     航标事业发展支出</t>
  </si>
  <si>
    <t>2140136</t>
  </si>
  <si>
    <t xml:space="preserve">     水路运输管理支出</t>
  </si>
  <si>
    <t>2140138</t>
  </si>
  <si>
    <t xml:space="preserve">     口岸建设</t>
  </si>
  <si>
    <t>2140139</t>
  </si>
  <si>
    <t xml:space="preserve">     取消政府还贷二级公路收费专项支出</t>
  </si>
  <si>
    <t>2140199</t>
  </si>
  <si>
    <t xml:space="preserve">     其他公路水路运输支出</t>
  </si>
  <si>
    <t>21402</t>
  </si>
  <si>
    <t xml:space="preserve">   铁路运输</t>
  </si>
  <si>
    <t>2140201</t>
  </si>
  <si>
    <t>2140202</t>
  </si>
  <si>
    <t>2140203</t>
  </si>
  <si>
    <t>2140204</t>
  </si>
  <si>
    <t xml:space="preserve">     铁路路网建设</t>
  </si>
  <si>
    <t>2140205</t>
  </si>
  <si>
    <t xml:space="preserve">     铁路还贷专项</t>
  </si>
  <si>
    <t>2140206</t>
  </si>
  <si>
    <t xml:space="preserve">     铁路安全</t>
  </si>
  <si>
    <t>2140207</t>
  </si>
  <si>
    <t xml:space="preserve">     铁路专项运输</t>
  </si>
  <si>
    <t>2140208</t>
  </si>
  <si>
    <t xml:space="preserve">     行业监管</t>
  </si>
  <si>
    <t>2140299</t>
  </si>
  <si>
    <t xml:space="preserve">     其他铁路运输支出</t>
  </si>
  <si>
    <t>21403</t>
  </si>
  <si>
    <t xml:space="preserve">   民用航空运输</t>
  </si>
  <si>
    <t>2140301</t>
  </si>
  <si>
    <t>2140302</t>
  </si>
  <si>
    <t>2140303</t>
  </si>
  <si>
    <t>2140304</t>
  </si>
  <si>
    <t xml:space="preserve">     机场建设</t>
  </si>
  <si>
    <t>2140305</t>
  </si>
  <si>
    <t xml:space="preserve">     空管系统建设</t>
  </si>
  <si>
    <t>2140306</t>
  </si>
  <si>
    <t xml:space="preserve">     民航还贷专项支出</t>
  </si>
  <si>
    <t>2140307</t>
  </si>
  <si>
    <t xml:space="preserve">     民用航空安全</t>
  </si>
  <si>
    <t>2140308</t>
  </si>
  <si>
    <t xml:space="preserve">     民航专项运输</t>
  </si>
  <si>
    <t>2140399</t>
  </si>
  <si>
    <t xml:space="preserve">     其他民用航空运输支出</t>
  </si>
  <si>
    <t>21404</t>
  </si>
  <si>
    <t xml:space="preserve">   成品油价格改革对交通运输的补贴</t>
  </si>
  <si>
    <t>2140401</t>
  </si>
  <si>
    <t xml:space="preserve">     对城市公交的补贴</t>
  </si>
  <si>
    <t>2140402</t>
  </si>
  <si>
    <t xml:space="preserve">     对农村道路客运的补贴</t>
  </si>
  <si>
    <t>2140403</t>
  </si>
  <si>
    <t xml:space="preserve">     对出租车的补贴</t>
  </si>
  <si>
    <t>2140499</t>
  </si>
  <si>
    <t xml:space="preserve">     成品油价格改革补贴其他支出</t>
  </si>
  <si>
    <t>21405</t>
  </si>
  <si>
    <t xml:space="preserve">   邮政业支出</t>
  </si>
  <si>
    <t>2140501</t>
  </si>
  <si>
    <t>2140502</t>
  </si>
  <si>
    <t>2140503</t>
  </si>
  <si>
    <t>2140504</t>
  </si>
  <si>
    <t>2140505</t>
  </si>
  <si>
    <t xml:space="preserve">     邮政普遍服务与特殊服务</t>
  </si>
  <si>
    <t>2140599</t>
  </si>
  <si>
    <t xml:space="preserve">     其他邮政业支出</t>
  </si>
  <si>
    <t>21406</t>
  </si>
  <si>
    <t xml:space="preserve">   车辆购置税支出</t>
  </si>
  <si>
    <t>2140601</t>
  </si>
  <si>
    <t xml:space="preserve">     车辆购置税用于公路等基础设施建设支出</t>
  </si>
  <si>
    <t>2140602</t>
  </si>
  <si>
    <t xml:space="preserve">     车辆购置税用于农村公路建设支出</t>
  </si>
  <si>
    <t>2140603</t>
  </si>
  <si>
    <t xml:space="preserve">     车辆购置税用于老旧汽车报废更新补贴</t>
  </si>
  <si>
    <t>2140699</t>
  </si>
  <si>
    <t xml:space="preserve">     车辆购置税其他支出</t>
  </si>
  <si>
    <t>21499</t>
  </si>
  <si>
    <t xml:space="preserve">   其他交通运输支出</t>
  </si>
  <si>
    <t>2149901</t>
  </si>
  <si>
    <t xml:space="preserve">     公共交通运营补助</t>
  </si>
  <si>
    <t>2149999</t>
  </si>
  <si>
    <t xml:space="preserve">     其他交通运输支出</t>
  </si>
  <si>
    <t>21501</t>
  </si>
  <si>
    <t xml:space="preserve">   资源勘探开发</t>
  </si>
  <si>
    <t>2150101</t>
  </si>
  <si>
    <t>2150102</t>
  </si>
  <si>
    <t>2150103</t>
  </si>
  <si>
    <t>2150104</t>
  </si>
  <si>
    <t xml:space="preserve">     煤炭勘探开采和洗选</t>
  </si>
  <si>
    <t>2150105</t>
  </si>
  <si>
    <t xml:space="preserve">     石油和天然气勘探开采</t>
  </si>
  <si>
    <t>2150106</t>
  </si>
  <si>
    <t xml:space="preserve">     黑色金属矿勘探和采选</t>
  </si>
  <si>
    <t>2150107</t>
  </si>
  <si>
    <t xml:space="preserve">     有色金属矿勘探和采选</t>
  </si>
  <si>
    <t>2150108</t>
  </si>
  <si>
    <t xml:space="preserve">     非金属矿勘探和采选</t>
  </si>
  <si>
    <t>2150199</t>
  </si>
  <si>
    <t xml:space="preserve">     其他资源勘探业支出</t>
  </si>
  <si>
    <t>21502</t>
  </si>
  <si>
    <t xml:space="preserve">   制造业</t>
  </si>
  <si>
    <t>2150201</t>
  </si>
  <si>
    <t>2150202</t>
  </si>
  <si>
    <t>2150203</t>
  </si>
  <si>
    <t>2150204</t>
  </si>
  <si>
    <t xml:space="preserve">     纺织业</t>
  </si>
  <si>
    <t>2150205</t>
  </si>
  <si>
    <t xml:space="preserve">     医药制造业</t>
  </si>
  <si>
    <t>2150206</t>
  </si>
  <si>
    <t xml:space="preserve">     非金属矿物制品业</t>
  </si>
  <si>
    <t>2150207</t>
  </si>
  <si>
    <t xml:space="preserve">     通信设备、计算机及其他电子设备制造业</t>
  </si>
  <si>
    <t>2150208</t>
  </si>
  <si>
    <t xml:space="preserve">     交通运输设备制造业</t>
  </si>
  <si>
    <t>2150209</t>
  </si>
  <si>
    <t xml:space="preserve">     电气机械及器材制造业</t>
  </si>
  <si>
    <t>2150210</t>
  </si>
  <si>
    <t xml:space="preserve">     工艺品及其他制造业</t>
  </si>
  <si>
    <t>2150212</t>
  </si>
  <si>
    <t xml:space="preserve">     石油加工、炼焦及核燃料加工业</t>
  </si>
  <si>
    <t>2150213</t>
  </si>
  <si>
    <t xml:space="preserve">     化学原料及化学制品制造业</t>
  </si>
  <si>
    <t>2150214</t>
  </si>
  <si>
    <t xml:space="preserve">     黑色金属冶炼及压延加工业</t>
  </si>
  <si>
    <t>2150215</t>
  </si>
  <si>
    <t xml:space="preserve">     有色金属冶炼及压延加工业</t>
  </si>
  <si>
    <t>2150299</t>
  </si>
  <si>
    <t xml:space="preserve">     其他制造业支出</t>
  </si>
  <si>
    <t>21503</t>
  </si>
  <si>
    <t xml:space="preserve">   建筑业</t>
  </si>
  <si>
    <t>2150301</t>
  </si>
  <si>
    <t>2150302</t>
  </si>
  <si>
    <t>2150303</t>
  </si>
  <si>
    <t>2150399</t>
  </si>
  <si>
    <t xml:space="preserve">     其他建筑业支出</t>
  </si>
  <si>
    <t>21505</t>
  </si>
  <si>
    <t xml:space="preserve">   工业和信息产业监管</t>
  </si>
  <si>
    <t>2150501</t>
  </si>
  <si>
    <t>2150502</t>
  </si>
  <si>
    <t>2150503</t>
  </si>
  <si>
    <t>2150505</t>
  </si>
  <si>
    <t xml:space="preserve">     战备应急</t>
  </si>
  <si>
    <t>2150506</t>
  </si>
  <si>
    <t xml:space="preserve">     信息安全建设</t>
  </si>
  <si>
    <t>2150507</t>
  </si>
  <si>
    <t xml:space="preserve">     专用通信</t>
  </si>
  <si>
    <t>2150508</t>
  </si>
  <si>
    <t xml:space="preserve">     无线电及信息通信监管</t>
  </si>
  <si>
    <t>2150509</t>
  </si>
  <si>
    <t xml:space="preserve">     工业和信息产业战略研究与标准制定</t>
  </si>
  <si>
    <t>2150510</t>
  </si>
  <si>
    <t xml:space="preserve">     工业和信息产业支持</t>
  </si>
  <si>
    <t>2150511</t>
  </si>
  <si>
    <t xml:space="preserve">     电子专项工程</t>
  </si>
  <si>
    <t>2150513</t>
  </si>
  <si>
    <t>2150515</t>
  </si>
  <si>
    <t xml:space="preserve">     技术基础研究</t>
  </si>
  <si>
    <t xml:space="preserve">     工程建设及运行维护</t>
  </si>
  <si>
    <t xml:space="preserve">     产业发展</t>
  </si>
  <si>
    <t>2150599</t>
  </si>
  <si>
    <t xml:space="preserve">     其他工业和信息产业监管支出</t>
  </si>
  <si>
    <t>21507</t>
  </si>
  <si>
    <t xml:space="preserve">   国有资产监管</t>
  </si>
  <si>
    <t>2150701</t>
  </si>
  <si>
    <t>2150702</t>
  </si>
  <si>
    <t>2150703</t>
  </si>
  <si>
    <t>2150704</t>
  </si>
  <si>
    <t xml:space="preserve">     国有企业监事会专项</t>
  </si>
  <si>
    <t>2150705</t>
  </si>
  <si>
    <t xml:space="preserve">     中央企业专项管理</t>
  </si>
  <si>
    <t>2150799</t>
  </si>
  <si>
    <t xml:space="preserve">     其他国有资产监管支出</t>
  </si>
  <si>
    <t>21508</t>
  </si>
  <si>
    <t xml:space="preserve">   支持中小企业发展和管理支出</t>
  </si>
  <si>
    <t>2150801</t>
  </si>
  <si>
    <t>2150802</t>
  </si>
  <si>
    <t>2150803</t>
  </si>
  <si>
    <t>2150804</t>
  </si>
  <si>
    <t xml:space="preserve">     科技型中小企业技术创新基金</t>
  </si>
  <si>
    <t>2150805</t>
  </si>
  <si>
    <t xml:space="preserve">     中小企业发展专项</t>
  </si>
  <si>
    <t xml:space="preserve">     减免房租补贴</t>
  </si>
  <si>
    <t>2150899</t>
  </si>
  <si>
    <t xml:space="preserve">     其他支持中小企业发展和管理支出</t>
  </si>
  <si>
    <t>21599</t>
  </si>
  <si>
    <t xml:space="preserve">   其他资源勘探工业信息等支出</t>
  </si>
  <si>
    <t>2159901</t>
  </si>
  <si>
    <t xml:space="preserve">     黄金事务</t>
  </si>
  <si>
    <t>2159904</t>
  </si>
  <si>
    <t xml:space="preserve">     技术改造支出</t>
  </si>
  <si>
    <t>2159905</t>
  </si>
  <si>
    <t xml:space="preserve">     中药材扶持资金支出</t>
  </si>
  <si>
    <t>2159906</t>
  </si>
  <si>
    <t xml:space="preserve">     重点产业振兴和技术改造项目贷款贴息</t>
  </si>
  <si>
    <t>2159999</t>
  </si>
  <si>
    <t xml:space="preserve">     其他资源勘探工业信息等支出</t>
  </si>
  <si>
    <t>21602</t>
  </si>
  <si>
    <t xml:space="preserve">   商业流通事务</t>
  </si>
  <si>
    <t>2160201</t>
  </si>
  <si>
    <t>2160202</t>
  </si>
  <si>
    <t>2160203</t>
  </si>
  <si>
    <t>2160216</t>
  </si>
  <si>
    <t xml:space="preserve">     食品流通安全补贴</t>
  </si>
  <si>
    <t>2160217</t>
  </si>
  <si>
    <t xml:space="preserve">     市场监测及信息管理</t>
  </si>
  <si>
    <t>2160218</t>
  </si>
  <si>
    <t xml:space="preserve">     民贸企业补贴</t>
  </si>
  <si>
    <t>2160219</t>
  </si>
  <si>
    <t xml:space="preserve">     民贸民品贷款贴息</t>
  </si>
  <si>
    <t>2160250</t>
  </si>
  <si>
    <t>2160299</t>
  </si>
  <si>
    <t xml:space="preserve">     其他商业流通事务支出</t>
  </si>
  <si>
    <t>21606</t>
  </si>
  <si>
    <t xml:space="preserve">   涉外发展服务支出</t>
  </si>
  <si>
    <t>2160601</t>
  </si>
  <si>
    <t>2160602</t>
  </si>
  <si>
    <t>2160603</t>
  </si>
  <si>
    <t>2160607</t>
  </si>
  <si>
    <t xml:space="preserve">     外商投资环境建设补助资金</t>
  </si>
  <si>
    <t>2160699</t>
  </si>
  <si>
    <t xml:space="preserve">     其他涉外发展服务支出</t>
  </si>
  <si>
    <t>21699</t>
  </si>
  <si>
    <t xml:space="preserve">   其他商业服务业等支出</t>
  </si>
  <si>
    <t>2169901</t>
  </si>
  <si>
    <t xml:space="preserve">     服务业基础设施建设</t>
  </si>
  <si>
    <t>2169999</t>
  </si>
  <si>
    <t xml:space="preserve">     其他商业服务业等支出</t>
  </si>
  <si>
    <t>21701</t>
  </si>
  <si>
    <t xml:space="preserve">   金融部门行政支出</t>
  </si>
  <si>
    <t>2170101</t>
  </si>
  <si>
    <t>2170102</t>
  </si>
  <si>
    <t>2170103</t>
  </si>
  <si>
    <t>2170104</t>
  </si>
  <si>
    <t xml:space="preserve">     安全防卫</t>
  </si>
  <si>
    <t>2170150</t>
  </si>
  <si>
    <t>2170199</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</si>
  <si>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</si>
  <si>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</si>
  <si>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</si>
  <si>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</si>
  <si>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</si>
  <si>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</si>
  <si>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</si>
  <si>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</si>
  <si>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</si>
  <si>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</si>
  <si>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</si>
  <si>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21703</t>
  </si>
  <si>
    <t xml:space="preserve">   金融发展支出</t>
  </si>
  <si>
    <t>2170301</t>
  </si>
  <si>
    <t xml:space="preserve">     政策性银行亏损补贴</t>
  </si>
  <si>
    <t>2170302</t>
  </si>
  <si>
    <t xml:space="preserve">     利息费用补贴支出</t>
  </si>
  <si>
    <t>2170303</t>
  </si>
  <si>
    <t xml:space="preserve">     补充资本金</t>
  </si>
  <si>
    <t>2170304</t>
  </si>
  <si>
    <t xml:space="preserve">     风险基金补助</t>
  </si>
  <si>
    <t>2170399</t>
  </si>
  <si>
    <t xml:space="preserve">     其他金融发展支出</t>
  </si>
  <si>
    <t>21799</t>
  </si>
  <si>
    <t xml:space="preserve">   其他金融支出</t>
  </si>
  <si>
    <t xml:space="preserve">     重点企业贷款贴息</t>
  </si>
  <si>
    <t>21901</t>
  </si>
  <si>
    <t xml:space="preserve">   一般公共服务</t>
  </si>
  <si>
    <t>21902</t>
  </si>
  <si>
    <t xml:space="preserve">   教育</t>
  </si>
  <si>
    <t>21903</t>
  </si>
  <si>
    <t xml:space="preserve">   文化体育与传媒</t>
  </si>
  <si>
    <t>21904</t>
  </si>
  <si>
    <t xml:space="preserve">   医疗卫生</t>
  </si>
  <si>
    <t>21905</t>
  </si>
  <si>
    <t xml:space="preserve">   节能环保</t>
  </si>
  <si>
    <t>21906</t>
  </si>
  <si>
    <t xml:space="preserve">   农业</t>
  </si>
  <si>
    <t>21907</t>
  </si>
  <si>
    <t xml:space="preserve">   交通运输</t>
  </si>
  <si>
    <t>21908</t>
  </si>
  <si>
    <t xml:space="preserve">   住房保障</t>
  </si>
  <si>
    <t>21999</t>
  </si>
  <si>
    <t xml:space="preserve">   其他支出</t>
  </si>
  <si>
    <t>22001</t>
  </si>
  <si>
    <t xml:space="preserve">   自然资源事务</t>
  </si>
  <si>
    <t>2200101</t>
  </si>
  <si>
    <t>2200102</t>
  </si>
  <si>
    <t>2200103</t>
  </si>
  <si>
    <t>2200104</t>
  </si>
  <si>
    <t xml:space="preserve">     自然资源规划及管理</t>
  </si>
  <si>
    <t>2200106</t>
  </si>
  <si>
    <t xml:space="preserve">     自然资源利用与保护</t>
  </si>
  <si>
    <t>2200107</t>
  </si>
  <si>
    <t xml:space="preserve">     自然资源社会公益服务</t>
  </si>
  <si>
    <t>2200108</t>
  </si>
  <si>
    <t xml:space="preserve">     自然资源行业业务管理</t>
  </si>
  <si>
    <t>2200109</t>
  </si>
  <si>
    <t xml:space="preserve">     自然资源调查与确权登记</t>
  </si>
  <si>
    <t>2200112</t>
  </si>
  <si>
    <t xml:space="preserve">     土地资源储备支出</t>
  </si>
  <si>
    <t>2200113</t>
  </si>
  <si>
    <t xml:space="preserve">     地质矿产资源与环境调查</t>
  </si>
  <si>
    <t>2200114</t>
  </si>
  <si>
    <t xml:space="preserve">     地质勘查与矿产资源管理</t>
  </si>
  <si>
    <t>2200115</t>
  </si>
  <si>
    <t xml:space="preserve">     地质转产项目财政贴息</t>
  </si>
  <si>
    <t>2200116</t>
  </si>
  <si>
    <t xml:space="preserve">     国外风险勘查</t>
  </si>
  <si>
    <t>2200119</t>
  </si>
  <si>
    <t xml:space="preserve">     地质勘查基金（周转金）支出</t>
  </si>
  <si>
    <t>2200120</t>
  </si>
  <si>
    <t xml:space="preserve">     海域与海岛管理</t>
  </si>
  <si>
    <t>2200121</t>
  </si>
  <si>
    <t xml:space="preserve">     自然资源国际合作与海洋权益维护</t>
  </si>
  <si>
    <t>2200122</t>
  </si>
  <si>
    <t xml:space="preserve">     自然资源卫星</t>
  </si>
  <si>
    <t>2200123</t>
  </si>
  <si>
    <t xml:space="preserve">     极地考察</t>
  </si>
  <si>
    <t>2200124</t>
  </si>
  <si>
    <t xml:space="preserve">     深海调查与资源开发</t>
  </si>
  <si>
    <t>2200125</t>
  </si>
  <si>
    <t xml:space="preserve">     海港航标维护</t>
  </si>
  <si>
    <t>2200126</t>
  </si>
  <si>
    <t xml:space="preserve">     海水淡化</t>
  </si>
  <si>
    <t>2200127</t>
  </si>
  <si>
    <t xml:space="preserve">     无居民海岛使用金支出</t>
  </si>
  <si>
    <t>2200128</t>
  </si>
  <si>
    <t xml:space="preserve">     海洋战略规划与预警监测</t>
  </si>
  <si>
    <t>2200129</t>
  </si>
  <si>
    <t xml:space="preserve">     基础测绘与地理信息监管</t>
  </si>
  <si>
    <t>2200150</t>
  </si>
  <si>
    <t>2200199</t>
  </si>
  <si>
    <t xml:space="preserve">     其他自然资源事务支出</t>
  </si>
  <si>
    <t>22005</t>
  </si>
  <si>
    <t xml:space="preserve">   气象事务</t>
  </si>
  <si>
    <t>2200501</t>
  </si>
  <si>
    <t>2200502</t>
  </si>
  <si>
    <t>2200503</t>
  </si>
  <si>
    <t>2200504</t>
  </si>
  <si>
    <t xml:space="preserve">     气象事业机构</t>
  </si>
  <si>
    <t>2200506</t>
  </si>
  <si>
    <t xml:space="preserve">     气象探测</t>
  </si>
  <si>
    <t>2200507</t>
  </si>
  <si>
    <t xml:space="preserve">     气象信息传输及管理</t>
  </si>
  <si>
    <t>2200508</t>
  </si>
  <si>
    <t xml:space="preserve">     气象预报预测</t>
  </si>
  <si>
    <t>2200509</t>
  </si>
  <si>
    <t xml:space="preserve">     气象服务</t>
  </si>
  <si>
    <t>2200510</t>
  </si>
  <si>
    <t xml:space="preserve">     气象装备保障维护</t>
  </si>
  <si>
    <t>2200511</t>
  </si>
  <si>
    <t xml:space="preserve">     气象基础设施建设与维修</t>
  </si>
  <si>
    <t>2200512</t>
  </si>
  <si>
    <t xml:space="preserve">     气象卫星</t>
  </si>
  <si>
    <t>2200513</t>
  </si>
  <si>
    <t xml:space="preserve">     气象法规与标准</t>
  </si>
  <si>
    <t>2200514</t>
  </si>
  <si>
    <t xml:space="preserve">     气象资金审计稽查</t>
  </si>
  <si>
    <t>2200599</t>
  </si>
  <si>
    <t xml:space="preserve">     其他气象事务支出</t>
  </si>
  <si>
    <t>22099</t>
  </si>
  <si>
    <t xml:space="preserve">   其他自然资源海洋气象等支出</t>
  </si>
  <si>
    <t xml:space="preserve">     其他自然资源海洋气象等支出</t>
  </si>
  <si>
    <t>22101</t>
  </si>
  <si>
    <t xml:space="preserve">   保障性安居工程支出</t>
  </si>
  <si>
    <t>2210101</t>
  </si>
  <si>
    <t xml:space="preserve">     廉租住房</t>
  </si>
  <si>
    <t>2210102</t>
  </si>
  <si>
    <t xml:space="preserve">     沉陷区治理</t>
  </si>
  <si>
    <t>2210103</t>
  </si>
  <si>
    <t xml:space="preserve">     棚户区改造</t>
  </si>
  <si>
    <t>2210104</t>
  </si>
  <si>
    <t xml:space="preserve">     少数民族地区游牧民定居工程</t>
  </si>
  <si>
    <t>2210105</t>
  </si>
  <si>
    <t xml:space="preserve">     农村危房改造</t>
  </si>
  <si>
    <t>2210106</t>
  </si>
  <si>
    <t xml:space="preserve">     公共租赁住房</t>
  </si>
  <si>
    <t>2210107</t>
  </si>
  <si>
    <t xml:space="preserve">     保障性住房租金补贴</t>
  </si>
  <si>
    <t>2210108</t>
  </si>
  <si>
    <t xml:space="preserve">     老旧小区改造</t>
  </si>
  <si>
    <t>2210109</t>
  </si>
  <si>
    <t xml:space="preserve">     住房租赁市场发展</t>
  </si>
  <si>
    <t>2210199</t>
  </si>
  <si>
    <t xml:space="preserve">     其他保障性安居工程支出</t>
  </si>
  <si>
    <t>22102</t>
  </si>
  <si>
    <t xml:space="preserve">   住房改革支出</t>
  </si>
  <si>
    <t>2210201</t>
  </si>
  <si>
    <t xml:space="preserve">     住房公积金</t>
  </si>
  <si>
    <t>2210202</t>
  </si>
  <si>
    <t xml:space="preserve">     提租补贴</t>
  </si>
  <si>
    <t>2210203</t>
  </si>
  <si>
    <t xml:space="preserve">     购房补贴</t>
  </si>
  <si>
    <t>22103</t>
  </si>
  <si>
    <t xml:space="preserve">   城乡社区住宅</t>
  </si>
  <si>
    <t>2210301</t>
  </si>
  <si>
    <t xml:space="preserve">     公有住房建设和维修改造支出</t>
  </si>
  <si>
    <t>2210302</t>
  </si>
  <si>
    <t xml:space="preserve">     住房公积金管理</t>
  </si>
  <si>
    <t>2210399</t>
  </si>
  <si>
    <t xml:space="preserve">     其他城乡社区住宅支出</t>
  </si>
  <si>
    <t>22201</t>
  </si>
  <si>
    <t xml:space="preserve">   粮油事务</t>
  </si>
  <si>
    <t>2220101</t>
  </si>
  <si>
    <t>2220102</t>
  </si>
  <si>
    <t>2220103</t>
  </si>
  <si>
    <t>2220104</t>
  </si>
  <si>
    <t xml:space="preserve">     财务与审计支出</t>
  </si>
  <si>
    <t>2220105</t>
  </si>
  <si>
    <t xml:space="preserve">     信息统计</t>
  </si>
  <si>
    <t>2220106</t>
  </si>
  <si>
    <t xml:space="preserve">     专项业务活动</t>
  </si>
  <si>
    <t>2220107</t>
  </si>
  <si>
    <t xml:space="preserve">     国家粮油差价补贴</t>
  </si>
  <si>
    <t>2220112</t>
  </si>
  <si>
    <t xml:space="preserve">     粮食财务挂账利息补贴</t>
  </si>
  <si>
    <t>2220113</t>
  </si>
  <si>
    <t xml:space="preserve">     粮食财务挂账消化款</t>
  </si>
  <si>
    <t>2220114</t>
  </si>
  <si>
    <t xml:space="preserve">     处理陈化粮补贴</t>
  </si>
  <si>
    <t>2220115</t>
  </si>
  <si>
    <t xml:space="preserve">     粮食风险基金</t>
  </si>
  <si>
    <t>2220118</t>
  </si>
  <si>
    <t xml:space="preserve">     粮油市场调控专项资金</t>
  </si>
  <si>
    <t xml:space="preserve">     设施建设</t>
  </si>
  <si>
    <t xml:space="preserve">     设施安全</t>
  </si>
  <si>
    <t xml:space="preserve">     物资保管体系</t>
  </si>
  <si>
    <t>2220150</t>
  </si>
  <si>
    <t>2220199</t>
  </si>
  <si>
    <t xml:space="preserve">     其他粮油事务支出</t>
  </si>
  <si>
    <t>22202</t>
  </si>
  <si>
    <t xml:space="preserve">   物资事务</t>
  </si>
  <si>
    <t>2220201</t>
  </si>
  <si>
    <t>2220202</t>
  </si>
  <si>
    <t>2220203</t>
  </si>
  <si>
    <t>2220204</t>
  </si>
  <si>
    <t xml:space="preserve">     铁路专用线</t>
  </si>
  <si>
    <t>2220205</t>
  </si>
  <si>
    <t xml:space="preserve">     护库武警和民兵支出</t>
  </si>
  <si>
    <t>2220206</t>
  </si>
  <si>
    <t xml:space="preserve">     物资保管与保养</t>
  </si>
  <si>
    <t>2220207</t>
  </si>
  <si>
    <t xml:space="preserve">     专项贷款利息</t>
  </si>
  <si>
    <t>2220209</t>
  </si>
  <si>
    <t xml:space="preserve">     物资转移</t>
  </si>
  <si>
    <t>2220210</t>
  </si>
  <si>
    <t xml:space="preserve">     物资轮换</t>
  </si>
  <si>
    <t>2220211</t>
  </si>
  <si>
    <t xml:space="preserve">     仓库建设</t>
  </si>
  <si>
    <t>2220212</t>
  </si>
  <si>
    <t xml:space="preserve">     仓库安防</t>
  </si>
  <si>
    <t>2220250</t>
  </si>
  <si>
    <t>2220299</t>
  </si>
  <si>
    <t xml:space="preserve">     其他物资事务支出</t>
  </si>
  <si>
    <t>22203</t>
  </si>
  <si>
    <t xml:space="preserve">   能源储备</t>
  </si>
  <si>
    <t>2220301</t>
  </si>
  <si>
    <t xml:space="preserve">     石油储备</t>
  </si>
  <si>
    <t>2220303</t>
  </si>
  <si>
    <t xml:space="preserve">     天然铀能源储备</t>
  </si>
  <si>
    <t>2220304</t>
  </si>
  <si>
    <t xml:space="preserve">     煤炭储备</t>
  </si>
  <si>
    <t xml:space="preserve">     成品油储备</t>
  </si>
  <si>
    <t>2220399</t>
  </si>
  <si>
    <t xml:space="preserve">     其他能源储备支出</t>
  </si>
  <si>
    <t>22204</t>
  </si>
  <si>
    <t xml:space="preserve">   粮油储备</t>
  </si>
  <si>
    <t>2220401</t>
  </si>
  <si>
    <t xml:space="preserve">     储备粮油补贴</t>
  </si>
  <si>
    <t>2220402</t>
  </si>
  <si>
    <t xml:space="preserve">     储备粮油差价补贴</t>
  </si>
  <si>
    <t>2220403</t>
  </si>
  <si>
    <t xml:space="preserve">     储备粮（油）库建设</t>
  </si>
  <si>
    <t>2220404</t>
  </si>
  <si>
    <t xml:space="preserve">     最低收购价政策支出</t>
  </si>
  <si>
    <t>2220499</t>
  </si>
  <si>
    <t xml:space="preserve">     其他粮油储备支出</t>
  </si>
  <si>
    <t>22205</t>
  </si>
  <si>
    <t xml:space="preserve">   重要商品储备</t>
  </si>
  <si>
    <t>2220501</t>
  </si>
  <si>
    <t xml:space="preserve">     棉花储备</t>
  </si>
  <si>
    <t>2220502</t>
  </si>
  <si>
    <t xml:space="preserve">     食糖储备</t>
  </si>
  <si>
    <t>2220503</t>
  </si>
  <si>
    <t xml:space="preserve">     肉类储备</t>
  </si>
  <si>
    <t>2220504</t>
  </si>
  <si>
    <t xml:space="preserve">     化肥储备</t>
  </si>
  <si>
    <t>2220505</t>
  </si>
  <si>
    <t xml:space="preserve">     农药储备</t>
  </si>
  <si>
    <t>2220506</t>
  </si>
  <si>
    <t xml:space="preserve">     边销茶储备</t>
  </si>
  <si>
    <t>2220507</t>
  </si>
  <si>
    <t xml:space="preserve">     羊毛储备</t>
  </si>
  <si>
    <t>2220508</t>
  </si>
  <si>
    <t xml:space="preserve">     医药储备</t>
  </si>
  <si>
    <t>2220509</t>
  </si>
  <si>
    <t xml:space="preserve">     食盐储备</t>
  </si>
  <si>
    <t>2220510</t>
  </si>
  <si>
    <t xml:space="preserve">     战略物资储备</t>
  </si>
  <si>
    <t xml:space="preserve">     应急物资储备</t>
  </si>
  <si>
    <t>2220599</t>
  </si>
  <si>
    <t xml:space="preserve">     其他重要商品储备支出</t>
  </si>
  <si>
    <t>22401</t>
  </si>
  <si>
    <t xml:space="preserve">   应急管理事务</t>
  </si>
  <si>
    <t>2240101</t>
  </si>
  <si>
    <t>2240102</t>
  </si>
  <si>
    <t>2240103</t>
  </si>
  <si>
    <t>2240104</t>
  </si>
  <si>
    <t xml:space="preserve">     灾害风险防治</t>
  </si>
  <si>
    <t>2240105</t>
  </si>
  <si>
    <t xml:space="preserve">     国务院安委会专项</t>
  </si>
  <si>
    <t>2240106</t>
  </si>
  <si>
    <t xml:space="preserve">     安全监管</t>
  </si>
  <si>
    <t>2240107</t>
  </si>
  <si>
    <t xml:space="preserve">     安全生产基础</t>
  </si>
  <si>
    <t>2240108</t>
  </si>
  <si>
    <t xml:space="preserve">     应急救援</t>
  </si>
  <si>
    <t>2240109</t>
  </si>
  <si>
    <t xml:space="preserve">     应急管理</t>
  </si>
  <si>
    <t>2240150</t>
  </si>
  <si>
    <t>2240199</t>
  </si>
  <si>
    <t xml:space="preserve">     其他应急管理支出</t>
  </si>
  <si>
    <t>22402</t>
  </si>
  <si>
    <t xml:space="preserve">   消防事务</t>
  </si>
  <si>
    <t>2240201</t>
  </si>
  <si>
    <t>2240202</t>
  </si>
  <si>
    <t>2240203</t>
  </si>
  <si>
    <t>2240204</t>
  </si>
  <si>
    <t xml:space="preserve">     消防应急救援</t>
  </si>
  <si>
    <t>2240299</t>
  </si>
  <si>
    <t xml:space="preserve">     其他消防事务支出</t>
  </si>
  <si>
    <t>22403</t>
  </si>
  <si>
    <t xml:space="preserve">   森林消防事务</t>
  </si>
  <si>
    <t>2240301</t>
  </si>
  <si>
    <t>2240302</t>
  </si>
  <si>
    <t>2240303</t>
  </si>
  <si>
    <t>2240304</t>
  </si>
  <si>
    <t xml:space="preserve">     森林消防应急救援</t>
  </si>
  <si>
    <t>2240399</t>
  </si>
  <si>
    <t xml:space="preserve">     其他森林消防事务支出</t>
  </si>
  <si>
    <t>22404</t>
  </si>
  <si>
    <t xml:space="preserve">   煤矿安全</t>
  </si>
  <si>
    <t>2240401</t>
  </si>
  <si>
    <t>2240402</t>
  </si>
  <si>
    <t>2240403</t>
  </si>
  <si>
    <t>2240404</t>
  </si>
  <si>
    <t xml:space="preserve">     煤矿安全监察事务</t>
  </si>
  <si>
    <t>2240405</t>
  </si>
  <si>
    <t xml:space="preserve">     煤矿应急救援事务</t>
  </si>
  <si>
    <t>2240450</t>
  </si>
  <si>
    <t>2240499</t>
  </si>
  <si>
    <t xml:space="preserve">     其他煤矿安全支出</t>
  </si>
  <si>
    <t>22405</t>
  </si>
  <si>
    <t xml:space="preserve">   地震事务</t>
  </si>
  <si>
    <t>2240501</t>
  </si>
  <si>
    <t>2240502</t>
  </si>
  <si>
    <t>2240503</t>
  </si>
  <si>
    <t>2240504</t>
  </si>
  <si>
    <t xml:space="preserve">     地震监测</t>
  </si>
  <si>
    <t>2240505</t>
  </si>
  <si>
    <t xml:space="preserve">     地震预测预报</t>
  </si>
  <si>
    <t>2240506</t>
  </si>
  <si>
    <t xml:space="preserve">     地震灾害预防</t>
  </si>
  <si>
    <t>2240507</t>
  </si>
  <si>
    <t xml:space="preserve">     地震应急救援</t>
  </si>
  <si>
    <t>2240508</t>
  </si>
  <si>
    <t xml:space="preserve">     地震环境探察</t>
  </si>
  <si>
    <t>2240509</t>
  </si>
  <si>
    <t xml:space="preserve">     防震减灾信息管理</t>
  </si>
  <si>
    <t>2240510</t>
  </si>
  <si>
    <t xml:space="preserve">     防震减灾基础管理</t>
  </si>
  <si>
    <t>2240550</t>
  </si>
  <si>
    <t xml:space="preserve">     地震事业机构</t>
  </si>
  <si>
    <t>2240599</t>
  </si>
  <si>
    <t xml:space="preserve">     其他地震事务支出</t>
  </si>
  <si>
    <t>22406</t>
  </si>
  <si>
    <t xml:space="preserve">   自然灾害防治</t>
  </si>
  <si>
    <t>2240601</t>
  </si>
  <si>
    <t xml:space="preserve">     地质灾害防治</t>
  </si>
  <si>
    <t>2240602</t>
  </si>
  <si>
    <t xml:space="preserve">     森林草原防灾减灾</t>
  </si>
  <si>
    <t>2240699</t>
  </si>
  <si>
    <t xml:space="preserve">     其他自然灾害防治支出</t>
  </si>
  <si>
    <t>22407</t>
  </si>
  <si>
    <t xml:space="preserve">   自然灾害救灾及恢复重建支出</t>
  </si>
  <si>
    <t>2240701</t>
  </si>
  <si>
    <t xml:space="preserve">     中央自然灾害生活补助</t>
  </si>
  <si>
    <t>2240702</t>
  </si>
  <si>
    <t xml:space="preserve">     地方自然灾害生活补助</t>
  </si>
  <si>
    <t>2240703</t>
  </si>
  <si>
    <t xml:space="preserve">     自然灾害救灾补助</t>
  </si>
  <si>
    <t>2240704</t>
  </si>
  <si>
    <t xml:space="preserve">     自然灾害灾后重建补助</t>
  </si>
  <si>
    <t>2240799</t>
  </si>
  <si>
    <t xml:space="preserve">     其他自然灾害救灾及恢复重建支出</t>
  </si>
  <si>
    <t>22499</t>
  </si>
  <si>
    <t xml:space="preserve">   其他灾害防治及应急管理支出</t>
  </si>
  <si>
    <t>2249999</t>
  </si>
  <si>
    <t xml:space="preserve">     其他灾害防治及应急管理支出</t>
  </si>
  <si>
    <t>23203</t>
  </si>
  <si>
    <t xml:space="preserve">   地方政府一般债务付息支出</t>
  </si>
  <si>
    <t>2320301</t>
  </si>
  <si>
    <t xml:space="preserve">     地方政府一般债券付息支出</t>
  </si>
  <si>
    <t>2320302</t>
  </si>
  <si>
    <t xml:space="preserve">     地方政府向外国政府借款付息支出</t>
  </si>
  <si>
    <t>2320303</t>
  </si>
  <si>
    <t xml:space="preserve">     地方政府向国际组织借款付息支出</t>
  </si>
  <si>
    <t xml:space="preserve">     地方政府其他一般债务付息支出</t>
  </si>
  <si>
    <t>23303</t>
  </si>
  <si>
    <t xml:space="preserve">   地方政府一般债务发行费用支出</t>
  </si>
  <si>
    <t>22902</t>
  </si>
  <si>
    <t xml:space="preserve">   年初预留</t>
  </si>
  <si>
    <t>22999</t>
  </si>
  <si>
    <t>市级一般公共预算支出</t>
  </si>
  <si>
    <t>1-5  2021年凤庆县县级一般公共预算政府预算经济分类表（基本支出）</t>
  </si>
  <si>
    <t>经济科目名称</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</si>
  <si>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</si>
  <si>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</si>
  <si>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</si>
  <si>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</si>
  <si>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</si>
  <si>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</si>
  <si>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</si>
  <si>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</si>
  <si>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</si>
  <si>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</si>
  <si>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  </t>
  </si>
  <si>
    <t xml:space="preserve">  公务接待费</t>
  </si>
  <si>
    <t xml:space="preserve">  因公出国（境）费用</t>
  </si>
  <si>
    <t xml:space="preserve">  公务用车运行维护费</t>
  </si>
  <si>
    <t xml:space="preserve">  维修(护)费</t>
  </si>
  <si>
    <t xml:space="preserve">  其他商品和服务支出</t>
  </si>
  <si>
    <t>机关资本性支出</t>
  </si>
  <si>
    <t xml:space="preserve">  设备购置</t>
  </si>
  <si>
    <t>对事业单位经常性补助</t>
  </si>
  <si>
    <t xml:space="preserve">  工资福利支出</t>
  </si>
  <si>
    <t xml:space="preserve">  商品和服务支出</t>
  </si>
  <si>
    <t>对事业单位资本性补助</t>
  </si>
  <si>
    <t xml:space="preserve">  资本性支出(一)</t>
  </si>
  <si>
    <t>对个人和家庭的补助</t>
  </si>
  <si>
    <t xml:space="preserve">  社会福利和救助</t>
  </si>
  <si>
    <t xml:space="preserve">  离退休费</t>
  </si>
  <si>
    <t xml:space="preserve">  其他对个人和家庭的补助</t>
  </si>
  <si>
    <t>支  出  合  计</t>
  </si>
  <si>
    <t>1-6  2021年凤庆县县级一般公共预算支出表(市对下转移支付项目)</t>
  </si>
  <si>
    <t>项       目</t>
  </si>
  <si>
    <t>其中：延续项目</t>
  </si>
  <si>
    <t>其中：新增项目</t>
  </si>
  <si>
    <t>一般公共服务支出</t>
  </si>
  <si>
    <t>社会保障和就业支出</t>
  </si>
  <si>
    <t>农林水支出</t>
  </si>
  <si>
    <t>交通运输支出</t>
  </si>
  <si>
    <t>自然资源海洋气象等支出</t>
  </si>
  <si>
    <t>合计</t>
  </si>
  <si>
    <t>说明：我县目前将乡镇作为预算单位管理，故无对下转移支付。</t>
  </si>
  <si>
    <t>1-7  2021凤庆县分地区税收返还和转移支付预算表（市对下补助）</t>
  </si>
  <si>
    <t>县（区）</t>
  </si>
  <si>
    <t>税收返还</t>
  </si>
  <si>
    <t>转移支付</t>
  </si>
  <si>
    <t>一、提前下达数</t>
  </si>
  <si>
    <t>凤山镇</t>
  </si>
  <si>
    <t xml:space="preserve"> </t>
  </si>
  <si>
    <t>洛党镇</t>
  </si>
  <si>
    <t>勐佑镇</t>
  </si>
  <si>
    <t>营盘镇</t>
  </si>
  <si>
    <t>大寺乡</t>
  </si>
  <si>
    <t>新华乡</t>
  </si>
  <si>
    <t>诗礼乡</t>
  </si>
  <si>
    <t>鲁史镇</t>
  </si>
  <si>
    <t>小湾镇</t>
  </si>
  <si>
    <t>三岔河镇</t>
  </si>
  <si>
    <t>雪山镇</t>
  </si>
  <si>
    <t>腰街乡</t>
  </si>
  <si>
    <t>郭大寨乡</t>
  </si>
  <si>
    <t>二、预算数</t>
  </si>
  <si>
    <t>说明：我县目前将乡镇作为预算单位管理，故不与乡镇结算。</t>
  </si>
  <si>
    <t>1-8  2021年凤庆县县级“三公”经费预算财政拨款情况统计表</t>
  </si>
  <si>
    <t>2020年预算数</t>
  </si>
  <si>
    <t>比上年增、减情况</t>
  </si>
  <si>
    <t>增、减金额</t>
  </si>
  <si>
    <t>增、减幅度</t>
  </si>
  <si>
    <t>1.因公出国（境）费</t>
  </si>
  <si>
    <t>2.公务接待费</t>
  </si>
  <si>
    <t>3.公务用车购置及运行费</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</si>
  <si>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</si>
  <si>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</si>
  <si>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1）变化情况：公务接待减少5万元，公务用车运行费减少11.5万元。（2）主要原因是中央八项规定以来，我县进一步深入贯彻落实中央八项规定，严格按照省市的要求将八项规定精神落实到工作的每个细节，通过尽量减少公务接待，严格接待规格，控制陪餐人数，合理安排公务用车以及号召广大干部职工节约办公等措施，切实将精神落到实处。</t>
  </si>
  <si>
    <t>2-1  2021年凤庆县政府性基金预算收入情况表</t>
  </si>
  <si>
    <t>1030102</t>
  </si>
  <si>
    <t>一、农网还贷资金收入</t>
  </si>
  <si>
    <t>1030112</t>
  </si>
  <si>
    <t>二、海南省高等级公路车辆通行附加费收入</t>
  </si>
  <si>
    <t>1030115</t>
  </si>
  <si>
    <t>三、港口建设费收入</t>
  </si>
  <si>
    <t>1030129</t>
  </si>
  <si>
    <t>四、国家电影事业发展专项资金收入</t>
  </si>
  <si>
    <t>1030146</t>
  </si>
  <si>
    <t>五、国有土地收益基金收入</t>
  </si>
  <si>
    <t>1030147</t>
  </si>
  <si>
    <t>六、农业土地开发资金收入</t>
  </si>
  <si>
    <t>1030148</t>
  </si>
  <si>
    <t>七、国有土地使用权出让收入</t>
  </si>
  <si>
    <t>103014801</t>
  </si>
  <si>
    <t xml:space="preserve">  土地出让价款收入</t>
  </si>
  <si>
    <t>103014802</t>
  </si>
  <si>
    <t xml:space="preserve">  补缴的土地价款</t>
  </si>
  <si>
    <t>103014803</t>
  </si>
  <si>
    <t xml:space="preserve">  划拨土地收入</t>
  </si>
  <si>
    <t>103014898</t>
  </si>
  <si>
    <t xml:space="preserve">  缴纳新增建设用地土地有偿使用费</t>
  </si>
  <si>
    <t>103014899</t>
  </si>
  <si>
    <t xml:space="preserve">  其他土地出让收入</t>
  </si>
  <si>
    <t>1030150</t>
  </si>
  <si>
    <t>八、大中型水库库区基金收入</t>
  </si>
  <si>
    <t>1030155</t>
  </si>
  <si>
    <t>九、彩票公益金收入</t>
  </si>
  <si>
    <t>103015501</t>
  </si>
  <si>
    <t xml:space="preserve">  福利彩票公益金收入</t>
  </si>
  <si>
    <t>103015502</t>
  </si>
  <si>
    <t xml:space="preserve">  体育彩票公益金收入</t>
  </si>
  <si>
    <t>1030156</t>
  </si>
  <si>
    <t>十、城市基础设施配套费收入</t>
  </si>
  <si>
    <t>1030157</t>
  </si>
  <si>
    <t>十一、小型水库移民扶助基金收入</t>
  </si>
  <si>
    <t>1030158</t>
  </si>
  <si>
    <t>十二、国家重大水利工程建设基金收入</t>
  </si>
  <si>
    <t>1030159</t>
  </si>
  <si>
    <t>十三、车辆通行费</t>
  </si>
  <si>
    <t>1030178</t>
  </si>
  <si>
    <t>十四、污水处理费收入</t>
  </si>
  <si>
    <t>1030180</t>
  </si>
  <si>
    <t>十五、彩票发行机构和彩票销售机构的业务费用</t>
  </si>
  <si>
    <t>1030199</t>
  </si>
  <si>
    <t>十六、其他政府性基金收入</t>
  </si>
  <si>
    <t>10310</t>
  </si>
  <si>
    <t>十七、专项债券对应项目专项收入</t>
  </si>
  <si>
    <t>全县政府性基金预算收入</t>
  </si>
  <si>
    <t xml:space="preserve">  政府性基金转移收入</t>
  </si>
  <si>
    <t xml:space="preserve">     政府性基金补助收入</t>
  </si>
  <si>
    <t xml:space="preserve">     抗疫特别国债转移支付收入</t>
  </si>
  <si>
    <t xml:space="preserve">   地方政府专项债券转贷收入</t>
  </si>
  <si>
    <t>2-2  2021年凤庆县政府性基金预算支出情况表</t>
  </si>
  <si>
    <t>一、文化旅游体育与传媒支出</t>
  </si>
  <si>
    <t>20707</t>
  </si>
  <si>
    <t xml:space="preserve">   国家电影事业发展专项资金安排的支出</t>
  </si>
  <si>
    <t>2070701</t>
  </si>
  <si>
    <t xml:space="preserve">      资助国产影片放映</t>
  </si>
  <si>
    <t>2070702</t>
  </si>
  <si>
    <t xml:space="preserve">      资助影院建设</t>
  </si>
  <si>
    <t>2070703</t>
  </si>
  <si>
    <t xml:space="preserve">      资助少数民族语电影译制</t>
  </si>
  <si>
    <t>2070704</t>
  </si>
  <si>
    <t xml:space="preserve">      购买农村电影公益性放映版权服务</t>
  </si>
  <si>
    <t>2070799</t>
  </si>
  <si>
    <t xml:space="preserve">      其他国家电影事业发展专项资金支出</t>
  </si>
  <si>
    <t>20709</t>
  </si>
  <si>
    <t xml:space="preserve">   旅游发展基金支出</t>
  </si>
  <si>
    <t>2070901</t>
  </si>
  <si>
    <t xml:space="preserve">      宣传促销</t>
  </si>
  <si>
    <t>2070902</t>
  </si>
  <si>
    <t xml:space="preserve">      行业规划</t>
  </si>
  <si>
    <t>2070903</t>
  </si>
  <si>
    <t xml:space="preserve">      旅游事业补助</t>
  </si>
  <si>
    <t>2070904</t>
  </si>
  <si>
    <t xml:space="preserve">      地方旅游开发项目补助</t>
  </si>
  <si>
    <t>2070999</t>
  </si>
  <si>
    <t xml:space="preserve">      其他旅游发展基金支出 </t>
  </si>
  <si>
    <t>20710</t>
  </si>
  <si>
    <t xml:space="preserve">   国家电影事业发展专项资金对应专项债务收入安排的支出</t>
  </si>
  <si>
    <t>2071001</t>
  </si>
  <si>
    <t xml:space="preserve">      资助城市影院</t>
  </si>
  <si>
    <t>2071099</t>
  </si>
  <si>
    <t xml:space="preserve">      其他国家电影事业发展专项资金对应专项债务收入支出</t>
  </si>
  <si>
    <t>二、社会保障和就业支出</t>
  </si>
  <si>
    <t>20822</t>
  </si>
  <si>
    <t xml:space="preserve">    大中型水库移民后期扶持基金支出</t>
  </si>
  <si>
    <t>2082201</t>
  </si>
  <si>
    <t xml:space="preserve">      移民补助</t>
  </si>
  <si>
    <t>2082202</t>
  </si>
  <si>
    <t xml:space="preserve">      基础设施建设和经济发展</t>
  </si>
  <si>
    <t>2082299</t>
  </si>
  <si>
    <t xml:space="preserve">      其他大中型水库移民后期扶持基金支出</t>
  </si>
  <si>
    <t>20823</t>
  </si>
  <si>
    <t xml:space="preserve">    小型水库移民扶助基金安排的支出</t>
  </si>
  <si>
    <t>2082301</t>
  </si>
  <si>
    <t>2082302</t>
  </si>
  <si>
    <t>2082399</t>
  </si>
  <si>
    <t xml:space="preserve">      其他小型水库移民扶助基金支出</t>
  </si>
  <si>
    <t>20829</t>
  </si>
  <si>
    <t xml:space="preserve">    小型水库移民扶助基金对应专项债务收入安排的支出</t>
  </si>
  <si>
    <t>2082901</t>
  </si>
  <si>
    <t>2082999</t>
  </si>
  <si>
    <t xml:space="preserve">      其他小型水库移民扶助基金对应专项债务收入安排的支出</t>
  </si>
  <si>
    <t>三、节能环保支出</t>
  </si>
  <si>
    <t>21160</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</si>
  <si>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</si>
  <si>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</si>
  <si>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</si>
  <si>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</si>
  <si>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</si>
  <si>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</si>
  <si>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</si>
  <si>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</si>
  <si>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</si>
  <si>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</si>
  <si>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四、城乡社区支出</t>
  </si>
  <si>
    <t>21208</t>
  </si>
  <si>
    <t xml:space="preserve">    国有土地使用权出让收入安排的支出</t>
  </si>
  <si>
    <t>2120801</t>
  </si>
  <si>
    <t xml:space="preserve">      征地和拆迁补偿支出</t>
  </si>
  <si>
    <t>2120802</t>
  </si>
  <si>
    <t xml:space="preserve">      土地开发支出</t>
  </si>
  <si>
    <t>2120803</t>
  </si>
  <si>
    <t xml:space="preserve">      城市建设支出</t>
  </si>
  <si>
    <t>2120804</t>
  </si>
  <si>
    <t xml:space="preserve">      农村基础设施建设支出</t>
  </si>
  <si>
    <t>2120805</t>
  </si>
  <si>
    <t xml:space="preserve">      补助被征地农民支出</t>
  </si>
  <si>
    <t>2120806</t>
  </si>
  <si>
    <t xml:space="preserve">      土地出让业务支出</t>
  </si>
  <si>
    <t>2120807</t>
  </si>
  <si>
    <t xml:space="preserve">      廉租住房支出</t>
  </si>
  <si>
    <t>2120809</t>
  </si>
  <si>
    <t xml:space="preserve">      支付破产或改制企业职工安置费</t>
  </si>
  <si>
    <t>2120810</t>
  </si>
  <si>
    <t xml:space="preserve">      棚户区改造支出</t>
  </si>
  <si>
    <t>2120811</t>
  </si>
  <si>
    <t xml:space="preserve">      公共租赁住房支出</t>
  </si>
  <si>
    <t>2120813</t>
  </si>
  <si>
    <t xml:space="preserve">      保障性住房租金补贴</t>
  </si>
  <si>
    <t>2120899</t>
  </si>
  <si>
    <t xml:space="preserve">      其他国有土地使用权出让收入安排的支出</t>
  </si>
  <si>
    <t>21210</t>
  </si>
  <si>
    <t xml:space="preserve">    国有土地收益基金安排的支出</t>
  </si>
  <si>
    <t>2121001</t>
  </si>
  <si>
    <t>2121002</t>
  </si>
  <si>
    <t>2121099</t>
  </si>
  <si>
    <t xml:space="preserve">      其他国有土地收益基金支出</t>
  </si>
  <si>
    <t>21211</t>
  </si>
  <si>
    <t xml:space="preserve">    农业土地开发资金安排的支出</t>
  </si>
  <si>
    <t>21213</t>
  </si>
  <si>
    <t xml:space="preserve">    城市基础设施配套费安排的支出</t>
  </si>
  <si>
    <t>2121301</t>
  </si>
  <si>
    <t xml:space="preserve">      城市公共设施</t>
  </si>
  <si>
    <t>2121302</t>
  </si>
  <si>
    <t xml:space="preserve">      城市环境卫生</t>
  </si>
  <si>
    <t>2121303</t>
  </si>
  <si>
    <t xml:space="preserve">      公有房屋</t>
  </si>
  <si>
    <t>2121304</t>
  </si>
  <si>
    <t xml:space="preserve">      城市防洪</t>
  </si>
  <si>
    <t>2121399</t>
  </si>
  <si>
    <t xml:space="preserve">      其他城市基础设施配套费安排的支出</t>
  </si>
  <si>
    <t>21214</t>
  </si>
  <si>
    <t xml:space="preserve">    污水处理费收入安排的支出</t>
  </si>
  <si>
    <t>2121401</t>
  </si>
  <si>
    <t xml:space="preserve">      污水处理设施建设和运营</t>
  </si>
  <si>
    <t>2121402</t>
  </si>
  <si>
    <t xml:space="preserve">      代征手续费</t>
  </si>
  <si>
    <t>2121499</t>
  </si>
  <si>
    <t xml:space="preserve">      其他污水处理费安排的支出</t>
  </si>
  <si>
    <t>21215</t>
  </si>
  <si>
    <t xml:space="preserve">    土地储备专项债券收入安排的支出</t>
  </si>
  <si>
    <t>2121501</t>
  </si>
  <si>
    <t>2121502</t>
  </si>
  <si>
    <t>2121599</t>
  </si>
  <si>
    <t xml:space="preserve">      其他土地储备专项债券收入安排的支出</t>
  </si>
  <si>
    <t>21216</t>
  </si>
  <si>
    <t xml:space="preserve">    棚户区改造专项债券收入安排的支出</t>
  </si>
  <si>
    <t>2121601</t>
  </si>
  <si>
    <t>2121602</t>
  </si>
  <si>
    <t>2121699</t>
  </si>
  <si>
    <t xml:space="preserve">      其他棚户区改造专项债券收入安排的支出</t>
  </si>
  <si>
    <t>21217</t>
  </si>
  <si>
    <t xml:space="preserve">    城市基础设施配套费对应专项债务收入安排的支出</t>
  </si>
  <si>
    <t>2121701</t>
  </si>
  <si>
    <t>2121702</t>
  </si>
  <si>
    <t>2121703</t>
  </si>
  <si>
    <t>2121704</t>
  </si>
  <si>
    <t>2121799</t>
  </si>
  <si>
    <t xml:space="preserve">      其他城市基础设施配套费对应专项债务收入安排的支出</t>
  </si>
  <si>
    <t>21218</t>
  </si>
  <si>
    <t xml:space="preserve">    污水处理费对应专项债务收入安排的支出</t>
  </si>
  <si>
    <t>2121801</t>
  </si>
  <si>
    <t>2121899</t>
  </si>
  <si>
    <t xml:space="preserve">      其他污水处理费对应专项债务收入安排的支出</t>
  </si>
  <si>
    <t>21219</t>
  </si>
  <si>
    <t xml:space="preserve">    国有土地使用权出让收入对应专项债务收入安排的支出</t>
  </si>
  <si>
    <t>2121901</t>
  </si>
  <si>
    <t>2121902</t>
  </si>
  <si>
    <t>2121903</t>
  </si>
  <si>
    <t>2121904</t>
  </si>
  <si>
    <t>2121905</t>
  </si>
  <si>
    <t>2121906</t>
  </si>
  <si>
    <t>2121907</t>
  </si>
  <si>
    <t>2121999</t>
  </si>
  <si>
    <t xml:space="preserve">      其他国有土地使用权出让收入对应专项债务收入安排的支出</t>
  </si>
  <si>
    <t>五、农林水支出</t>
  </si>
  <si>
    <t>21366</t>
  </si>
  <si>
    <t xml:space="preserve">    大中型水库库区基金安排的支出</t>
  </si>
  <si>
    <t>2136601</t>
  </si>
  <si>
    <t>2136602</t>
  </si>
  <si>
    <t xml:space="preserve">      解决移民遗留问题</t>
  </si>
  <si>
    <t>2136603</t>
  </si>
  <si>
    <t xml:space="preserve">      库区防护工程维护</t>
  </si>
  <si>
    <t>2136699</t>
  </si>
  <si>
    <t xml:space="preserve">      其他大中型水库库区基金支出</t>
  </si>
  <si>
    <t>21367</t>
  </si>
  <si>
    <t xml:space="preserve">    三峡水库库区基金支出</t>
  </si>
  <si>
    <t>2136701</t>
  </si>
  <si>
    <t>2136702</t>
  </si>
  <si>
    <t>2136703</t>
  </si>
  <si>
    <t xml:space="preserve">      库区维护和管理</t>
  </si>
  <si>
    <t>2136799</t>
  </si>
  <si>
    <t xml:space="preserve">      其他三峡水库库区基金支出</t>
  </si>
  <si>
    <t>21369</t>
  </si>
  <si>
    <t xml:space="preserve">    国家重大水利工程建设基金安排的支出</t>
  </si>
  <si>
    <t>2136901</t>
  </si>
  <si>
    <t xml:space="preserve">      南水北调工程建设</t>
  </si>
  <si>
    <t>2136902</t>
  </si>
  <si>
    <t xml:space="preserve">      三峡后续工作</t>
  </si>
  <si>
    <t>2136903</t>
  </si>
  <si>
    <t xml:space="preserve">      地方重大水利工程建设</t>
  </si>
  <si>
    <t>2136999</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</si>
  <si>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</si>
  <si>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</si>
  <si>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</si>
  <si>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</si>
  <si>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三峡工程后续工作</t>
  </si>
  <si>
    <t xml:space="preserve">      其他重大水利工程建设基金对应专项债务收入支出</t>
  </si>
  <si>
    <t>六、交通运输支出</t>
  </si>
  <si>
    <t>21460</t>
  </si>
  <si>
    <t xml:space="preserve">    海南省高等级公路车辆通行附加费安排的支出</t>
  </si>
  <si>
    <t>2146001</t>
  </si>
  <si>
    <t xml:space="preserve">      公路建设</t>
  </si>
  <si>
    <t>2146002</t>
  </si>
  <si>
    <t xml:space="preserve">      公路养护</t>
  </si>
  <si>
    <t>2146003</t>
  </si>
  <si>
    <t xml:space="preserve">      公路还贷</t>
  </si>
  <si>
    <t>2146099</t>
  </si>
  <si>
    <t xml:space="preserve">      其他海南省高等级公路车辆通行附加费安排的支出</t>
  </si>
  <si>
    <t>21462</t>
  </si>
  <si>
    <t xml:space="preserve">    车辆通行费安排的支出</t>
  </si>
  <si>
    <t>2146201</t>
  </si>
  <si>
    <t>2146202</t>
  </si>
  <si>
    <t xml:space="preserve">      政府还贷公路养护</t>
  </si>
  <si>
    <t>2146203</t>
  </si>
  <si>
    <t xml:space="preserve">      政府还贷公路管理</t>
  </si>
  <si>
    <t>2146299</t>
  </si>
  <si>
    <t xml:space="preserve">      其他车辆通行费安排的支出</t>
  </si>
  <si>
    <t>21463</t>
  </si>
  <si>
    <t xml:space="preserve">    港口建设费安排的支出</t>
  </si>
  <si>
    <t>2146301</t>
  </si>
  <si>
    <t xml:space="preserve">      港口设施</t>
  </si>
  <si>
    <t>2146302</t>
  </si>
  <si>
    <t xml:space="preserve">      航道建设和维护</t>
  </si>
  <si>
    <t>2146303</t>
  </si>
  <si>
    <t xml:space="preserve">      航运保障系统建设</t>
  </si>
  <si>
    <t>2146399</t>
  </si>
  <si>
    <t xml:space="preserve">      其他港口建设费安排的支出</t>
  </si>
  <si>
    <t>21464</t>
  </si>
  <si>
    <t xml:space="preserve">    铁路建设基金支出</t>
  </si>
  <si>
    <t>2146401</t>
  </si>
  <si>
    <t xml:space="preserve">      铁路建设投资</t>
  </si>
  <si>
    <t>2146402</t>
  </si>
  <si>
    <t xml:space="preserve">      购置铁路机车车辆</t>
  </si>
  <si>
    <t>2146403</t>
  </si>
  <si>
    <t xml:space="preserve">      铁路还贷</t>
  </si>
  <si>
    <t>2146404</t>
  </si>
  <si>
    <t xml:space="preserve">      建设项目铺底资金</t>
  </si>
  <si>
    <t>2146405</t>
  </si>
  <si>
    <t xml:space="preserve">      勘测设计</t>
  </si>
  <si>
    <t>2146406</t>
  </si>
  <si>
    <t xml:space="preserve">      注册资本金</t>
  </si>
  <si>
    <t>2146407</t>
  </si>
  <si>
    <t xml:space="preserve">      周转资金</t>
  </si>
  <si>
    <t>2146499</t>
  </si>
  <si>
    <t xml:space="preserve">      其他铁路建设基金支出</t>
  </si>
  <si>
    <t>21468</t>
  </si>
  <si>
    <t xml:space="preserve">    船舶油污损害赔偿基金支出</t>
  </si>
  <si>
    <t>2146801</t>
  </si>
  <si>
    <t xml:space="preserve">      应急处置费用</t>
  </si>
  <si>
    <t>2146802</t>
  </si>
  <si>
    <t xml:space="preserve">      控制清除污染</t>
  </si>
  <si>
    <t>2146803</t>
  </si>
  <si>
    <t xml:space="preserve">      损失补偿</t>
  </si>
  <si>
    <t>2146804</t>
  </si>
  <si>
    <t xml:space="preserve">      生态恢复</t>
  </si>
  <si>
    <t>2146805</t>
  </si>
  <si>
    <t xml:space="preserve">      监视监测</t>
  </si>
  <si>
    <t>2146899</t>
  </si>
  <si>
    <t xml:space="preserve">      其他船舶油污损害赔偿基金支出</t>
  </si>
  <si>
    <t>21469</t>
  </si>
  <si>
    <t xml:space="preserve">    民航发展基金支出</t>
  </si>
  <si>
    <t>2146901</t>
  </si>
  <si>
    <t xml:space="preserve">      民航机场建设</t>
  </si>
  <si>
    <t>2146902</t>
  </si>
  <si>
    <t xml:space="preserve">      空管系统建设</t>
  </si>
  <si>
    <t>2146903</t>
  </si>
  <si>
    <t xml:space="preserve">      民航安全</t>
  </si>
  <si>
    <t>2146904</t>
  </si>
  <si>
    <t xml:space="preserve">      航线和机场补贴</t>
  </si>
  <si>
    <t>2146906</t>
  </si>
  <si>
    <t xml:space="preserve">      民航节能减排</t>
  </si>
  <si>
    <t>2146907</t>
  </si>
  <si>
    <t xml:space="preserve">      通用航空发展</t>
  </si>
  <si>
    <t>2146908</t>
  </si>
  <si>
    <t xml:space="preserve">      征管经费</t>
  </si>
  <si>
    <t>2146999</t>
  </si>
  <si>
    <t xml:space="preserve">      其他民航发展基金支出</t>
  </si>
  <si>
    <t>21470</t>
  </si>
  <si>
    <t xml:space="preserve">    海南省高等级公路车辆通行附加费对应专项债务收入安排的支出</t>
  </si>
  <si>
    <t>2147001</t>
  </si>
  <si>
    <t>2147099</t>
  </si>
  <si>
    <t xml:space="preserve">      其他海南省高等级公路车辆通行附加费对应专项债务收入安排的支出</t>
  </si>
  <si>
    <t>21471</t>
  </si>
  <si>
    <t xml:space="preserve">    政府收费公路专项债券收入安排的支出</t>
  </si>
  <si>
    <t>2147101</t>
  </si>
  <si>
    <t>2147199</t>
  </si>
  <si>
    <t xml:space="preserve">      其他政府收费公路专项债券收入安排的支出</t>
  </si>
  <si>
    <t>21472</t>
  </si>
  <si>
    <t xml:space="preserve">    车辆通行费对应专项债务收入安排的支出</t>
  </si>
  <si>
    <t>21473</t>
  </si>
  <si>
    <t xml:space="preserve">    港口建设费对应专项债务收入安排的支出</t>
  </si>
  <si>
    <t>2147301</t>
  </si>
  <si>
    <t>2147303</t>
  </si>
  <si>
    <t>2147399</t>
  </si>
  <si>
    <t xml:space="preserve">      其他港口建设费对应专项债务收入安排的支出</t>
  </si>
  <si>
    <t>七、资源勘探工业信息等支出</t>
  </si>
  <si>
    <t>21562</t>
  </si>
  <si>
    <t xml:space="preserve">    农网还贷资金支出</t>
  </si>
  <si>
    <t>2156202</t>
  </si>
  <si>
    <t xml:space="preserve">      地方农网还贷资金支出</t>
  </si>
  <si>
    <t>2156299</t>
  </si>
  <si>
    <t xml:space="preserve">      其他农网还贷资金支出</t>
  </si>
  <si>
    <t>八、其他支出</t>
  </si>
  <si>
    <t>22904</t>
  </si>
  <si>
    <t xml:space="preserve">    其他政府性基金及对应专项债务收入安排的支出</t>
  </si>
  <si>
    <t>2290401</t>
  </si>
  <si>
    <t xml:space="preserve">      其他政府性基金安排的支出</t>
  </si>
  <si>
    <t>2290402</t>
  </si>
  <si>
    <t xml:space="preserve">      其他地方自行试点项目收益专项债券收入安排的支出</t>
  </si>
  <si>
    <t>2290403</t>
  </si>
  <si>
    <t xml:space="preserve">      其他政府性基金债务收入安排的支出</t>
  </si>
  <si>
    <t>22908</t>
  </si>
  <si>
    <t xml:space="preserve">    彩票发行销售机构业务费安排的支出</t>
  </si>
  <si>
    <t>2290802</t>
  </si>
  <si>
    <t xml:space="preserve">      福利彩票发行机构的业务费支出</t>
  </si>
  <si>
    <t>2290803</t>
  </si>
  <si>
    <t xml:space="preserve">      体育彩票发行机构的业务费支出</t>
  </si>
  <si>
    <t>2290804</t>
  </si>
  <si>
    <t xml:space="preserve">      福利彩票销售机构的业务费支出</t>
  </si>
  <si>
    <t>2290805</t>
  </si>
  <si>
    <t xml:space="preserve">      体育彩票销售机构的业务费支出</t>
  </si>
  <si>
    <t>2290806</t>
  </si>
  <si>
    <t xml:space="preserve">      彩票兑奖周转金支出</t>
  </si>
  <si>
    <t>2290807</t>
  </si>
  <si>
    <t xml:space="preserve">      彩票发行销售风险基金支出</t>
  </si>
  <si>
    <t>2290808</t>
  </si>
  <si>
    <t xml:space="preserve">      彩票市场调控资金支出</t>
  </si>
  <si>
    <t>2290899</t>
  </si>
  <si>
    <t xml:space="preserve">      其他彩票发行销售机构业务费安排的支出</t>
  </si>
  <si>
    <t>22960</t>
  </si>
  <si>
    <t xml:space="preserve">    彩票公益金安排的支出</t>
  </si>
  <si>
    <t xml:space="preserve">      用于补充全国社会保障基金的彩票公益金支出</t>
  </si>
  <si>
    <t>2296002</t>
  </si>
  <si>
    <t xml:space="preserve">      用于社会福利的彩票公益金支出</t>
  </si>
  <si>
    <t>2296003</t>
  </si>
  <si>
    <t xml:space="preserve">      用于体育事业的彩票公益金支出</t>
  </si>
  <si>
    <t>2296004</t>
  </si>
  <si>
    <t xml:space="preserve">      用于教育事业的彩票公益金支出</t>
  </si>
  <si>
    <t>2296005</t>
  </si>
  <si>
    <t xml:space="preserve">      用于红十字事业的彩票公益金支出</t>
  </si>
  <si>
    <t>2296006</t>
  </si>
  <si>
    <t xml:space="preserve">      用于残疾人事业的彩票公益金支出</t>
  </si>
  <si>
    <t>2296010</t>
  </si>
  <si>
    <t xml:space="preserve">      用于文化事业的彩票公益金支出</t>
  </si>
  <si>
    <t>2296011</t>
  </si>
  <si>
    <t xml:space="preserve">      用于扶贫的彩票公益金支出</t>
  </si>
  <si>
    <t>2296012</t>
  </si>
  <si>
    <t xml:space="preserve">      用于法律援助的彩票公益金支出</t>
  </si>
  <si>
    <t>2296013</t>
  </si>
  <si>
    <t xml:space="preserve">      用于城乡医疗救助的彩票公益金支出</t>
  </si>
  <si>
    <t>2296099</t>
  </si>
  <si>
    <t xml:space="preserve">      用于其他社会公益事业的彩票公益金支出</t>
  </si>
  <si>
    <t>九、债务付息支出</t>
  </si>
  <si>
    <t>2320401</t>
  </si>
  <si>
    <t xml:space="preserve">      海南省高等级公路车辆通行附加费债务付息支出</t>
  </si>
  <si>
    <t>2320402</t>
  </si>
  <si>
    <t xml:space="preserve">      港口建设费债务付息支出</t>
  </si>
  <si>
    <t>2320405</t>
  </si>
  <si>
    <t xml:space="preserve">      国家电影事业发展专项资金债务付息支出</t>
  </si>
  <si>
    <t>2320411</t>
  </si>
  <si>
    <t xml:space="preserve">      国有土地使用权出让金债务付息支出</t>
  </si>
  <si>
    <t>2320413</t>
  </si>
  <si>
    <t xml:space="preserve">      农业土地开发资金债务付息支出</t>
  </si>
  <si>
    <t>2320414</t>
  </si>
  <si>
    <t xml:space="preserve">      大中型水库库区基金债务付息支出</t>
  </si>
  <si>
    <t>2320416</t>
  </si>
  <si>
    <t xml:space="preserve">      城市基础设施配套费债务付息支出</t>
  </si>
  <si>
    <t>2320417</t>
  </si>
  <si>
    <t xml:space="preserve">      小型水库移民扶助基金债务付息支出</t>
  </si>
  <si>
    <t>2320418</t>
  </si>
  <si>
    <t xml:space="preserve">      国家重大水利工程建设基金债务付息支出</t>
  </si>
  <si>
    <t>2320419</t>
  </si>
  <si>
    <t xml:space="preserve">      车辆通行费债务付息支出</t>
  </si>
  <si>
    <t>2320420</t>
  </si>
  <si>
    <t xml:space="preserve">      污水处理费债务付息支出</t>
  </si>
  <si>
    <t>2320431</t>
  </si>
  <si>
    <t xml:space="preserve">      土地储备专项债券付息支出</t>
  </si>
  <si>
    <t>2320432</t>
  </si>
  <si>
    <t xml:space="preserve">      政府收费公路专项债券付息支出</t>
  </si>
  <si>
    <t>2320433</t>
  </si>
  <si>
    <t xml:space="preserve">      棚户区改造专项债券付息支出</t>
  </si>
  <si>
    <t>2320498</t>
  </si>
  <si>
    <t xml:space="preserve">      其他地方自行试点项目收益专项债券付息支出</t>
  </si>
  <si>
    <t>2320499</t>
  </si>
  <si>
    <t xml:space="preserve">      其他政府性基金债务付息支出</t>
  </si>
  <si>
    <t>十、债务发行费用支出</t>
  </si>
  <si>
    <t xml:space="preserve">    地方政府专项债务发行费用支出</t>
  </si>
  <si>
    <t>2330401</t>
  </si>
  <si>
    <t xml:space="preserve">      海南省高等级公路车辆通行附加费债务发行费用支出</t>
  </si>
  <si>
    <t>2330402</t>
  </si>
  <si>
    <t xml:space="preserve">      港口建设费债务发行费用支出</t>
  </si>
  <si>
    <t>2330405</t>
  </si>
  <si>
    <t xml:space="preserve">      国家电影事业发展专项资金债务发行费用支出</t>
  </si>
  <si>
    <t>2330411</t>
  </si>
  <si>
    <t xml:space="preserve">      国有土地使用权出让金债务发行费用支出</t>
  </si>
  <si>
    <t>2330413</t>
  </si>
  <si>
    <t xml:space="preserve">      农业土地开发资金债务发行费用支出</t>
  </si>
  <si>
    <t>2330414</t>
  </si>
  <si>
    <t xml:space="preserve">      大中型水库库区基金债务发行费用支出</t>
  </si>
  <si>
    <t>2330416</t>
  </si>
  <si>
    <t xml:space="preserve">      城市基础设施配套费债务发行费用支出</t>
  </si>
  <si>
    <t>2330417</t>
  </si>
  <si>
    <t xml:space="preserve">      小型水库移民扶助基金债务发行费用支出</t>
  </si>
  <si>
    <t>2330418</t>
  </si>
  <si>
    <t xml:space="preserve">      国家重大水利工程建设基金债务发行费用支出</t>
  </si>
  <si>
    <t>2330419</t>
  </si>
  <si>
    <t xml:space="preserve">      车辆通行费债务发行费用支出</t>
  </si>
  <si>
    <t>2330420</t>
  </si>
  <si>
    <t xml:space="preserve">      污水处理费债务发行费用支出</t>
  </si>
  <si>
    <t>2330431</t>
  </si>
  <si>
    <t xml:space="preserve">      土地储备专项债券发行费用支出</t>
  </si>
  <si>
    <t>2330432</t>
  </si>
  <si>
    <t xml:space="preserve">      政府收费公路专项债券发行费用支出</t>
  </si>
  <si>
    <t>2330433</t>
  </si>
  <si>
    <t xml:space="preserve">      棚户区改造专项债券发行费用支出</t>
  </si>
  <si>
    <t>2330498</t>
  </si>
  <si>
    <t xml:space="preserve">      其他地方自行试点项目收益专项债务发行费用支出</t>
  </si>
  <si>
    <t>2330499</t>
  </si>
  <si>
    <t xml:space="preserve">      其他政府性基金债务发行费用支出</t>
  </si>
  <si>
    <t>234</t>
  </si>
  <si>
    <t>十一、抗疫特别国债安排的支出</t>
  </si>
  <si>
    <t>23401</t>
  </si>
  <si>
    <t xml:space="preserve">    基础设施建设</t>
  </si>
  <si>
    <t>2340101</t>
  </si>
  <si>
    <t xml:space="preserve">      公共卫生体系建设</t>
  </si>
  <si>
    <t>2340102</t>
  </si>
  <si>
    <t xml:space="preserve">      重大疫情防控救治体系建设</t>
  </si>
  <si>
    <t>2340103</t>
  </si>
  <si>
    <t xml:space="preserve">      粮食安全</t>
  </si>
  <si>
    <t>2340104</t>
  </si>
  <si>
    <t xml:space="preserve">      能源安全</t>
  </si>
  <si>
    <t>2340105</t>
  </si>
  <si>
    <t xml:space="preserve">      应急物资保障</t>
  </si>
  <si>
    <t>2340106</t>
  </si>
  <si>
    <t xml:space="preserve">      产业链改造升级</t>
  </si>
  <si>
    <t>2340107</t>
  </si>
  <si>
    <t xml:space="preserve">      城镇老旧小区改造</t>
  </si>
  <si>
    <t>2340108</t>
  </si>
  <si>
    <t xml:space="preserve">      生态环境治理</t>
  </si>
  <si>
    <t>2340109</t>
  </si>
  <si>
    <t xml:space="preserve">      交通基础设施建设</t>
  </si>
  <si>
    <t>2340110</t>
  </si>
  <si>
    <t xml:space="preserve">      市政设施建设</t>
  </si>
  <si>
    <t>2340111</t>
  </si>
  <si>
    <t xml:space="preserve">      重大区域规划基础设施建设</t>
  </si>
  <si>
    <t>2340199</t>
  </si>
  <si>
    <t xml:space="preserve">      其他基础设施建设</t>
  </si>
  <si>
    <t>23402</t>
  </si>
  <si>
    <t xml:space="preserve">    抗疫相关支出</t>
  </si>
  <si>
    <t>2340201</t>
  </si>
  <si>
    <t xml:space="preserve">      减免房租补贴</t>
  </si>
  <si>
    <t>2340202</t>
  </si>
  <si>
    <t xml:space="preserve">      重点企业贷款贴息</t>
  </si>
  <si>
    <t>2340203</t>
  </si>
  <si>
    <t xml:space="preserve">      创业担保贷款贴息</t>
  </si>
  <si>
    <t>2340204</t>
  </si>
  <si>
    <t xml:space="preserve">      援企稳岗补贴</t>
  </si>
  <si>
    <t>2340205</t>
  </si>
  <si>
    <t xml:space="preserve">      困难群众基本生活补助</t>
  </si>
  <si>
    <t>2340299</t>
  </si>
  <si>
    <t xml:space="preserve">      其他抗疫相关支出</t>
  </si>
  <si>
    <t>全县政府性基金支出</t>
  </si>
  <si>
    <t>230</t>
  </si>
  <si>
    <t>23004</t>
  </si>
  <si>
    <t xml:space="preserve">   政府性基金转移支付</t>
  </si>
  <si>
    <t>2300402</t>
  </si>
  <si>
    <t xml:space="preserve">     政府性基金上解支出</t>
  </si>
  <si>
    <t>2300403</t>
  </si>
  <si>
    <t xml:space="preserve">     抗疫特别国债转移支付支出</t>
  </si>
  <si>
    <t>23008</t>
  </si>
  <si>
    <t xml:space="preserve">   调出资金</t>
  </si>
  <si>
    <t>23009</t>
  </si>
  <si>
    <t xml:space="preserve">   年终结余</t>
  </si>
  <si>
    <t>231</t>
  </si>
  <si>
    <t>地方政府专项债务还本支出</t>
  </si>
  <si>
    <t>2-3  2021年凤庆县县级政府性基金预算收入情况表</t>
  </si>
  <si>
    <t>县级政府性基金预算收入</t>
  </si>
  <si>
    <t xml:space="preserve">   政府性基金补助收入</t>
  </si>
  <si>
    <t xml:space="preserve">     政府性基金上解收入</t>
  </si>
  <si>
    <t>地方政府专项债务转贷收入</t>
  </si>
  <si>
    <t>2-4  2021年凤庆县县级政府性基金预算支出情况表</t>
  </si>
  <si>
    <t xml:space="preserve">      用于城乡医疗救助的的彩票公益金支出</t>
  </si>
  <si>
    <t>县级政府性基金支出</t>
  </si>
  <si>
    <t>2300401</t>
  </si>
  <si>
    <t xml:space="preserve">     政府性基金补助支出</t>
  </si>
  <si>
    <t>203308</t>
  </si>
  <si>
    <t>23011</t>
  </si>
  <si>
    <t xml:space="preserve">   地方政府专项债务转贷支出</t>
  </si>
  <si>
    <t>上年结转对应安排支出</t>
  </si>
  <si>
    <t>2-5  2021年凤庆县县级政府性基金支出表(县对下转移支付)</t>
  </si>
  <si>
    <t>比上年预算数增长%</t>
  </si>
  <si>
    <t>本年支出小计</t>
  </si>
  <si>
    <t>3-1  2021年凤庆县国有资本经营收入预算情况表</t>
  </si>
  <si>
    <r>
      <rPr>
        <sz val="14"/>
        <rFont val="MS Serif"/>
        <charset val="134"/>
      </rPr>
      <t xml:space="preserve">    </t>
    </r>
    <r>
      <rPr>
        <sz val="14"/>
        <color indexed="8"/>
        <rFont val="宋体"/>
        <charset val="134"/>
      </rPr>
      <t>单位：万元</t>
    </r>
  </si>
  <si>
    <t>项        目</t>
  </si>
  <si>
    <t xml:space="preserve">  利润收入</t>
  </si>
  <si>
    <t xml:space="preserve">     电力企业利润收入</t>
  </si>
  <si>
    <t xml:space="preserve">     运输企业利润收入</t>
  </si>
  <si>
    <t xml:space="preserve">     投资服务企业利润收入</t>
  </si>
  <si>
    <t xml:space="preserve">     贸易企业利润收入</t>
  </si>
  <si>
    <t xml:space="preserve">     建筑施工企业利润收入</t>
  </si>
  <si>
    <t xml:space="preserve">     房地产企业利润收入</t>
  </si>
  <si>
    <t xml:space="preserve">     医药企业利润收入</t>
  </si>
  <si>
    <t xml:space="preserve">     农林牧渔企业利润收入</t>
  </si>
  <si>
    <t xml:space="preserve">     军工企业利润收入</t>
  </si>
  <si>
    <t xml:space="preserve">     转制科研院所利润收入</t>
  </si>
  <si>
    <t xml:space="preserve">     地质勘查企业利润收入</t>
  </si>
  <si>
    <r>
      <rPr>
        <sz val="14"/>
        <rFont val="宋体"/>
        <charset val="134"/>
      </rPr>
      <t xml:space="preserve">  </t>
    </r>
    <r>
      <rPr>
        <sz val="14"/>
        <rFont val="宋体"/>
        <charset val="134"/>
      </rPr>
      <t xml:space="preserve"> </t>
    </r>
    <r>
      <rPr>
        <sz val="14"/>
        <rFont val="宋体"/>
        <charset val="134"/>
      </rPr>
      <t xml:space="preserve">  卫生体育福利企业利润收入</t>
    </r>
  </si>
  <si>
    <t xml:space="preserve">     教育文化广播企业利润收入</t>
  </si>
  <si>
    <t xml:space="preserve">     科学研究企业利润收入</t>
  </si>
  <si>
    <t xml:space="preserve">     机关社团所属企业利润收入</t>
  </si>
  <si>
    <t xml:space="preserve">     化工企业利润收入</t>
  </si>
  <si>
    <t xml:space="preserve">     金融企业利润收入（国资预算）</t>
  </si>
  <si>
    <t xml:space="preserve">     其他国有资本经营预算企业利润收入</t>
  </si>
  <si>
    <t xml:space="preserve">  股利、股息收入</t>
  </si>
  <si>
    <t xml:space="preserve">     国有控股公司股利、股息收入</t>
  </si>
  <si>
    <t xml:space="preserve">     国有参股公司股利、股息收入</t>
  </si>
  <si>
    <t xml:space="preserve">     金融企业股利、股息收入（国资预算）</t>
  </si>
  <si>
    <t xml:space="preserve">     其他国有资本经营预算企业股利、股息收入</t>
  </si>
  <si>
    <t xml:space="preserve">  产权转让收入</t>
  </si>
  <si>
    <t xml:space="preserve">     国有股权、股份转让收入</t>
  </si>
  <si>
    <t xml:space="preserve">     国有独资企业产权转让收入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</si>
  <si>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</si>
  <si>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</si>
  <si>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</si>
  <si>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</si>
  <si>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其他国有资本经营预算企业清算收入</t>
  </si>
  <si>
    <t xml:space="preserve">  其他国有资本经营预算收入</t>
  </si>
  <si>
    <t>全县国有资本经营收入</t>
  </si>
  <si>
    <t>上年结转</t>
  </si>
  <si>
    <t>账务调整收入</t>
  </si>
  <si>
    <t>说明：我县暂无国有资本经营预算收支，暂不编制国有资金经营预算。</t>
  </si>
  <si>
    <t>3-2  2021年凤庆县国有资本经营支出预算情况表</t>
  </si>
  <si>
    <t xml:space="preserve">  解决历史遗留问题及改革成本支出</t>
  </si>
  <si>
    <t xml:space="preserve">    “三供一业”移交补助支出</t>
  </si>
  <si>
    <t xml:space="preserve">    国有企业办职教幼教补助支出</t>
  </si>
  <si>
    <t xml:space="preserve">    国有企业退休人员社会化管理补助支出</t>
  </si>
  <si>
    <t xml:space="preserve">    国有企业改革成本支出</t>
  </si>
  <si>
    <t xml:space="preserve">    离休干部医药费补助支出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</si>
  <si>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</si>
  <si>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</si>
  <si>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</si>
  <si>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</si>
  <si>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</si>
  <si>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</si>
  <si>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其他国有企业资本金注入</t>
  </si>
  <si>
    <t xml:space="preserve">  国有企业政策性补贴</t>
  </si>
  <si>
    <t xml:space="preserve">    国有企业政策性补贴（项）</t>
  </si>
  <si>
    <t xml:space="preserve">  金融国有资本经营预算支出</t>
  </si>
  <si>
    <t xml:space="preserve">  其他金融国有资本经营预算支出</t>
  </si>
  <si>
    <t xml:space="preserve">  其他国有资本经营预算支出</t>
  </si>
  <si>
    <t xml:space="preserve">    其他国有资本经营预算支出（项）</t>
  </si>
  <si>
    <t>全县国有资本经营支出</t>
  </si>
  <si>
    <t>国有资本经营预算转移支付</t>
  </si>
  <si>
    <t>调出资金</t>
  </si>
  <si>
    <t>结转下年</t>
  </si>
  <si>
    <t>3-3  2021年凤庆县县级国有资本经营收入预算情况表</t>
  </si>
  <si>
    <t>利润收入</t>
  </si>
  <si>
    <t xml:space="preserve">     卫生体育福利企业利润收入</t>
  </si>
  <si>
    <t>股利、股息收入</t>
  </si>
  <si>
    <t>产权转让收入</t>
  </si>
  <si>
    <t xml:space="preserve">    国有股权、股份转让收入</t>
  </si>
  <si>
    <t xml:space="preserve">    国有独资企业产权转让收入</t>
  </si>
  <si>
    <t xml:space="preserve">   其他国有资本经营预算企业产权转让收入</t>
  </si>
  <si>
    <t>清算收入</t>
  </si>
  <si>
    <t>其他国有资本经营预算收入</t>
  </si>
  <si>
    <t>县级国有资本经营收入</t>
  </si>
  <si>
    <t>3-4  2021年凤庆县县级国有资本经营支出预算情况表</t>
  </si>
  <si>
    <t>项   目</t>
  </si>
  <si>
    <t xml:space="preserve">    "三供一业"移交补助支出</t>
  </si>
  <si>
    <t xml:space="preserve">   其他金融国有资本经营预算支出</t>
  </si>
  <si>
    <t>县级国有资本经营支出</t>
  </si>
  <si>
    <t>3-5  2021年凤庆县县级国有资本经营预算转移支付表（分地区）</t>
  </si>
  <si>
    <t>地  区</t>
  </si>
  <si>
    <t>预算数</t>
  </si>
  <si>
    <t>合  计</t>
  </si>
  <si>
    <t>3-6  2021年凤庆县县级国有资本经营预算转移支付表（分项目）</t>
  </si>
  <si>
    <t>项目名称</t>
  </si>
  <si>
    <t>4-1  2021年凤庆县社会保险基金收入预算情况表</t>
  </si>
  <si>
    <t>项     目</t>
  </si>
  <si>
    <t>一、企业职工基本养老保险基金收入</t>
  </si>
  <si>
    <t xml:space="preserve">    其中：保险费收入</t>
  </si>
  <si>
    <t xml:space="preserve">          利息收入</t>
  </si>
  <si>
    <t xml:space="preserve">          财政补贴收入</t>
  </si>
  <si>
    <t>二、机关事业单位基本养老保险基金收入</t>
  </si>
  <si>
    <t>三、失业保险基金收入</t>
  </si>
  <si>
    <t>四、城镇职工基本医疗保险基金收入</t>
  </si>
  <si>
    <t>五、工伤保险基金收入</t>
  </si>
  <si>
    <t>六、城乡居民基本养老保险基金收入</t>
  </si>
  <si>
    <t>七、居民基本医疗保险基金收入</t>
  </si>
  <si>
    <t>收入小计</t>
  </si>
  <si>
    <t xml:space="preserve">  其中：保险费收入</t>
  </si>
  <si>
    <t xml:space="preserve">        利息收入</t>
  </si>
  <si>
    <t xml:space="preserve">        财政补贴收入</t>
  </si>
  <si>
    <t>上级补助收入</t>
  </si>
  <si>
    <t>下级上解收入</t>
  </si>
  <si>
    <t>收入合计</t>
  </si>
  <si>
    <t>4-2  2021年凤庆县社会保险基金支出预算情况表</t>
  </si>
  <si>
    <r>
      <rPr>
        <sz val="14"/>
        <rFont val="宋体"/>
        <charset val="134"/>
      </rPr>
      <t xml:space="preserve">    </t>
    </r>
    <r>
      <rPr>
        <sz val="14"/>
        <color indexed="8"/>
        <rFont val="宋体"/>
        <charset val="134"/>
      </rPr>
      <t>单位：万元</t>
    </r>
  </si>
  <si>
    <t>一、企业职工基本养老保险基金支出</t>
  </si>
  <si>
    <t xml:space="preserve">    其中：待遇支出</t>
  </si>
  <si>
    <t>二、机关事业单位基本养老保险基金支出</t>
  </si>
  <si>
    <t>三、失业保险基金支出</t>
  </si>
  <si>
    <t>四、城镇职工基本医疗保险基金支出</t>
  </si>
  <si>
    <t>五、工伤保险基金支出</t>
  </si>
  <si>
    <t>六、城乡居民基本养老保险基金支出</t>
  </si>
  <si>
    <t>七、居民基本医疗保险基金支出</t>
  </si>
  <si>
    <t>支出小计</t>
  </si>
  <si>
    <t xml:space="preserve">    其中：社会保险待遇支出</t>
  </si>
  <si>
    <t>补助下级支出</t>
  </si>
  <si>
    <t>上解上级支出</t>
  </si>
  <si>
    <t>支出合计</t>
  </si>
  <si>
    <t>4-3  2021年凤庆县县级社会保险基金收入预算情况表</t>
  </si>
  <si>
    <t>4-4  2021年凤庆县县级社会保险基金支出预算情况表</t>
  </si>
  <si>
    <t>5-1  凤庆县2020年地方政府债务限额及余额预算情况表</t>
  </si>
  <si>
    <t>地   区</t>
  </si>
  <si>
    <t>2020年债务限额</t>
  </si>
  <si>
    <t>2020年债务余额预计执行数</t>
  </si>
  <si>
    <t>一般债务</t>
  </si>
  <si>
    <t>专项债务</t>
  </si>
  <si>
    <t>公  式</t>
  </si>
  <si>
    <t>A=B+C</t>
  </si>
  <si>
    <t>B</t>
  </si>
  <si>
    <t>C</t>
  </si>
  <si>
    <t>D=E+F</t>
  </si>
  <si>
    <t>E</t>
  </si>
  <si>
    <t>F</t>
  </si>
  <si>
    <t>凤庆县合计</t>
  </si>
  <si>
    <t xml:space="preserve">  县本级</t>
  </si>
  <si>
    <t>注：1.本表反映上一年度本地区、本级及分地区地方政府债务限额及余额预计执行数。</t>
  </si>
  <si>
    <t xml:space="preserve">    2.本表由县级以上地方各级财政部门在本级人民代表大会批准预算后二十日内公开。</t>
  </si>
  <si>
    <t>5-2 凤庆县2020年地方政府一般债务余额情况表</t>
  </si>
  <si>
    <t>项    目</t>
  </si>
  <si>
    <t>执行数</t>
  </si>
  <si>
    <t>一、2019年末地方政府一般债务余额实际数</t>
  </si>
  <si>
    <t>二、2020年末地方政府一般债务余额限额</t>
  </si>
  <si>
    <t>三、2020年地方政府一般债务发行额</t>
  </si>
  <si>
    <t xml:space="preserve">   中央转贷地方的国际金融组织和外国政府贷款</t>
  </si>
  <si>
    <t xml:space="preserve">   2020年地方政府一般债券发行额</t>
  </si>
  <si>
    <t>四、2020年地方政府一般债务还本额</t>
  </si>
  <si>
    <t>五、2020年末地方政府一般债务余额预计执行数</t>
  </si>
  <si>
    <t>六、2021年地方财政赤字</t>
  </si>
  <si>
    <t>七、2021年地方政府一般债务余额限额</t>
  </si>
  <si>
    <t>注：1.本表反映本地区上两年度一般债务余额，上一年度一般债务限额、发行额、还本支出及余额，本年度财政赤字及一般
      债务限额。  
    2.本表由县级以上地方各级财政部门在本级人民代表大会批准预算后二十日内公开。</t>
  </si>
  <si>
    <t>5-3  凤庆县县级2020年地方政府一般债务余额情况表</t>
  </si>
  <si>
    <t xml:space="preserve">    中央转贷地方的国际金融组织和外国政府贷款</t>
  </si>
  <si>
    <t xml:space="preserve">    2020年地方政府一般债券发行额</t>
  </si>
  <si>
    <t>注：1.本表反映本地区上两年度一般债务余额，上一年度一般债务限额、发行额、还本支出及余额，本年度财政赤
      字及一般债务限额。  
    2.本表由县级以上地方各级财政部门在本级人民代表大会批准预算后二十日内公开。</t>
  </si>
  <si>
    <t>5-4 凤庆县2020年地方政府专项债务余额情况表</t>
  </si>
  <si>
    <t>一、2019年末地方政府专项债务余额实际数</t>
  </si>
  <si>
    <t>二、2020年末地方政府专项债务余额限额</t>
  </si>
  <si>
    <t>三、2020年地方政府专项债务发行额</t>
  </si>
  <si>
    <t>四、2020年地方政府专项债务还本额</t>
  </si>
  <si>
    <t>五、2020年末地方政府专项债务余额预计执行数</t>
  </si>
  <si>
    <t>六、2021年地方政府专项债务新增限额</t>
  </si>
  <si>
    <t>七、2021年末地方政府专项债务余额限额</t>
  </si>
  <si>
    <t>注：1.本表反映本地区上两年度专项债务余额，上一年度专项债务限额、发行额、还本额及余额，本年度专项债务新
      增限额及限额。
    2.本表由县级以上地方各级财政部门在本级人民代表大会批准预算后二十日内公开。</t>
  </si>
  <si>
    <t>5-5 凤庆县县级2020年地方政府专项债务余额情况表</t>
  </si>
  <si>
    <t>注：1.本表反映本地区上两年度专项债务余额，上一年度专项债务限额、发行额、还本额及余额，本年度专项债务
      新增限额及限额。
    2.本表由县级以上地方各级财政部门在本级人民代表大会批准预算后二十日内公开。</t>
  </si>
  <si>
    <t>5-6  凤庆县地方政府债券发行及还本
付息情况表</t>
  </si>
  <si>
    <t>公式</t>
  </si>
  <si>
    <t>本地区</t>
  </si>
  <si>
    <t>本级</t>
  </si>
  <si>
    <t>一、2020年发行预计执行数</t>
  </si>
  <si>
    <t>A=B+D</t>
  </si>
  <si>
    <t>（一）一般债券</t>
  </si>
  <si>
    <t xml:space="preserve">   其中：再融资债券</t>
  </si>
  <si>
    <t>（二）专项债券</t>
  </si>
  <si>
    <t>D</t>
  </si>
  <si>
    <t>二、2020年还本预计执行数</t>
  </si>
  <si>
    <t>F=G+H</t>
  </si>
  <si>
    <t>G</t>
  </si>
  <si>
    <t>H</t>
  </si>
  <si>
    <t>三、2020年付息预计执行数</t>
  </si>
  <si>
    <t>I=J+K</t>
  </si>
  <si>
    <t>J</t>
  </si>
  <si>
    <t>K</t>
  </si>
  <si>
    <t>四、2021年还本预算数</t>
  </si>
  <si>
    <t>L=M+O</t>
  </si>
  <si>
    <t>M</t>
  </si>
  <si>
    <t xml:space="preserve">   其中：再融资</t>
  </si>
  <si>
    <t xml:space="preserve">      财政预算安排 </t>
  </si>
  <si>
    <t>N</t>
  </si>
  <si>
    <t>O</t>
  </si>
  <si>
    <t xml:space="preserve">      财政预算安排</t>
  </si>
  <si>
    <t>P</t>
  </si>
  <si>
    <t>五、2021年付息预算数</t>
  </si>
  <si>
    <t>Q=R+S</t>
  </si>
  <si>
    <t>R</t>
  </si>
  <si>
    <t>S</t>
  </si>
  <si>
    <t>注：1.本表反映本地区上一年度地方政府债券（含再融资债券）发行及还本付息支出
      预计执行数、本年度地方政府债券还本付息支出预算数等。
    2.本表由县级以上地方各级财政部门在本级人民代表大会批准预算后二十日内公
      开。</t>
  </si>
  <si>
    <t>5-7  凤庆县县级2021年地方政府债务限额提前下达情况表</t>
  </si>
  <si>
    <t>下级</t>
  </si>
  <si>
    <t>一、2020年地方政府债务限额</t>
  </si>
  <si>
    <t>其中： 一般债务限额</t>
  </si>
  <si>
    <t xml:space="preserve">       专项债务限额</t>
  </si>
  <si>
    <t>二、提前下达的2021年新增地方政府债务限额</t>
  </si>
  <si>
    <t>注：本表反映本地区及本级年初预算中列示提前下达的新增地方政府债务限额情况，由县级以上地方各级财政部门在本级人民代表大会批准预算后二十日内公开。</t>
  </si>
  <si>
    <t>5-8  凤庆县2021年年初新增地方政府债券资金安排表</t>
  </si>
  <si>
    <t>单位：亿元</t>
  </si>
  <si>
    <t>序号</t>
  </si>
  <si>
    <t>项目类型</t>
  </si>
  <si>
    <t>项目主管部门</t>
  </si>
  <si>
    <t>债券性质</t>
  </si>
  <si>
    <t>债券规模</t>
  </si>
  <si>
    <t>...</t>
  </si>
  <si>
    <t>注：本表反映本级当年提前下达的新增地方政府债券资金使用安排，由县级以上地方各级财政部门在本级人民代表大会批准预算后二十日内公开，2021年我县无提前下达新增地方政府债券。</t>
  </si>
  <si>
    <t>6-1   2021年县级重大政策和重点项目绩效目标表</t>
  </si>
  <si>
    <t>单位名称.项目名称</t>
  </si>
  <si>
    <t>金额（万元）</t>
  </si>
  <si>
    <t>项目目标</t>
  </si>
  <si>
    <t>一级指标</t>
  </si>
  <si>
    <t>二级指标</t>
  </si>
  <si>
    <t>三级指标</t>
  </si>
  <si>
    <t>指标值</t>
  </si>
  <si>
    <t>绩效指标值设定依据及数据来源</t>
  </si>
  <si>
    <t>说明</t>
  </si>
  <si>
    <t>凤庆县第二人民医院建设项目</t>
  </si>
  <si>
    <t>本项目建成后，将增加业务用房建筑面积 90,900.00 ㎡，主体建设年限5 年,即2017 年-2021 年，计划投资69,731.00 万元。</t>
  </si>
  <si>
    <t>产出指标</t>
  </si>
  <si>
    <t>数量指标</t>
  </si>
  <si>
    <t>建筑面积</t>
  </si>
  <si>
    <r>
      <rPr>
        <sz val="11"/>
        <color rgb="FF000000"/>
        <rFont val="Times New Roman"/>
        <charset val="0"/>
      </rPr>
      <t xml:space="preserve">90,900.00 </t>
    </r>
    <r>
      <rPr>
        <sz val="11"/>
        <color rgb="FF000000"/>
        <rFont val="宋体"/>
        <charset val="0"/>
      </rPr>
      <t>㎡</t>
    </r>
  </si>
  <si>
    <t>专项债券项目实施方案</t>
  </si>
  <si>
    <t>质量指标</t>
  </si>
  <si>
    <t>工程质量</t>
  </si>
  <si>
    <t>合格</t>
  </si>
  <si>
    <t>成本指标</t>
  </si>
  <si>
    <t>完成投资额</t>
  </si>
  <si>
    <t>效益指标</t>
  </si>
  <si>
    <t>经济效益指标</t>
  </si>
  <si>
    <t>降低就医成本，留住病人</t>
  </si>
  <si>
    <t>大于90%</t>
  </si>
  <si>
    <t>社会效益指标</t>
  </si>
  <si>
    <t>2020-2030年区域就业总贡献</t>
  </si>
  <si>
    <t>1000人</t>
  </si>
  <si>
    <t>满意度指标</t>
  </si>
  <si>
    <t>服务对象满意度指标</t>
  </si>
  <si>
    <t>服务对象满意度</t>
  </si>
  <si>
    <t>≥95%</t>
  </si>
  <si>
    <t>凤庆滇红生态产业园区冷链物流仓储暨托管交易建设项目补助资金</t>
  </si>
  <si>
    <t>通过项目的建设，将进一步完善凤庆县冷链物流基础设施，同时为凤庆县提供一个以核桃、坚果为主的农产品交易中心，为周边企业和农户提供一个集冷链物流仓储、信息共享、托管交易、委托加工、集中办公等为一体的线上、线下综合性交易平台，促进凤庆县农业产业健康持续发展。</t>
  </si>
  <si>
    <t>13600㎡</t>
  </si>
  <si>
    <t>抗疫特别国债</t>
  </si>
  <si>
    <t>年收入</t>
  </si>
  <si>
    <t>600万元</t>
  </si>
  <si>
    <t xml:space="preserve"> 　 项目建成后增加就业岗位，解决剩余劳动力就业</t>
  </si>
  <si>
    <t>≥30人</t>
  </si>
  <si>
    <t>受益群众满意度</t>
  </si>
  <si>
    <t>临沧市凤庆县凤庆滇红小镇滇红茶双创产业园（标准厂房）建设项目（一期）</t>
  </si>
  <si>
    <t>建立凤庆滇红小镇滇红茶双创产业园（标准厂房）建设项目对加强环境建设、防治工业污染，保护和改善区域环境质量，具有显著的效益，是实现经济建设和环境建设的协调发展，走可持续发展道路的有效途径。</t>
  </si>
  <si>
    <t>3000㎡</t>
  </si>
  <si>
    <t>1000万元</t>
  </si>
  <si>
    <t>≥300人</t>
  </si>
  <si>
    <t>临沧市凤庆县城污水处理提质增效项目</t>
  </si>
  <si>
    <t>新建污水处理厂一座，处理规模为10000m³/d,新建污水收集管道(DN800-1100)62公里，改造错接混接污水管道(DN300-600)26公里，污水收集处理范围为凤庆县城区、新建成的居民小区及沿途镇区居民生活污水。</t>
  </si>
  <si>
    <t>污水处理厂</t>
  </si>
  <si>
    <t>1座</t>
  </si>
  <si>
    <t>建设近期管网网DN300～DN1200</t>
  </si>
  <si>
    <t>67074m</t>
  </si>
  <si>
    <t>生态效益</t>
  </si>
  <si>
    <t>水资源保护质量</t>
  </si>
  <si>
    <t>有效提高</t>
  </si>
  <si>
    <t>可持续影响指标</t>
  </si>
  <si>
    <t>污水处理厂使用年限</t>
  </si>
  <si>
    <t>≥30</t>
  </si>
  <si>
    <t>周边城镇居民满意度</t>
  </si>
  <si>
    <t>≥98%</t>
  </si>
  <si>
    <t>6-2  重点工作情况解释说明汇总表</t>
  </si>
  <si>
    <t>重点工作</t>
  </si>
  <si>
    <t>2021年工作重点及工作情况</t>
  </si>
  <si>
    <t>做好政策争资。及时掌握学习政策，主动对接上级部门，全面了解上级部门预算项目资金安排情况，明确争取资金重点，强化争资针对性。做好业务争资。以脱贫攻坚为引领，按照缺什么补什么的原则，建设项目库，优化筛选项目，提升项目编报质量，做实项目前期工作，打牢争资基础。做好绩效争资。加快项目建设，加快资金拨付，提升资金使用效益和项目整体绩效，实施绩效全过程管控和绩效评价，以做好绩效管理为抓手，争取更多转移支付支持。压实责任争资。细化分解向上争取资金任务至相关部门，发挥部门主体责任，积极向上汇报对接，多渠道争取补助资金支持。</t>
  </si>
  <si>
    <t>举借债务</t>
  </si>
  <si>
    <t>按照“突出主业、转型做实、市场运作、集团管理”的思路，拟将城投、城发等公司组建为一个集团公司，整合优质资产，实现资源重组、合并，向实体化、市场化改革发展，进一步理顺政府与企业的关系，依法依规发债、融资，剥离政府债务，有效化解平台债务风险。</t>
  </si>
  <si>
    <t>预算绩效</t>
  </si>
  <si>
    <t>坚持绩效导向，全面贯彻落实《中共中央 国务院关于全面实施预算绩效管理的意见》，围绕推进预算和绩效管理一体化目标，抓好健全科学规范的管理制度、硬化预算绩效管理责任约束两个关键，突出提升绩效管理层次和质量、建立标准科学的绩效管理方式方法、提升预算绩效管理效率等三个重点，建立健全体系机制，实现政策过程、预算过程、行政管理过程、绩效管理过程高度融合。</t>
  </si>
</sst>
</file>

<file path=xl/styles.xml><?xml version="1.0" encoding="utf-8"?>
<styleSheet xmlns="http://schemas.openxmlformats.org/spreadsheetml/2006/main" xmlns:mc="http://schemas.openxmlformats.org/markup-compatibility/2006" xmlns:xr9="http://schemas.microsoft.com/office/spreadsheetml/2016/revision9" mc:Ignorable="xr9">
  <numFmts count="3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mm\.dd"/>
    <numFmt numFmtId="177" formatCode="_-&quot;$&quot;\ * #,##0_-;_-&quot;$&quot;\ * #,##0\-;_-&quot;$&quot;\ * &quot;-&quot;_-;_-@_-"/>
    <numFmt numFmtId="178" formatCode="_(* #,##0.00_);_(* \(#,##0.00\);_(* &quot;-&quot;??_);_(@_)"/>
    <numFmt numFmtId="179" formatCode="&quot;$&quot;\ #,##0.00_-;[Red]&quot;$&quot;\ #,##0.00\-"/>
    <numFmt numFmtId="180" formatCode="_(&quot;$&quot;* #,##0.00_);_(&quot;$&quot;* \(#,##0.00\);_(&quot;$&quot;* &quot;-&quot;??_);_(@_)"/>
    <numFmt numFmtId="181" formatCode="#,##0;\(#,##0\)"/>
    <numFmt numFmtId="182" formatCode="&quot;$&quot;#,##0.00_);[Red]\(&quot;$&quot;#,##0.00\)"/>
    <numFmt numFmtId="183" formatCode="_-* #,##0_-;\-* #,##0_-;_-* &quot;-&quot;_-;_-@_-"/>
    <numFmt numFmtId="184" formatCode="_-* #,##0.00_-;\-* #,##0.00_-;_-* &quot;-&quot;??_-;_-@_-"/>
    <numFmt numFmtId="185" formatCode="_-&quot;$&quot;\ * #,##0.00_-;_-&quot;$&quot;\ * #,##0.00\-;_-&quot;$&quot;\ * &quot;-&quot;??_-;_-@_-"/>
    <numFmt numFmtId="186" formatCode="\$#,##0.00;\(\$#,##0.00\)"/>
    <numFmt numFmtId="187" formatCode="\$#,##0;\(\$#,##0\)"/>
    <numFmt numFmtId="188" formatCode="#,##0.0_);\(#,##0.0\)"/>
    <numFmt numFmtId="189" formatCode="&quot;$&quot;#,##0_);[Red]\(&quot;$&quot;#,##0\)"/>
    <numFmt numFmtId="190" formatCode="&quot;$&quot;\ #,##0_-;[Red]&quot;$&quot;\ #,##0\-"/>
    <numFmt numFmtId="191" formatCode="#\ ??/??"/>
    <numFmt numFmtId="192" formatCode="_(&quot;$&quot;* #,##0_);_(&quot;$&quot;* \(#,##0\);_(&quot;$&quot;* &quot;-&quot;_);_(@_)"/>
    <numFmt numFmtId="193" formatCode="_(* #,##0_);_(* \(#,##0\);_(* &quot;-&quot;_);_(@_)"/>
    <numFmt numFmtId="194" formatCode="#,##0.000000"/>
    <numFmt numFmtId="195" formatCode="#,##0_ "/>
    <numFmt numFmtId="196" formatCode="#,##0.00_ "/>
    <numFmt numFmtId="197" formatCode="0\.0,&quot;0&quot;"/>
    <numFmt numFmtId="198" formatCode="0.0"/>
    <numFmt numFmtId="199" formatCode="#,##0_ ;[Red]\-#,##0\ "/>
    <numFmt numFmtId="200" formatCode="0.0%"/>
    <numFmt numFmtId="201" formatCode="#,##0.0_ "/>
    <numFmt numFmtId="202" formatCode="#,##0.000_ "/>
    <numFmt numFmtId="203" formatCode="#,##0.00_ ;\-#,##0.00;;"/>
    <numFmt numFmtId="204" formatCode="#,##0.00_);[Red]\(#,##0.00\)"/>
    <numFmt numFmtId="205" formatCode="_ * #,##0_ ;_ * \-#,##0_ ;_ * &quot;-&quot;??_ ;_ @_ "/>
    <numFmt numFmtId="206" formatCode="0_ "/>
    <numFmt numFmtId="207" formatCode="0.00_ "/>
  </numFmts>
  <fonts count="130">
    <font>
      <sz val="11"/>
      <color indexed="8"/>
      <name val="宋体"/>
      <charset val="134"/>
    </font>
    <font>
      <sz val="11"/>
      <color theme="1"/>
      <name val="宋体"/>
      <charset val="134"/>
      <scheme val="minor"/>
    </font>
    <font>
      <sz val="20"/>
      <name val="方正小标宋简体"/>
      <charset val="134"/>
    </font>
    <font>
      <b/>
      <sz val="14"/>
      <name val="宋体"/>
      <charset val="134"/>
      <scheme val="minor"/>
    </font>
    <font>
      <b/>
      <sz val="14"/>
      <color theme="1"/>
      <name val="宋体"/>
      <charset val="134"/>
      <scheme val="minor"/>
    </font>
    <font>
      <sz val="12"/>
      <name val="宋体"/>
      <charset val="134"/>
      <scheme val="minor"/>
    </font>
    <font>
      <b/>
      <sz val="10"/>
      <name val="宋体"/>
      <charset val="134"/>
    </font>
    <font>
      <sz val="10"/>
      <name val="宋体"/>
      <charset val="134"/>
    </font>
    <font>
      <sz val="20"/>
      <color indexed="8"/>
      <name val="方正小标宋简体"/>
      <charset val="134"/>
    </font>
    <font>
      <b/>
      <sz val="14"/>
      <color indexed="8"/>
      <name val="宋体"/>
      <charset val="134"/>
    </font>
    <font>
      <sz val="14"/>
      <color indexed="8"/>
      <name val="宋体"/>
      <charset val="134"/>
    </font>
    <font>
      <sz val="11"/>
      <color rgb="FF000000"/>
      <name val="Times New Roman"/>
      <charset val="0"/>
    </font>
    <font>
      <sz val="11"/>
      <name val="宋体"/>
      <charset val="134"/>
    </font>
    <font>
      <sz val="14"/>
      <color indexed="8"/>
      <name val="宋体"/>
      <charset val="134"/>
      <scheme val="minor"/>
    </font>
    <font>
      <sz val="12"/>
      <color indexed="8"/>
      <name val="宋体"/>
      <charset val="134"/>
      <scheme val="minor"/>
    </font>
    <font>
      <sz val="11"/>
      <color indexed="8"/>
      <name val="宋体"/>
      <charset val="134"/>
      <scheme val="minor"/>
    </font>
    <font>
      <b/>
      <sz val="20"/>
      <name val="SimSun"/>
      <charset val="134"/>
    </font>
    <font>
      <sz val="11"/>
      <name val="SimSun"/>
      <charset val="134"/>
    </font>
    <font>
      <b/>
      <sz val="14"/>
      <name val="SimSun"/>
      <charset val="134"/>
    </font>
    <font>
      <sz val="14"/>
      <name val="SimSun"/>
      <charset val="134"/>
    </font>
    <font>
      <sz val="12"/>
      <name val="SimSun"/>
      <charset val="134"/>
    </font>
    <font>
      <sz val="14"/>
      <name val="宋体"/>
      <charset val="134"/>
    </font>
    <font>
      <b/>
      <sz val="15"/>
      <name val="SimSun"/>
      <charset val="134"/>
    </font>
    <font>
      <sz val="9"/>
      <name val="SimSun"/>
      <charset val="134"/>
    </font>
    <font>
      <sz val="12"/>
      <color indexed="8"/>
      <name val="宋体"/>
      <charset val="134"/>
    </font>
    <font>
      <b/>
      <sz val="14"/>
      <name val="宋体"/>
      <charset val="134"/>
    </font>
    <font>
      <sz val="12"/>
      <name val="宋体"/>
      <charset val="134"/>
    </font>
    <font>
      <b/>
      <sz val="20"/>
      <name val="方正小标宋简体"/>
      <charset val="134"/>
    </font>
    <font>
      <sz val="14"/>
      <name val="MS Serif"/>
      <charset val="134"/>
    </font>
    <font>
      <sz val="14"/>
      <name val="Times New Roman"/>
      <charset val="134"/>
    </font>
    <font>
      <sz val="14"/>
      <name val="宋体"/>
      <charset val="134"/>
      <scheme val="minor"/>
    </font>
    <font>
      <sz val="20"/>
      <color rgb="FF000000"/>
      <name val="方正小标宋简体"/>
      <charset val="134"/>
    </font>
    <font>
      <b/>
      <sz val="12"/>
      <name val="宋体"/>
      <charset val="134"/>
    </font>
    <font>
      <sz val="16"/>
      <name val="宋体"/>
      <charset val="134"/>
    </font>
    <font>
      <sz val="16"/>
      <color indexed="8"/>
      <name val="方正小标宋简体"/>
      <charset val="134"/>
    </font>
    <font>
      <sz val="16"/>
      <color indexed="8"/>
      <name val="宋体"/>
      <charset val="134"/>
    </font>
    <font>
      <sz val="14"/>
      <color rgb="FF000000"/>
      <name val="宋体"/>
      <charset val="134"/>
    </font>
    <font>
      <sz val="14"/>
      <color theme="1"/>
      <name val="宋体"/>
      <charset val="134"/>
    </font>
    <font>
      <sz val="20"/>
      <color indexed="8"/>
      <name val="华文中宋"/>
      <charset val="134"/>
    </font>
    <font>
      <b/>
      <sz val="11"/>
      <name val="宋体"/>
      <charset val="134"/>
    </font>
    <font>
      <sz val="14"/>
      <color theme="1"/>
      <name val="宋体"/>
      <charset val="134"/>
      <scheme val="minor"/>
    </font>
    <font>
      <sz val="20"/>
      <color indexed="8"/>
      <name val="宋体"/>
      <charset val="134"/>
    </font>
    <font>
      <b/>
      <sz val="18"/>
      <color indexed="8"/>
      <name val="方正小标宋简体"/>
      <charset val="134"/>
    </font>
    <font>
      <b/>
      <sz val="14"/>
      <name val="黑体"/>
      <charset val="134"/>
    </font>
    <font>
      <sz val="14"/>
      <color indexed="9"/>
      <name val="宋体"/>
      <charset val="134"/>
    </font>
    <font>
      <sz val="12"/>
      <name val="仿宋_GB2312"/>
      <charset val="134"/>
    </font>
    <font>
      <sz val="20"/>
      <color theme="1"/>
      <name val="方正小标宋简体"/>
      <charset val="134"/>
    </font>
    <font>
      <sz val="20"/>
      <color theme="1"/>
      <name val="方正小标宋_GBK"/>
      <charset val="134"/>
    </font>
    <font>
      <sz val="12"/>
      <color theme="1"/>
      <name val="宋体"/>
      <charset val="134"/>
      <scheme val="minor"/>
    </font>
    <font>
      <sz val="12"/>
      <color rgb="FF000000"/>
      <name val="宋体"/>
      <charset val="134"/>
    </font>
    <font>
      <sz val="14"/>
      <name val="Arial"/>
      <charset val="134"/>
    </font>
    <font>
      <b/>
      <sz val="14"/>
      <name val="Arial"/>
      <charset val="134"/>
    </font>
    <font>
      <b/>
      <sz val="14"/>
      <color theme="1"/>
      <name val="宋体"/>
      <charset val="134"/>
    </font>
    <font>
      <sz val="14"/>
      <color indexed="10"/>
      <name val="宋体"/>
      <charset val="134"/>
    </font>
    <font>
      <sz val="12"/>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52"/>
      <name val="宋体"/>
      <charset val="134"/>
    </font>
    <font>
      <sz val="10"/>
      <name val="楷体"/>
      <charset val="134"/>
    </font>
    <font>
      <sz val="10"/>
      <name val="Geneva"/>
      <charset val="134"/>
    </font>
    <font>
      <sz val="11"/>
      <color indexed="9"/>
      <name val="宋体"/>
      <charset val="134"/>
    </font>
    <font>
      <b/>
      <sz val="11"/>
      <color indexed="8"/>
      <name val="宋体"/>
      <charset val="134"/>
    </font>
    <font>
      <sz val="12"/>
      <color indexed="9"/>
      <name val="宋体"/>
      <charset val="134"/>
    </font>
    <font>
      <sz val="11"/>
      <color indexed="17"/>
      <name val="宋体"/>
      <charset val="134"/>
    </font>
    <font>
      <sz val="8"/>
      <name val="Times New Roman"/>
      <charset val="134"/>
    </font>
    <font>
      <sz val="11"/>
      <color indexed="60"/>
      <name val="宋体"/>
      <charset val="134"/>
    </font>
    <font>
      <sz val="10"/>
      <name val="Arial"/>
      <charset val="134"/>
    </font>
    <font>
      <sz val="8"/>
      <name val="Arial"/>
      <charset val="134"/>
    </font>
    <font>
      <sz val="12"/>
      <color indexed="17"/>
      <name val="宋体"/>
      <charset val="134"/>
    </font>
    <font>
      <sz val="12"/>
      <color indexed="16"/>
      <name val="宋体"/>
      <charset val="134"/>
    </font>
    <font>
      <sz val="12"/>
      <name val="Times New Roman"/>
      <charset val="134"/>
    </font>
    <font>
      <i/>
      <sz val="11"/>
      <color indexed="23"/>
      <name val="宋体"/>
      <charset val="134"/>
    </font>
    <font>
      <b/>
      <sz val="15"/>
      <color indexed="56"/>
      <name val="宋体"/>
      <charset val="134"/>
    </font>
    <font>
      <sz val="11"/>
      <color indexed="20"/>
      <name val="宋体"/>
      <charset val="134"/>
    </font>
    <font>
      <b/>
      <sz val="11"/>
      <color indexed="56"/>
      <name val="宋体"/>
      <charset val="134"/>
    </font>
    <font>
      <b/>
      <sz val="10"/>
      <name val="MS Sans Serif"/>
      <charset val="134"/>
    </font>
    <font>
      <b/>
      <sz val="11"/>
      <color indexed="63"/>
      <name val="宋体"/>
      <charset val="134"/>
    </font>
    <font>
      <b/>
      <sz val="18"/>
      <color indexed="56"/>
      <name val="宋体"/>
      <charset val="134"/>
    </font>
    <font>
      <b/>
      <sz val="11"/>
      <color indexed="9"/>
      <name val="宋体"/>
      <charset val="134"/>
    </font>
    <font>
      <b/>
      <sz val="11"/>
      <color indexed="52"/>
      <name val="宋体"/>
      <charset val="134"/>
    </font>
    <font>
      <sz val="10"/>
      <name val="Helv"/>
      <charset val="134"/>
    </font>
    <font>
      <u/>
      <sz val="12"/>
      <color indexed="12"/>
      <name val="宋体"/>
      <charset val="134"/>
    </font>
    <font>
      <sz val="12"/>
      <color indexed="20"/>
      <name val="宋体"/>
      <charset val="134"/>
    </font>
    <font>
      <b/>
      <sz val="13"/>
      <color indexed="56"/>
      <name val="宋体"/>
      <charset val="134"/>
    </font>
    <font>
      <sz val="11"/>
      <color indexed="10"/>
      <name val="宋体"/>
      <charset val="134"/>
    </font>
    <font>
      <sz val="10"/>
      <name val="仿宋_GB2312"/>
      <charset val="134"/>
    </font>
    <font>
      <b/>
      <sz val="12"/>
      <name val="Arial"/>
      <charset val="134"/>
    </font>
    <font>
      <sz val="10"/>
      <name val="MS Sans Serif"/>
      <charset val="134"/>
    </font>
    <font>
      <b/>
      <sz val="10"/>
      <name val="Tms Rmn"/>
      <charset val="134"/>
    </font>
    <font>
      <sz val="11"/>
      <color indexed="62"/>
      <name val="宋体"/>
      <charset val="134"/>
    </font>
    <font>
      <sz val="9"/>
      <name val="宋体"/>
      <charset val="134"/>
    </font>
    <font>
      <sz val="10"/>
      <name val="Times New Roman"/>
      <charset val="134"/>
    </font>
    <font>
      <b/>
      <sz val="12"/>
      <color indexed="8"/>
      <name val="宋体"/>
      <charset val="134"/>
    </font>
    <font>
      <b/>
      <sz val="15"/>
      <color indexed="54"/>
      <name val="宋体"/>
      <charset val="134"/>
    </font>
    <font>
      <b/>
      <sz val="10"/>
      <color indexed="9"/>
      <name val="宋体"/>
      <charset val="134"/>
    </font>
    <font>
      <b/>
      <sz val="9"/>
      <name val="Arial"/>
      <charset val="134"/>
    </font>
    <font>
      <b/>
      <sz val="13"/>
      <color indexed="54"/>
      <name val="宋体"/>
      <charset val="134"/>
    </font>
    <font>
      <sz val="12"/>
      <name val="Helv"/>
      <charset val="134"/>
    </font>
    <font>
      <sz val="12"/>
      <color indexed="9"/>
      <name val="Helv"/>
      <charset val="134"/>
    </font>
    <font>
      <b/>
      <sz val="8"/>
      <color indexed="9"/>
      <name val="宋体"/>
      <charset val="134"/>
    </font>
    <font>
      <sz val="7"/>
      <name val="Small Fonts"/>
      <charset val="134"/>
    </font>
    <font>
      <sz val="9"/>
      <name val="微软雅黑"/>
      <charset val="134"/>
    </font>
    <font>
      <b/>
      <sz val="18"/>
      <color indexed="54"/>
      <name val="宋体"/>
      <charset val="134"/>
    </font>
    <font>
      <sz val="10"/>
      <color indexed="8"/>
      <name val="MS Sans Serif"/>
      <charset val="134"/>
    </font>
    <font>
      <b/>
      <sz val="11"/>
      <color indexed="54"/>
      <name val="宋体"/>
      <charset val="134"/>
    </font>
    <font>
      <b/>
      <sz val="14"/>
      <name val="楷体"/>
      <charset val="134"/>
    </font>
    <font>
      <b/>
      <sz val="18"/>
      <color indexed="62"/>
      <name val="宋体"/>
      <charset val="134"/>
    </font>
    <font>
      <b/>
      <sz val="10"/>
      <name val="Arial"/>
      <charset val="134"/>
    </font>
    <font>
      <u/>
      <sz val="10"/>
      <color indexed="12"/>
      <name val="Times"/>
      <charset val="134"/>
    </font>
    <font>
      <u/>
      <sz val="11"/>
      <color indexed="52"/>
      <name val="宋体"/>
      <charset val="134"/>
    </font>
    <font>
      <u/>
      <sz val="12"/>
      <color indexed="36"/>
      <name val="宋体"/>
      <charset val="134"/>
    </font>
    <font>
      <sz val="12"/>
      <name val="Courier"/>
      <charset val="134"/>
    </font>
    <font>
      <sz val="11"/>
      <color rgb="FF000000"/>
      <name val="宋体"/>
      <charset val="0"/>
    </font>
  </fonts>
  <fills count="6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10"/>
        <bgColor indexed="64"/>
      </patternFill>
    </fill>
    <fill>
      <patternFill patternType="solid">
        <fgColor indexed="49"/>
        <bgColor indexed="64"/>
      </patternFill>
    </fill>
    <fill>
      <patternFill patternType="solid">
        <fgColor indexed="54"/>
        <bgColor indexed="64"/>
      </patternFill>
    </fill>
    <fill>
      <patternFill patternType="solid">
        <fgColor indexed="42"/>
        <bgColor indexed="64"/>
      </patternFill>
    </fill>
    <fill>
      <patternFill patternType="solid">
        <fgColor indexed="26"/>
        <bgColor indexed="64"/>
      </patternFill>
    </fill>
    <fill>
      <patternFill patternType="solid">
        <fgColor indexed="43"/>
        <bgColor indexed="64"/>
      </patternFill>
    </fill>
    <fill>
      <patternFill patternType="solid">
        <fgColor indexed="22"/>
        <bgColor indexed="64"/>
      </patternFill>
    </fill>
    <fill>
      <patternFill patternType="solid">
        <fgColor indexed="52"/>
        <bgColor indexed="64"/>
      </patternFill>
    </fill>
    <fill>
      <patternFill patternType="solid">
        <fgColor indexed="55"/>
        <bgColor indexed="64"/>
      </patternFill>
    </fill>
    <fill>
      <patternFill patternType="solid">
        <fgColor indexed="27"/>
        <bgColor indexed="64"/>
      </patternFill>
    </fill>
    <fill>
      <patternFill patternType="solid">
        <fgColor indexed="48"/>
        <bgColor indexed="64"/>
      </patternFill>
    </fill>
    <fill>
      <patternFill patternType="solid">
        <fgColor indexed="45"/>
        <bgColor indexed="64"/>
      </patternFill>
    </fill>
    <fill>
      <patternFill patternType="solid">
        <fgColor indexed="29"/>
        <bgColor indexed="64"/>
      </patternFill>
    </fill>
    <fill>
      <patternFill patternType="solid">
        <fgColor indexed="44"/>
        <bgColor indexed="64"/>
      </patternFill>
    </fill>
    <fill>
      <patternFill patternType="solid">
        <fgColor indexed="46"/>
        <bgColor indexed="64"/>
      </patternFill>
    </fill>
    <fill>
      <patternFill patternType="solid">
        <fgColor indexed="31"/>
        <bgColor indexed="64"/>
      </patternFill>
    </fill>
    <fill>
      <patternFill patternType="solid">
        <fgColor indexed="14"/>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25"/>
        <bgColor indexed="64"/>
      </patternFill>
    </fill>
    <fill>
      <patternFill patternType="solid">
        <fgColor indexed="51"/>
        <bgColor indexed="64"/>
      </patternFill>
    </fill>
    <fill>
      <patternFill patternType="solid">
        <fgColor indexed="30"/>
        <bgColor indexed="64"/>
      </patternFill>
    </fill>
    <fill>
      <patternFill patternType="gray0625"/>
    </fill>
    <fill>
      <patternFill patternType="lightUp">
        <fgColor indexed="9"/>
        <bgColor indexed="29"/>
      </patternFill>
    </fill>
    <fill>
      <patternFill patternType="mediumGray">
        <fgColor indexed="22"/>
      </patternFill>
    </fill>
    <fill>
      <patternFill patternType="solid">
        <fgColor indexed="57"/>
        <bgColor indexed="64"/>
      </patternFill>
    </fill>
    <fill>
      <patternFill patternType="solid">
        <fgColor indexed="15"/>
        <bgColor indexed="64"/>
      </patternFill>
    </fill>
    <fill>
      <patternFill patternType="solid">
        <fgColor indexed="12"/>
        <bgColor indexed="64"/>
      </patternFill>
    </fill>
    <fill>
      <patternFill patternType="solid">
        <fgColor indexed="40"/>
        <bgColor indexed="64"/>
      </patternFill>
    </fill>
    <fill>
      <patternFill patternType="lightUp">
        <fgColor indexed="9"/>
        <bgColor indexed="22"/>
      </patternFill>
    </fill>
    <fill>
      <patternFill patternType="lightUp">
        <fgColor indexed="9"/>
        <bgColor indexed="55"/>
      </patternFill>
    </fill>
    <fill>
      <patternFill patternType="solid">
        <fgColor indexed="62"/>
        <bgColor indexed="64"/>
      </patternFill>
    </fill>
    <fill>
      <patternFill patternType="solid">
        <fgColor indexed="53"/>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style="thin">
        <color theme="1"/>
      </left>
      <right style="thin">
        <color theme="1"/>
      </right>
      <top style="thin">
        <color theme="1"/>
      </top>
      <bottom style="thin">
        <color theme="1"/>
      </bottom>
      <diagonal/>
    </border>
    <border>
      <left style="thin">
        <color indexed="8"/>
      </left>
      <right/>
      <top/>
      <bottom style="thin">
        <color indexed="8"/>
      </bottom>
      <diagonal/>
    </border>
    <border>
      <left/>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style="thin">
        <color auto="1"/>
      </right>
      <top/>
      <bottom style="thin">
        <color auto="1"/>
      </bottom>
      <diagonal/>
    </border>
    <border>
      <left/>
      <right/>
      <top style="thin">
        <color indexed="62"/>
      </top>
      <bottom style="double">
        <color indexed="62"/>
      </bottom>
      <diagonal/>
    </border>
    <border>
      <left/>
      <right/>
      <top/>
      <bottom style="thick">
        <color indexed="62"/>
      </bottom>
      <diagonal/>
    </border>
    <border>
      <left/>
      <right/>
      <top/>
      <bottom style="medium">
        <color auto="1"/>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auto="1"/>
      </left>
      <right style="thin">
        <color auto="1"/>
      </right>
      <top/>
      <bottom/>
      <diagonal/>
    </border>
    <border>
      <left/>
      <right/>
      <top style="medium">
        <color auto="1"/>
      </top>
      <bottom style="medium">
        <color auto="1"/>
      </bottom>
      <diagonal/>
    </border>
    <border>
      <left/>
      <right/>
      <top/>
      <bottom style="thick">
        <color indexed="11"/>
      </bottom>
      <diagonal/>
    </border>
    <border>
      <left/>
      <right/>
      <top style="medium">
        <color indexed="9"/>
      </top>
      <bottom style="medium">
        <color indexed="9"/>
      </bottom>
      <diagonal/>
    </border>
    <border>
      <left/>
      <right/>
      <top style="thin">
        <color indexed="11"/>
      </top>
      <bottom style="double">
        <color indexed="11"/>
      </bottom>
      <diagonal/>
    </border>
    <border>
      <left/>
      <right/>
      <top/>
      <bottom style="thick">
        <color indexed="43"/>
      </bottom>
      <diagonal/>
    </border>
    <border>
      <left/>
      <right/>
      <top/>
      <bottom style="medium">
        <color indexed="43"/>
      </bottom>
      <diagonal/>
    </border>
  </borders>
  <cellStyleXfs count="1332">
    <xf numFmtId="0" fontId="0" fillId="0" borderId="0">
      <alignment vertical="center"/>
    </xf>
    <xf numFmtId="43" fontId="0" fillId="0" borderId="0" applyFont="0" applyFill="0" applyBorder="0" applyAlignment="0" applyProtection="0">
      <alignment vertical="center"/>
    </xf>
    <xf numFmtId="44" fontId="1" fillId="0" borderId="0" applyFont="0" applyFill="0" applyBorder="0" applyAlignment="0" applyProtection="0">
      <alignment vertical="center"/>
    </xf>
    <xf numFmtId="9" fontId="26"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1" fillId="4" borderId="12" applyNumberFormat="0" applyFont="0" applyAlignment="0" applyProtection="0">
      <alignment vertical="center"/>
    </xf>
    <xf numFmtId="0" fontId="57"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0" fillId="0" borderId="13" applyNumberFormat="0" applyFill="0" applyAlignment="0" applyProtection="0">
      <alignment vertical="center"/>
    </xf>
    <xf numFmtId="0" fontId="61" fillId="0" borderId="13" applyNumberFormat="0" applyFill="0" applyAlignment="0" applyProtection="0">
      <alignment vertical="center"/>
    </xf>
    <xf numFmtId="0" fontId="62" fillId="0" borderId="14" applyNumberFormat="0" applyFill="0" applyAlignment="0" applyProtection="0">
      <alignment vertical="center"/>
    </xf>
    <xf numFmtId="0" fontId="62" fillId="0" borderId="0" applyNumberFormat="0" applyFill="0" applyBorder="0" applyAlignment="0" applyProtection="0">
      <alignment vertical="center"/>
    </xf>
    <xf numFmtId="0" fontId="63" fillId="5" borderId="15" applyNumberFormat="0" applyAlignment="0" applyProtection="0">
      <alignment vertical="center"/>
    </xf>
    <xf numFmtId="0" fontId="64" fillId="6" borderId="16" applyNumberFormat="0" applyAlignment="0" applyProtection="0">
      <alignment vertical="center"/>
    </xf>
    <xf numFmtId="0" fontId="65" fillId="6" borderId="15" applyNumberFormat="0" applyAlignment="0" applyProtection="0">
      <alignment vertical="center"/>
    </xf>
    <xf numFmtId="0" fontId="66" fillId="7" borderId="17" applyNumberFormat="0" applyAlignment="0" applyProtection="0">
      <alignment vertical="center"/>
    </xf>
    <xf numFmtId="0" fontId="67" fillId="0" borderId="18" applyNumberFormat="0" applyFill="0" applyAlignment="0" applyProtection="0">
      <alignment vertical="center"/>
    </xf>
    <xf numFmtId="0" fontId="68" fillId="0" borderId="19" applyNumberFormat="0" applyFill="0" applyAlignment="0" applyProtection="0">
      <alignment vertical="center"/>
    </xf>
    <xf numFmtId="0" fontId="69" fillId="8" borderId="0" applyNumberFormat="0" applyBorder="0" applyAlignment="0" applyProtection="0">
      <alignment vertical="center"/>
    </xf>
    <xf numFmtId="0" fontId="70" fillId="9" borderId="0" applyNumberFormat="0" applyBorder="0" applyAlignment="0" applyProtection="0">
      <alignment vertical="center"/>
    </xf>
    <xf numFmtId="0" fontId="71" fillId="10" borderId="0" applyNumberFormat="0" applyBorder="0" applyAlignment="0" applyProtection="0">
      <alignment vertical="center"/>
    </xf>
    <xf numFmtId="0" fontId="72" fillId="11" borderId="0" applyNumberFormat="0" applyBorder="0" applyAlignment="0" applyProtection="0">
      <alignment vertical="center"/>
    </xf>
    <xf numFmtId="0" fontId="73" fillId="12" borderId="0" applyNumberFormat="0" applyBorder="0" applyAlignment="0" applyProtection="0">
      <alignment vertical="center"/>
    </xf>
    <xf numFmtId="0" fontId="73" fillId="13" borderId="0" applyNumberFormat="0" applyBorder="0" applyAlignment="0" applyProtection="0">
      <alignment vertical="center"/>
    </xf>
    <xf numFmtId="0" fontId="72" fillId="14" borderId="0" applyNumberFormat="0" applyBorder="0" applyAlignment="0" applyProtection="0">
      <alignment vertical="center"/>
    </xf>
    <xf numFmtId="0" fontId="72" fillId="15" borderId="0" applyNumberFormat="0" applyBorder="0" applyAlignment="0" applyProtection="0">
      <alignment vertical="center"/>
    </xf>
    <xf numFmtId="0" fontId="73" fillId="16" borderId="0" applyNumberFormat="0" applyBorder="0" applyAlignment="0" applyProtection="0">
      <alignment vertical="center"/>
    </xf>
    <xf numFmtId="0" fontId="73" fillId="17" borderId="0" applyNumberFormat="0" applyBorder="0" applyAlignment="0" applyProtection="0">
      <alignment vertical="center"/>
    </xf>
    <xf numFmtId="0" fontId="72" fillId="18" borderId="0" applyNumberFormat="0" applyBorder="0" applyAlignment="0" applyProtection="0">
      <alignment vertical="center"/>
    </xf>
    <xf numFmtId="0" fontId="72" fillId="19" borderId="0" applyNumberFormat="0" applyBorder="0" applyAlignment="0" applyProtection="0">
      <alignment vertical="center"/>
    </xf>
    <xf numFmtId="0" fontId="73" fillId="20" borderId="0" applyNumberFormat="0" applyBorder="0" applyAlignment="0" applyProtection="0">
      <alignment vertical="center"/>
    </xf>
    <xf numFmtId="0" fontId="73" fillId="21" borderId="0" applyNumberFormat="0" applyBorder="0" applyAlignment="0" applyProtection="0">
      <alignment vertical="center"/>
    </xf>
    <xf numFmtId="0" fontId="72" fillId="22" borderId="0" applyNumberFormat="0" applyBorder="0" applyAlignment="0" applyProtection="0">
      <alignment vertical="center"/>
    </xf>
    <xf numFmtId="0" fontId="72" fillId="23" borderId="0" applyNumberFormat="0" applyBorder="0" applyAlignment="0" applyProtection="0">
      <alignment vertical="center"/>
    </xf>
    <xf numFmtId="0" fontId="73" fillId="24" borderId="0" applyNumberFormat="0" applyBorder="0" applyAlignment="0" applyProtection="0">
      <alignment vertical="center"/>
    </xf>
    <xf numFmtId="0" fontId="73" fillId="25" borderId="0" applyNumberFormat="0" applyBorder="0" applyAlignment="0" applyProtection="0">
      <alignment vertical="center"/>
    </xf>
    <xf numFmtId="0" fontId="72" fillId="26" borderId="0" applyNumberFormat="0" applyBorder="0" applyAlignment="0" applyProtection="0">
      <alignment vertical="center"/>
    </xf>
    <xf numFmtId="0" fontId="72" fillId="27" borderId="0" applyNumberFormat="0" applyBorder="0" applyAlignment="0" applyProtection="0">
      <alignment vertical="center"/>
    </xf>
    <xf numFmtId="0" fontId="73" fillId="28" borderId="0" applyNumberFormat="0" applyBorder="0" applyAlignment="0" applyProtection="0">
      <alignment vertical="center"/>
    </xf>
    <xf numFmtId="0" fontId="73" fillId="29" borderId="0" applyNumberFormat="0" applyBorder="0" applyAlignment="0" applyProtection="0">
      <alignment vertical="center"/>
    </xf>
    <xf numFmtId="0" fontId="72" fillId="30" borderId="0" applyNumberFormat="0" applyBorder="0" applyAlignment="0" applyProtection="0">
      <alignment vertical="center"/>
    </xf>
    <xf numFmtId="0" fontId="72" fillId="31" borderId="0" applyNumberFormat="0" applyBorder="0" applyAlignment="0" applyProtection="0">
      <alignment vertical="center"/>
    </xf>
    <xf numFmtId="0" fontId="73" fillId="32" borderId="0" applyNumberFormat="0" applyBorder="0" applyAlignment="0" applyProtection="0">
      <alignment vertical="center"/>
    </xf>
    <xf numFmtId="0" fontId="73" fillId="33" borderId="0" applyNumberFormat="0" applyBorder="0" applyAlignment="0" applyProtection="0">
      <alignment vertical="center"/>
    </xf>
    <xf numFmtId="0" fontId="72" fillId="34" borderId="0" applyNumberFormat="0" applyBorder="0" applyAlignment="0" applyProtection="0">
      <alignment vertical="center"/>
    </xf>
    <xf numFmtId="0" fontId="74" fillId="0" borderId="20" applyNumberFormat="0" applyFill="0" applyAlignment="0" applyProtection="0">
      <alignment vertical="center"/>
    </xf>
    <xf numFmtId="0" fontId="0" fillId="0" borderId="0">
      <alignment vertical="center"/>
    </xf>
    <xf numFmtId="0" fontId="0" fillId="0" borderId="0">
      <alignment vertical="center"/>
    </xf>
    <xf numFmtId="0" fontId="26" fillId="0" borderId="0">
      <alignment vertical="center"/>
    </xf>
    <xf numFmtId="0" fontId="75" fillId="0" borderId="21" applyNumberFormat="0" applyFill="0" applyProtection="0">
      <alignment horizontal="center" vertical="center"/>
    </xf>
    <xf numFmtId="0" fontId="76" fillId="0" borderId="0">
      <alignment vertical="center"/>
    </xf>
    <xf numFmtId="0" fontId="77" fillId="35" borderId="0" applyNumberFormat="0" applyBorder="0" applyAlignment="0" applyProtection="0">
      <alignment vertical="center"/>
    </xf>
    <xf numFmtId="0" fontId="78" fillId="0" borderId="22" applyNumberFormat="0" applyFill="0" applyAlignment="0" applyProtection="0">
      <alignment vertical="center"/>
    </xf>
    <xf numFmtId="0" fontId="79" fillId="36" borderId="0" applyNumberFormat="0" applyBorder="0" applyAlignment="0" applyProtection="0">
      <alignment vertical="center"/>
    </xf>
    <xf numFmtId="9" fontId="26" fillId="0" borderId="0" applyFont="0" applyFill="0" applyBorder="0" applyAlignment="0" applyProtection="0">
      <alignment vertical="center"/>
    </xf>
    <xf numFmtId="0" fontId="79" fillId="37" borderId="0" applyNumberFormat="0" applyBorder="0" applyAlignment="0" applyProtection="0">
      <alignment vertical="center"/>
    </xf>
    <xf numFmtId="0" fontId="80" fillId="38" borderId="0" applyNumberFormat="0" applyBorder="0" applyAlignment="0" applyProtection="0">
      <alignment vertical="center"/>
    </xf>
    <xf numFmtId="0" fontId="81" fillId="0" borderId="0">
      <alignment horizontal="center" vertical="center" wrapText="1"/>
      <protection locked="0"/>
    </xf>
    <xf numFmtId="0" fontId="76" fillId="0" borderId="0">
      <alignment vertical="center"/>
    </xf>
    <xf numFmtId="0" fontId="26" fillId="0" borderId="0">
      <alignment vertical="center"/>
    </xf>
    <xf numFmtId="0" fontId="24" fillId="39" borderId="0" applyNumberFormat="0" applyBorder="0" applyAlignment="0" applyProtection="0">
      <alignment vertical="center"/>
    </xf>
    <xf numFmtId="0" fontId="82" fillId="40" borderId="0" applyNumberFormat="0" applyBorder="0" applyAlignment="0" applyProtection="0">
      <alignment vertical="center"/>
    </xf>
    <xf numFmtId="0" fontId="24" fillId="41" borderId="0" applyNumberFormat="0" applyBorder="0" applyAlignment="0" applyProtection="0">
      <alignment vertical="center"/>
    </xf>
    <xf numFmtId="0" fontId="26" fillId="0" borderId="0">
      <alignment vertical="center"/>
    </xf>
    <xf numFmtId="0" fontId="0" fillId="0" borderId="0">
      <alignment vertical="center"/>
    </xf>
    <xf numFmtId="0" fontId="26" fillId="0" borderId="0">
      <alignment vertical="center"/>
    </xf>
    <xf numFmtId="0" fontId="79" fillId="42" borderId="0" applyNumberFormat="0" applyBorder="0" applyAlignment="0" applyProtection="0">
      <alignment vertical="center"/>
    </xf>
    <xf numFmtId="0" fontId="77" fillId="42" borderId="0" applyNumberFormat="0" applyBorder="0" applyAlignment="0" applyProtection="0">
      <alignment vertical="center"/>
    </xf>
    <xf numFmtId="176" fontId="83" fillId="0" borderId="21" applyFill="0" applyProtection="0">
      <alignment horizontal="right" vertical="center"/>
    </xf>
    <xf numFmtId="0" fontId="79" fillId="43" borderId="0" applyNumberFormat="0" applyBorder="0" applyAlignment="0" applyProtection="0">
      <alignment vertical="center"/>
    </xf>
    <xf numFmtId="0" fontId="84" fillId="39" borderId="1" applyNumberFormat="0" applyBorder="0" applyAlignment="0" applyProtection="0">
      <alignment vertical="center"/>
    </xf>
    <xf numFmtId="0" fontId="80" fillId="44" borderId="0" applyNumberFormat="0" applyBorder="0" applyAlignment="0" applyProtection="0">
      <alignment vertical="center"/>
    </xf>
    <xf numFmtId="0" fontId="77" fillId="45" borderId="0" applyNumberFormat="0" applyBorder="0" applyAlignment="0" applyProtection="0">
      <alignment vertical="center"/>
    </xf>
    <xf numFmtId="0" fontId="85" fillId="38" borderId="0" applyNumberFormat="0" applyBorder="0" applyAlignment="0" applyProtection="0">
      <alignment vertical="center"/>
    </xf>
    <xf numFmtId="0" fontId="79" fillId="37" borderId="0" applyNumberFormat="0" applyBorder="0" applyAlignment="0" applyProtection="0">
      <alignment vertical="center"/>
    </xf>
    <xf numFmtId="0" fontId="86" fillId="46" borderId="0" applyNumberFormat="0" applyBorder="0" applyAlignment="0" applyProtection="0">
      <alignment vertical="center"/>
    </xf>
    <xf numFmtId="0" fontId="87" fillId="0" borderId="0">
      <alignment vertical="center"/>
    </xf>
    <xf numFmtId="0" fontId="26" fillId="0" borderId="0">
      <alignment vertical="center"/>
    </xf>
    <xf numFmtId="0" fontId="77" fillId="47" borderId="0" applyNumberFormat="0" applyBorder="0" applyAlignment="0" applyProtection="0">
      <alignment vertical="center"/>
    </xf>
    <xf numFmtId="0" fontId="79" fillId="48" borderId="0" applyNumberFormat="0" applyBorder="0" applyAlignment="0" applyProtection="0">
      <alignment vertical="center"/>
    </xf>
    <xf numFmtId="0" fontId="79" fillId="42" borderId="0" applyNumberFormat="0" applyBorder="0" applyAlignment="0" applyProtection="0">
      <alignment vertical="center"/>
    </xf>
    <xf numFmtId="9" fontId="26" fillId="0" borderId="0" applyFont="0" applyFill="0" applyBorder="0" applyAlignment="0" applyProtection="0">
      <alignment vertical="center"/>
    </xf>
    <xf numFmtId="0" fontId="79" fillId="43" borderId="0" applyNumberFormat="0" applyBorder="0" applyAlignment="0" applyProtection="0">
      <alignment vertical="center"/>
    </xf>
    <xf numFmtId="0" fontId="88" fillId="0" borderId="0" applyNumberFormat="0" applyFill="0" applyBorder="0" applyAlignment="0" applyProtection="0">
      <alignment vertical="center"/>
    </xf>
    <xf numFmtId="0" fontId="26" fillId="0" borderId="0">
      <alignment vertical="center"/>
    </xf>
    <xf numFmtId="0" fontId="26" fillId="0" borderId="0">
      <alignment vertical="center"/>
    </xf>
    <xf numFmtId="0" fontId="77" fillId="46" borderId="0" applyNumberFormat="0" applyBorder="0" applyAlignment="0" applyProtection="0">
      <alignment vertical="center"/>
    </xf>
    <xf numFmtId="0" fontId="26" fillId="0" borderId="0">
      <alignment vertical="center"/>
    </xf>
    <xf numFmtId="0" fontId="79" fillId="48" borderId="0" applyNumberFormat="0" applyBorder="0" applyAlignment="0" applyProtection="0">
      <alignment vertical="center"/>
    </xf>
    <xf numFmtId="0" fontId="89" fillId="0" borderId="23" applyNumberFormat="0" applyFill="0" applyAlignment="0" applyProtection="0">
      <alignment vertical="center"/>
    </xf>
    <xf numFmtId="9" fontId="26" fillId="0" borderId="0" applyFont="0" applyFill="0" applyBorder="0" applyAlignment="0" applyProtection="0">
      <alignment vertical="center"/>
    </xf>
    <xf numFmtId="0" fontId="77" fillId="46" borderId="0" applyNumberFormat="0" applyBorder="0" applyAlignment="0" applyProtection="0">
      <alignment vertical="center"/>
    </xf>
    <xf numFmtId="0" fontId="90" fillId="46" borderId="0" applyNumberFormat="0" applyBorder="0" applyAlignment="0" applyProtection="0">
      <alignment vertical="center"/>
    </xf>
    <xf numFmtId="0" fontId="26" fillId="0" borderId="0">
      <alignment vertical="center"/>
    </xf>
    <xf numFmtId="9" fontId="26" fillId="0" borderId="0" applyFont="0" applyFill="0" applyBorder="0" applyAlignment="0" applyProtection="0">
      <alignment vertical="center"/>
    </xf>
    <xf numFmtId="0" fontId="79" fillId="42" borderId="0" applyNumberFormat="0" applyBorder="0" applyAlignment="0" applyProtection="0">
      <alignment vertical="center"/>
    </xf>
    <xf numFmtId="0" fontId="79" fillId="37" borderId="0" applyNumberFormat="0" applyBorder="0" applyAlignment="0" applyProtection="0">
      <alignment vertical="center"/>
    </xf>
    <xf numFmtId="9" fontId="26" fillId="0" borderId="0" applyFont="0" applyFill="0" applyBorder="0" applyAlignment="0" applyProtection="0">
      <alignment vertical="center"/>
    </xf>
    <xf numFmtId="0" fontId="79" fillId="42" borderId="0" applyNumberFormat="0" applyBorder="0" applyAlignment="0" applyProtection="0">
      <alignment vertical="center"/>
    </xf>
    <xf numFmtId="0" fontId="0" fillId="48" borderId="0" applyNumberFormat="0" applyBorder="0" applyAlignment="0" applyProtection="0">
      <alignment vertical="center"/>
    </xf>
    <xf numFmtId="0" fontId="0" fillId="0" borderId="0">
      <alignment vertical="center"/>
    </xf>
    <xf numFmtId="0" fontId="0" fillId="0" borderId="0">
      <alignment vertical="center"/>
    </xf>
    <xf numFmtId="0" fontId="91" fillId="0" borderId="0" applyNumberFormat="0" applyFill="0" applyBorder="0" applyAlignment="0" applyProtection="0">
      <alignment vertical="center"/>
    </xf>
    <xf numFmtId="0" fontId="26" fillId="0" borderId="0">
      <alignment vertical="center"/>
    </xf>
    <xf numFmtId="0" fontId="92" fillId="0" borderId="24">
      <alignment horizontal="center" vertical="center"/>
    </xf>
    <xf numFmtId="0" fontId="90" fillId="49" borderId="0" applyNumberFormat="0" applyBorder="0" applyAlignment="0" applyProtection="0">
      <alignment vertical="center"/>
    </xf>
    <xf numFmtId="0" fontId="77" fillId="45" borderId="0" applyNumberFormat="0" applyBorder="0" applyAlignment="0" applyProtection="0">
      <alignment vertical="center"/>
    </xf>
    <xf numFmtId="0" fontId="93" fillId="41" borderId="25" applyNumberFormat="0" applyAlignment="0" applyProtection="0">
      <alignment vertical="center"/>
    </xf>
    <xf numFmtId="0" fontId="0" fillId="38" borderId="0" applyNumberFormat="0" applyBorder="0" applyAlignment="0" applyProtection="0">
      <alignment vertical="center"/>
    </xf>
    <xf numFmtId="0" fontId="82" fillId="40" borderId="0" applyNumberFormat="0" applyBorder="0" applyAlignment="0" applyProtection="0">
      <alignment vertical="center"/>
    </xf>
    <xf numFmtId="0" fontId="0" fillId="0" borderId="0">
      <alignment vertical="center"/>
    </xf>
    <xf numFmtId="0" fontId="0" fillId="0" borderId="0">
      <alignment vertical="center"/>
    </xf>
    <xf numFmtId="0" fontId="74" fillId="0" borderId="20" applyNumberFormat="0" applyFill="0" applyAlignment="0" applyProtection="0">
      <alignment vertical="center"/>
    </xf>
    <xf numFmtId="0" fontId="91" fillId="0" borderId="0" applyNumberFormat="0" applyFill="0" applyBorder="0" applyAlignment="0" applyProtection="0">
      <alignment vertical="center"/>
    </xf>
    <xf numFmtId="43" fontId="0" fillId="0" borderId="0" applyFont="0" applyFill="0" applyBorder="0" applyAlignment="0" applyProtection="0">
      <alignment vertical="center"/>
    </xf>
    <xf numFmtId="0" fontId="26" fillId="0" borderId="0">
      <alignment vertical="center"/>
    </xf>
    <xf numFmtId="0" fontId="0" fillId="0" borderId="0">
      <alignment vertical="center"/>
    </xf>
    <xf numFmtId="0" fontId="0" fillId="0" borderId="0">
      <alignment vertical="center"/>
    </xf>
    <xf numFmtId="0" fontId="74" fillId="0" borderId="20" applyNumberFormat="0" applyFill="0" applyAlignment="0" applyProtection="0">
      <alignment vertical="center"/>
    </xf>
    <xf numFmtId="0" fontId="83" fillId="0" borderId="9" applyNumberFormat="0" applyFill="0" applyProtection="0">
      <alignment horizontal="right" vertical="center"/>
    </xf>
    <xf numFmtId="0" fontId="94" fillId="0" borderId="0" applyNumberFormat="0" applyFill="0" applyBorder="0" applyAlignment="0" applyProtection="0">
      <alignment vertical="center"/>
    </xf>
    <xf numFmtId="0" fontId="24" fillId="39" borderId="0" applyNumberFormat="0" applyBorder="0" applyAlignment="0" applyProtection="0">
      <alignment vertical="center"/>
    </xf>
    <xf numFmtId="0" fontId="78" fillId="0" borderId="22" applyNumberFormat="0" applyFill="0" applyAlignment="0" applyProtection="0">
      <alignment vertical="center"/>
    </xf>
    <xf numFmtId="0" fontId="0" fillId="0" borderId="0">
      <alignment vertical="center"/>
    </xf>
    <xf numFmtId="0" fontId="0" fillId="0" borderId="0">
      <alignment vertical="center"/>
    </xf>
    <xf numFmtId="0" fontId="74" fillId="0" borderId="20" applyNumberFormat="0" applyFill="0" applyAlignment="0" applyProtection="0">
      <alignment vertical="center"/>
    </xf>
    <xf numFmtId="0" fontId="90" fillId="49" borderId="0" applyNumberFormat="0" applyBorder="0" applyAlignment="0" applyProtection="0">
      <alignment vertical="center"/>
    </xf>
    <xf numFmtId="0" fontId="24" fillId="41" borderId="0" applyNumberFormat="0" applyBorder="0" applyAlignment="0" applyProtection="0">
      <alignment vertical="center"/>
    </xf>
    <xf numFmtId="0" fontId="95" fillId="43" borderId="26" applyNumberFormat="0" applyAlignment="0" applyProtection="0">
      <alignment vertical="center"/>
    </xf>
    <xf numFmtId="0" fontId="24" fillId="41" borderId="0" applyNumberFormat="0" applyBorder="0" applyAlignment="0" applyProtection="0">
      <alignment vertical="center"/>
    </xf>
    <xf numFmtId="0" fontId="85" fillId="38" borderId="0" applyNumberFormat="0" applyBorder="0" applyAlignment="0" applyProtection="0">
      <alignment vertical="center"/>
    </xf>
    <xf numFmtId="0" fontId="26" fillId="0" borderId="0" applyNumberFormat="0" applyFont="0" applyFill="0" applyBorder="0" applyAlignment="0" applyProtection="0">
      <alignment horizontal="left" vertical="center"/>
    </xf>
    <xf numFmtId="0" fontId="0" fillId="0" borderId="0">
      <alignment vertical="center"/>
    </xf>
    <xf numFmtId="0" fontId="0" fillId="0" borderId="0">
      <alignment vertical="center"/>
    </xf>
    <xf numFmtId="0" fontId="74" fillId="0" borderId="20" applyNumberFormat="0" applyFill="0" applyAlignment="0" applyProtection="0">
      <alignment vertical="center"/>
    </xf>
    <xf numFmtId="0" fontId="26" fillId="0" borderId="0">
      <alignment vertical="center"/>
    </xf>
    <xf numFmtId="0" fontId="77" fillId="41" borderId="0" applyNumberFormat="0" applyBorder="0" applyAlignment="0" applyProtection="0">
      <alignment vertical="center"/>
    </xf>
    <xf numFmtId="0" fontId="7" fillId="0" borderId="0">
      <alignment vertical="center"/>
    </xf>
    <xf numFmtId="0" fontId="96" fillId="41" borderId="27" applyNumberFormat="0" applyAlignment="0" applyProtection="0">
      <alignment vertical="center"/>
    </xf>
    <xf numFmtId="0" fontId="79" fillId="42" borderId="0" applyNumberFormat="0" applyBorder="0" applyAlignment="0" applyProtection="0">
      <alignment vertical="center"/>
    </xf>
    <xf numFmtId="0" fontId="89" fillId="0" borderId="23" applyNumberFormat="0" applyFill="0" applyAlignment="0" applyProtection="0">
      <alignment vertical="center"/>
    </xf>
    <xf numFmtId="0" fontId="97" fillId="0" borderId="0">
      <alignment vertical="center"/>
    </xf>
    <xf numFmtId="0" fontId="79" fillId="42" borderId="0" applyNumberFormat="0" applyBorder="0" applyAlignment="0" applyProtection="0">
      <alignment vertical="center"/>
    </xf>
    <xf numFmtId="0" fontId="89" fillId="0" borderId="23" applyNumberFormat="0" applyFill="0" applyAlignment="0" applyProtection="0">
      <alignment vertical="center"/>
    </xf>
    <xf numFmtId="0" fontId="76" fillId="0" borderId="0">
      <alignment vertical="center"/>
    </xf>
    <xf numFmtId="0" fontId="24" fillId="39" borderId="0" applyNumberFormat="0" applyBorder="0" applyAlignment="0" applyProtection="0">
      <alignment vertical="center"/>
    </xf>
    <xf numFmtId="0" fontId="26" fillId="0" borderId="0">
      <alignment vertical="center"/>
    </xf>
    <xf numFmtId="0" fontId="82" fillId="40" borderId="0" applyNumberFormat="0" applyBorder="0" applyAlignment="0" applyProtection="0">
      <alignment vertical="center"/>
    </xf>
    <xf numFmtId="0" fontId="87" fillId="0" borderId="0">
      <alignment vertical="center"/>
    </xf>
    <xf numFmtId="0" fontId="97" fillId="0" borderId="0">
      <alignment vertical="center"/>
    </xf>
    <xf numFmtId="0" fontId="97" fillId="0" borderId="0">
      <alignment vertical="center"/>
    </xf>
    <xf numFmtId="0" fontId="87" fillId="0" borderId="0">
      <alignment vertical="center"/>
    </xf>
    <xf numFmtId="0" fontId="76" fillId="0" borderId="0">
      <alignment vertical="center"/>
    </xf>
    <xf numFmtId="9" fontId="26" fillId="0" borderId="0" applyFont="0" applyFill="0" applyBorder="0" applyAlignment="0" applyProtection="0">
      <alignment vertical="center"/>
    </xf>
    <xf numFmtId="0" fontId="24" fillId="39" borderId="0" applyNumberFormat="0" applyBorder="0" applyAlignment="0" applyProtection="0">
      <alignment vertical="center"/>
    </xf>
    <xf numFmtId="9" fontId="26" fillId="0" borderId="0" applyFont="0" applyFill="0" applyBorder="0" applyAlignment="0" applyProtection="0">
      <alignment vertical="center"/>
    </xf>
    <xf numFmtId="0" fontId="76" fillId="0" borderId="0">
      <alignment vertical="center"/>
    </xf>
    <xf numFmtId="9" fontId="26" fillId="0" borderId="0" applyFont="0" applyFill="0" applyBorder="0" applyAlignment="0" applyProtection="0">
      <alignment vertical="center"/>
    </xf>
    <xf numFmtId="0" fontId="26" fillId="0" borderId="0">
      <alignment vertical="center"/>
    </xf>
    <xf numFmtId="0" fontId="76" fillId="0" borderId="0">
      <alignment vertical="center"/>
    </xf>
    <xf numFmtId="9" fontId="26" fillId="0" borderId="0" applyFont="0" applyFill="0" applyBorder="0" applyAlignment="0" applyProtection="0">
      <alignment vertical="center"/>
    </xf>
    <xf numFmtId="0" fontId="98" fillId="0" borderId="0" applyNumberFormat="0" applyFill="0" applyBorder="0" applyAlignment="0" applyProtection="0">
      <alignment vertical="top"/>
      <protection locked="0"/>
    </xf>
    <xf numFmtId="49" fontId="26" fillId="0" borderId="0" applyFont="0" applyFill="0" applyBorder="0" applyAlignment="0" applyProtection="0">
      <alignment vertical="center"/>
    </xf>
    <xf numFmtId="0" fontId="87" fillId="0" borderId="0">
      <alignment vertical="center"/>
    </xf>
    <xf numFmtId="0" fontId="0" fillId="0" borderId="0">
      <alignment vertical="center"/>
    </xf>
    <xf numFmtId="0" fontId="76" fillId="0" borderId="0">
      <alignment vertical="center"/>
    </xf>
    <xf numFmtId="0" fontId="24" fillId="39" borderId="0" applyNumberFormat="0" applyBorder="0" applyAlignment="0" applyProtection="0">
      <alignment vertical="center"/>
    </xf>
    <xf numFmtId="0" fontId="26" fillId="0" borderId="0">
      <alignment vertical="center"/>
    </xf>
    <xf numFmtId="0" fontId="82" fillId="40" borderId="0" applyNumberFormat="0" applyBorder="0" applyAlignment="0" applyProtection="0">
      <alignment vertical="center"/>
    </xf>
    <xf numFmtId="0" fontId="76" fillId="0" borderId="0">
      <alignment vertical="center"/>
    </xf>
    <xf numFmtId="0" fontId="99" fillId="46" borderId="0" applyNumberFormat="0" applyBorder="0" applyAlignment="0" applyProtection="0">
      <alignment vertical="center"/>
    </xf>
    <xf numFmtId="0" fontId="26" fillId="0" borderId="0">
      <alignment vertical="center"/>
    </xf>
    <xf numFmtId="9" fontId="26" fillId="0" borderId="0" applyFont="0" applyFill="0" applyBorder="0" applyAlignment="0" applyProtection="0">
      <alignment vertical="center"/>
    </xf>
    <xf numFmtId="0" fontId="76" fillId="0" borderId="0">
      <alignment vertical="center"/>
    </xf>
    <xf numFmtId="49" fontId="26" fillId="0" borderId="0" applyFont="0" applyFill="0" applyBorder="0" applyAlignment="0" applyProtection="0">
      <alignment vertical="center"/>
    </xf>
    <xf numFmtId="0" fontId="79" fillId="37" borderId="0" applyNumberFormat="0" applyBorder="0" applyAlignment="0" applyProtection="0">
      <alignment vertical="center"/>
    </xf>
    <xf numFmtId="0" fontId="98" fillId="0" borderId="0" applyNumberFormat="0" applyFill="0" applyBorder="0" applyAlignment="0" applyProtection="0">
      <alignment vertical="top"/>
      <protection locked="0"/>
    </xf>
    <xf numFmtId="0" fontId="26" fillId="0" borderId="0">
      <alignment vertical="center"/>
    </xf>
    <xf numFmtId="0" fontId="76" fillId="0" borderId="0">
      <alignment vertical="center"/>
    </xf>
    <xf numFmtId="0" fontId="79" fillId="48" borderId="0" applyNumberFormat="0" applyBorder="0" applyAlignment="0" applyProtection="0">
      <alignment vertical="center"/>
    </xf>
    <xf numFmtId="0" fontId="26" fillId="0" borderId="0">
      <alignment vertical="center"/>
    </xf>
    <xf numFmtId="0" fontId="76" fillId="0" borderId="0">
      <alignment vertical="center"/>
    </xf>
    <xf numFmtId="0" fontId="76" fillId="0" borderId="0">
      <alignment vertical="center"/>
    </xf>
    <xf numFmtId="9" fontId="26" fillId="0" borderId="0" applyFont="0" applyFill="0" applyBorder="0" applyAlignment="0" applyProtection="0">
      <alignment vertical="center"/>
    </xf>
    <xf numFmtId="10" fontId="26" fillId="0" borderId="0" applyFont="0" applyFill="0" applyBorder="0" applyAlignment="0" applyProtection="0">
      <alignment vertical="center"/>
    </xf>
    <xf numFmtId="0" fontId="100" fillId="0" borderId="28" applyNumberFormat="0" applyFill="0" applyAlignment="0" applyProtection="0">
      <alignment vertical="center"/>
    </xf>
    <xf numFmtId="0" fontId="76" fillId="0" borderId="0">
      <alignment vertical="center"/>
    </xf>
    <xf numFmtId="0" fontId="76" fillId="0" borderId="0">
      <alignment vertical="center"/>
    </xf>
    <xf numFmtId="0" fontId="76" fillId="0" borderId="0">
      <alignment vertical="center"/>
    </xf>
    <xf numFmtId="0" fontId="79" fillId="37" borderId="0" applyNumberFormat="0" applyBorder="0" applyAlignment="0" applyProtection="0">
      <alignment vertical="center"/>
    </xf>
    <xf numFmtId="0" fontId="98" fillId="0" borderId="0" applyNumberFormat="0" applyFill="0" applyBorder="0" applyAlignment="0" applyProtection="0">
      <alignment vertical="top"/>
      <protection locked="0"/>
    </xf>
    <xf numFmtId="0" fontId="76" fillId="0" borderId="0">
      <alignment vertical="center"/>
    </xf>
    <xf numFmtId="0" fontId="83" fillId="0" borderId="0">
      <alignment vertical="center"/>
    </xf>
    <xf numFmtId="0" fontId="79" fillId="36" borderId="0" applyNumberFormat="0" applyBorder="0" applyAlignment="0" applyProtection="0">
      <alignment vertical="center"/>
    </xf>
    <xf numFmtId="0" fontId="24" fillId="50" borderId="0" applyNumberFormat="0" applyBorder="0" applyAlignment="0" applyProtection="0">
      <alignment vertical="center"/>
    </xf>
    <xf numFmtId="0" fontId="77" fillId="51" borderId="0" applyNumberFormat="0" applyBorder="0" applyAlignment="0" applyProtection="0">
      <alignment vertical="center"/>
    </xf>
    <xf numFmtId="0" fontId="87" fillId="0" borderId="0">
      <alignment vertical="center"/>
    </xf>
    <xf numFmtId="0" fontId="79" fillId="37" borderId="0" applyNumberFormat="0" applyBorder="0" applyAlignment="0" applyProtection="0">
      <alignment vertical="center"/>
    </xf>
    <xf numFmtId="0" fontId="87" fillId="0" borderId="0">
      <alignment vertical="center"/>
    </xf>
    <xf numFmtId="0" fontId="101" fillId="0" borderId="0" applyNumberFormat="0" applyFill="0" applyBorder="0" applyAlignment="0" applyProtection="0">
      <alignment vertical="center"/>
    </xf>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26" fillId="0" borderId="0">
      <alignment vertical="center"/>
    </xf>
    <xf numFmtId="0" fontId="74" fillId="0" borderId="20" applyNumberFormat="0" applyFill="0" applyAlignment="0" applyProtection="0">
      <alignment vertical="center"/>
    </xf>
    <xf numFmtId="0" fontId="24" fillId="50" borderId="0" applyNumberFormat="0" applyBorder="0" applyAlignment="0" applyProtection="0">
      <alignment vertical="center"/>
    </xf>
    <xf numFmtId="0" fontId="0" fillId="50" borderId="0" applyNumberFormat="0" applyBorder="0" applyAlignment="0" applyProtection="0">
      <alignment vertical="center"/>
    </xf>
    <xf numFmtId="0" fontId="77" fillId="51"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0" fillId="46" borderId="0" applyNumberFormat="0" applyBorder="0" applyAlignment="0" applyProtection="0">
      <alignment vertical="center"/>
    </xf>
    <xf numFmtId="0" fontId="77" fillId="52" borderId="0" applyNumberFormat="0" applyBorder="0" applyAlignment="0" applyProtection="0">
      <alignment vertical="center"/>
    </xf>
    <xf numFmtId="0" fontId="0" fillId="39" borderId="0" applyNumberFormat="0" applyBorder="0" applyAlignment="0" applyProtection="0">
      <alignment vertical="center"/>
    </xf>
    <xf numFmtId="0" fontId="26" fillId="0" borderId="0">
      <alignment vertical="center"/>
    </xf>
    <xf numFmtId="0" fontId="82" fillId="40" borderId="0" applyNumberFormat="0" applyBorder="0" applyAlignment="0" applyProtection="0">
      <alignment vertical="center"/>
    </xf>
    <xf numFmtId="0" fontId="0" fillId="39" borderId="0" applyNumberFormat="0" applyBorder="0" applyAlignment="0" applyProtection="0">
      <alignment vertical="center"/>
    </xf>
    <xf numFmtId="177" fontId="26" fillId="0" borderId="0" applyFont="0" applyFill="0" applyBorder="0" applyAlignment="0" applyProtection="0">
      <alignment vertical="center"/>
    </xf>
    <xf numFmtId="0" fontId="0" fillId="44" borderId="0" applyNumberFormat="0" applyBorder="0" applyAlignment="0" applyProtection="0">
      <alignment vertical="center"/>
    </xf>
    <xf numFmtId="0" fontId="26" fillId="0" borderId="0">
      <alignment vertical="center"/>
    </xf>
    <xf numFmtId="0" fontId="0" fillId="44" borderId="0" applyNumberFormat="0" applyBorder="0" applyAlignment="0" applyProtection="0">
      <alignment vertical="center"/>
    </xf>
    <xf numFmtId="0" fontId="26" fillId="0" borderId="0">
      <alignment vertical="center"/>
    </xf>
    <xf numFmtId="0" fontId="79" fillId="52" borderId="0" applyNumberFormat="0" applyBorder="0" applyAlignment="0" applyProtection="0">
      <alignment vertical="center"/>
    </xf>
    <xf numFmtId="0" fontId="0" fillId="49" borderId="0" applyNumberFormat="0" applyBorder="0" applyAlignment="0" applyProtection="0">
      <alignment vertical="center"/>
    </xf>
    <xf numFmtId="0" fontId="26" fillId="0" borderId="0">
      <alignment vertical="center"/>
    </xf>
    <xf numFmtId="0" fontId="0" fillId="2" borderId="0" applyNumberFormat="0" applyBorder="0" applyAlignment="0" applyProtection="0">
      <alignment vertical="center"/>
    </xf>
    <xf numFmtId="0" fontId="0" fillId="2"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24" fillId="39" borderId="0" applyNumberFormat="0" applyBorder="0" applyAlignment="0" applyProtection="0">
      <alignment vertical="center"/>
    </xf>
    <xf numFmtId="0" fontId="0" fillId="44" borderId="0" applyNumberFormat="0" applyBorder="0" applyAlignment="0" applyProtection="0">
      <alignment vertical="center"/>
    </xf>
    <xf numFmtId="0" fontId="0" fillId="52" borderId="0" applyNumberFormat="0" applyBorder="0" applyAlignment="0" applyProtection="0">
      <alignment vertical="center"/>
    </xf>
    <xf numFmtId="0" fontId="88" fillId="0" borderId="0" applyNumberFormat="0" applyFill="0" applyBorder="0" applyAlignment="0" applyProtection="0">
      <alignment vertical="center"/>
    </xf>
    <xf numFmtId="0" fontId="0" fillId="40" borderId="0" applyNumberFormat="0" applyBorder="0" applyAlignment="0" applyProtection="0">
      <alignment vertical="center"/>
    </xf>
    <xf numFmtId="0" fontId="0" fillId="40" borderId="0" applyNumberFormat="0" applyBorder="0" applyAlignment="0" applyProtection="0">
      <alignment vertical="center"/>
    </xf>
    <xf numFmtId="0" fontId="26" fillId="0" borderId="0">
      <alignment vertical="center"/>
    </xf>
    <xf numFmtId="0" fontId="0" fillId="48" borderId="0" applyNumberFormat="0" applyBorder="0" applyAlignment="0" applyProtection="0">
      <alignment vertical="center"/>
    </xf>
    <xf numFmtId="0" fontId="102" fillId="0" borderId="1">
      <alignment horizontal="left" vertical="center"/>
    </xf>
    <xf numFmtId="0" fontId="79" fillId="37" borderId="0" applyNumberFormat="0" applyBorder="0" applyAlignment="0" applyProtection="0">
      <alignment vertical="center"/>
    </xf>
    <xf numFmtId="0" fontId="26" fillId="0" borderId="0">
      <alignment vertical="center"/>
    </xf>
    <xf numFmtId="0" fontId="0" fillId="46" borderId="0" applyNumberFormat="0" applyBorder="0" applyAlignment="0" applyProtection="0">
      <alignment vertical="center"/>
    </xf>
    <xf numFmtId="0" fontId="26" fillId="0" borderId="0">
      <alignment vertical="center"/>
    </xf>
    <xf numFmtId="0" fontId="0" fillId="46" borderId="0" applyNumberFormat="0" applyBorder="0" applyAlignment="0" applyProtection="0">
      <alignment vertical="center"/>
    </xf>
    <xf numFmtId="0" fontId="7" fillId="0" borderId="0">
      <alignment vertical="center"/>
    </xf>
    <xf numFmtId="0" fontId="0" fillId="47" borderId="0" applyNumberFormat="0" applyBorder="0" applyAlignment="0" applyProtection="0">
      <alignment vertical="center"/>
    </xf>
    <xf numFmtId="0" fontId="7" fillId="0" borderId="0">
      <alignment vertical="center"/>
    </xf>
    <xf numFmtId="0" fontId="0" fillId="52" borderId="0" applyNumberFormat="0" applyBorder="0" applyAlignment="0" applyProtection="0">
      <alignment vertical="center"/>
    </xf>
    <xf numFmtId="0" fontId="0" fillId="52" borderId="0" applyNumberFormat="0" applyBorder="0" applyAlignment="0" applyProtection="0">
      <alignment vertical="center"/>
    </xf>
    <xf numFmtId="0" fontId="0" fillId="53" borderId="0" applyNumberFormat="0" applyBorder="0" applyAlignment="0" applyProtection="0">
      <alignment vertical="center"/>
    </xf>
    <xf numFmtId="0" fontId="0" fillId="48" borderId="0" applyNumberFormat="0" applyBorder="0" applyAlignment="0" applyProtection="0">
      <alignment vertical="center"/>
    </xf>
    <xf numFmtId="0" fontId="91" fillId="0" borderId="0" applyNumberFormat="0" applyFill="0" applyBorder="0" applyAlignment="0" applyProtection="0">
      <alignment vertical="center"/>
    </xf>
    <xf numFmtId="43" fontId="0" fillId="0" borderId="0" applyFont="0" applyFill="0" applyBorder="0" applyAlignment="0" applyProtection="0">
      <alignment vertical="center"/>
    </xf>
    <xf numFmtId="0" fontId="0" fillId="49" borderId="0" applyNumberFormat="0" applyBorder="0" applyAlignment="0" applyProtection="0">
      <alignment vertical="center"/>
    </xf>
    <xf numFmtId="0" fontId="24" fillId="39" borderId="0" applyNumberFormat="0" applyBorder="0" applyAlignment="0" applyProtection="0">
      <alignment vertical="center"/>
    </xf>
    <xf numFmtId="0" fontId="0" fillId="41" borderId="0" applyNumberFormat="0" applyBorder="0" applyAlignment="0" applyProtection="0">
      <alignment vertical="center"/>
    </xf>
    <xf numFmtId="0" fontId="80" fillId="38" borderId="0" applyNumberFormat="0" applyBorder="0" applyAlignment="0" applyProtection="0">
      <alignment vertical="center"/>
    </xf>
    <xf numFmtId="0" fontId="0" fillId="41" borderId="0" applyNumberFormat="0" applyBorder="0" applyAlignment="0" applyProtection="0">
      <alignment vertical="center"/>
    </xf>
    <xf numFmtId="0" fontId="77" fillId="54" borderId="0" applyNumberFormat="0" applyBorder="0" applyAlignment="0" applyProtection="0">
      <alignment vertical="center"/>
    </xf>
    <xf numFmtId="0" fontId="96" fillId="41" borderId="27" applyNumberFormat="0" applyAlignment="0" applyProtection="0">
      <alignment vertical="center"/>
    </xf>
    <xf numFmtId="0" fontId="0" fillId="48" borderId="0" applyNumberFormat="0" applyBorder="0" applyAlignment="0" applyProtection="0">
      <alignment vertical="center"/>
    </xf>
    <xf numFmtId="0" fontId="80" fillId="38" borderId="0" applyNumberFormat="0" applyBorder="0" applyAlignment="0" applyProtection="0">
      <alignment vertical="center"/>
    </xf>
    <xf numFmtId="9" fontId="26" fillId="0" borderId="0" applyFont="0" applyFill="0" applyBorder="0" applyAlignment="0" applyProtection="0">
      <alignment vertical="center"/>
    </xf>
    <xf numFmtId="0" fontId="82" fillId="40" borderId="0" applyNumberFormat="0" applyBorder="0" applyAlignment="0" applyProtection="0">
      <alignment vertical="center"/>
    </xf>
    <xf numFmtId="0" fontId="100" fillId="0" borderId="28" applyNumberFormat="0" applyFill="0" applyAlignment="0" applyProtection="0">
      <alignment vertical="center"/>
    </xf>
    <xf numFmtId="0" fontId="0" fillId="44" borderId="0" applyNumberFormat="0" applyBorder="0" applyAlignment="0" applyProtection="0">
      <alignment vertical="center"/>
    </xf>
    <xf numFmtId="0" fontId="80" fillId="38" borderId="0" applyNumberFormat="0" applyBorder="0" applyAlignment="0" applyProtection="0">
      <alignment vertical="center"/>
    </xf>
    <xf numFmtId="0" fontId="0" fillId="44" borderId="0" applyNumberFormat="0" applyBorder="0" applyAlignment="0" applyProtection="0">
      <alignment vertical="center"/>
    </xf>
    <xf numFmtId="9" fontId="26" fillId="0" borderId="0" applyFont="0" applyFill="0" applyBorder="0" applyAlignment="0" applyProtection="0">
      <alignment vertical="center"/>
    </xf>
    <xf numFmtId="0" fontId="82" fillId="40" borderId="0" applyNumberFormat="0" applyBorder="0" applyAlignment="0" applyProtection="0">
      <alignment vertical="center"/>
    </xf>
    <xf numFmtId="0" fontId="79" fillId="55" borderId="0" applyNumberFormat="0" applyBorder="0" applyAlignment="0" applyProtection="0">
      <alignment vertical="center"/>
    </xf>
    <xf numFmtId="0" fontId="0" fillId="56" borderId="0" applyNumberFormat="0" applyBorder="0" applyAlignment="0" applyProtection="0">
      <alignment vertical="center"/>
    </xf>
    <xf numFmtId="0" fontId="80" fillId="38" borderId="0" applyNumberFormat="0" applyBorder="0" applyAlignment="0" applyProtection="0">
      <alignment vertical="center"/>
    </xf>
    <xf numFmtId="0" fontId="79" fillId="42" borderId="0" applyNumberFormat="0" applyBorder="0" applyAlignment="0" applyProtection="0">
      <alignment vertical="center"/>
    </xf>
    <xf numFmtId="0" fontId="93" fillId="41" borderId="25" applyNumberFormat="0" applyAlignment="0" applyProtection="0">
      <alignment vertical="center"/>
    </xf>
    <xf numFmtId="0" fontId="77" fillId="40" borderId="0" applyNumberFormat="0" applyBorder="0" applyAlignment="0" applyProtection="0">
      <alignment vertical="center"/>
    </xf>
    <xf numFmtId="0" fontId="77" fillId="40" borderId="0" applyNumberFormat="0" applyBorder="0" applyAlignment="0" applyProtection="0">
      <alignment vertical="center"/>
    </xf>
    <xf numFmtId="0" fontId="77" fillId="40" borderId="0" applyNumberFormat="0" applyBorder="0" applyAlignment="0" applyProtection="0">
      <alignment vertical="center"/>
    </xf>
    <xf numFmtId="0" fontId="91" fillId="0" borderId="29" applyNumberFormat="0" applyFill="0" applyAlignment="0" applyProtection="0">
      <alignment vertical="center"/>
    </xf>
    <xf numFmtId="0" fontId="80" fillId="38" borderId="0" applyNumberFormat="0" applyBorder="0" applyAlignment="0" applyProtection="0">
      <alignment vertical="center"/>
    </xf>
    <xf numFmtId="0" fontId="83" fillId="0" borderId="9" applyNumberFormat="0" applyFill="0" applyProtection="0">
      <alignment horizontal="left" vertical="center"/>
    </xf>
    <xf numFmtId="0" fontId="77" fillId="40" borderId="0" applyNumberFormat="0" applyBorder="0" applyAlignment="0" applyProtection="0">
      <alignment vertical="center"/>
    </xf>
    <xf numFmtId="9" fontId="26" fillId="0" borderId="0" applyFont="0" applyFill="0" applyBorder="0" applyAlignment="0" applyProtection="0">
      <alignment vertical="center"/>
    </xf>
    <xf numFmtId="0" fontId="77" fillId="57" borderId="0" applyNumberFormat="0" applyBorder="0" applyAlignment="0" applyProtection="0">
      <alignment vertical="center"/>
    </xf>
    <xf numFmtId="0" fontId="77" fillId="57" borderId="0" applyNumberFormat="0" applyBorder="0" applyAlignment="0" applyProtection="0">
      <alignment vertical="center"/>
    </xf>
    <xf numFmtId="178" fontId="0" fillId="0" borderId="0" applyFont="0" applyFill="0" applyBorder="0" applyAlignment="0" applyProtection="0">
      <alignment vertical="center"/>
    </xf>
    <xf numFmtId="0" fontId="79" fillId="42" borderId="0" applyNumberFormat="0" applyBorder="0" applyAlignment="0" applyProtection="0">
      <alignment vertical="center"/>
    </xf>
    <xf numFmtId="0" fontId="26" fillId="0" borderId="0">
      <alignment vertical="center"/>
    </xf>
    <xf numFmtId="0" fontId="93" fillId="41" borderId="25" applyNumberFormat="0" applyAlignment="0" applyProtection="0">
      <alignment vertical="center"/>
    </xf>
    <xf numFmtId="0" fontId="77" fillId="46" borderId="0" applyNumberFormat="0" applyBorder="0" applyAlignment="0" applyProtection="0">
      <alignment vertical="center"/>
    </xf>
    <xf numFmtId="0" fontId="77" fillId="46" borderId="0" applyNumberFormat="0" applyBorder="0" applyAlignment="0" applyProtection="0">
      <alignment vertical="center"/>
    </xf>
    <xf numFmtId="0" fontId="0" fillId="0" borderId="0">
      <alignment vertical="center"/>
    </xf>
    <xf numFmtId="0" fontId="79" fillId="52" borderId="0" applyNumberFormat="0" applyBorder="0" applyAlignment="0" applyProtection="0">
      <alignment vertical="center"/>
    </xf>
    <xf numFmtId="0" fontId="77" fillId="47" borderId="0" applyNumberFormat="0" applyBorder="0" applyAlignment="0" applyProtection="0">
      <alignment vertical="center"/>
    </xf>
    <xf numFmtId="0" fontId="0" fillId="39" borderId="30" applyNumberFormat="0" applyFont="0" applyAlignment="0" applyProtection="0">
      <alignment vertical="center"/>
    </xf>
    <xf numFmtId="0" fontId="0" fillId="0" borderId="0">
      <alignment vertical="center"/>
    </xf>
    <xf numFmtId="0" fontId="79" fillId="42" borderId="0" applyNumberFormat="0" applyBorder="0" applyAlignment="0" applyProtection="0">
      <alignment vertical="center"/>
    </xf>
    <xf numFmtId="0" fontId="77" fillId="52" borderId="0" applyNumberFormat="0" applyBorder="0" applyAlignment="0" applyProtection="0">
      <alignment vertical="center"/>
    </xf>
    <xf numFmtId="0" fontId="77" fillId="52" borderId="0" applyNumberFormat="0" applyBorder="0" applyAlignment="0" applyProtection="0">
      <alignment vertical="center"/>
    </xf>
    <xf numFmtId="0" fontId="77" fillId="52" borderId="0" applyNumberFormat="0" applyBorder="0" applyAlignment="0" applyProtection="0">
      <alignment vertical="center"/>
    </xf>
    <xf numFmtId="0" fontId="77" fillId="53" borderId="0" applyNumberFormat="0" applyBorder="0" applyAlignment="0" applyProtection="0">
      <alignment vertical="center"/>
    </xf>
    <xf numFmtId="0" fontId="24" fillId="50" borderId="0" applyNumberFormat="0" applyBorder="0" applyAlignment="0" applyProtection="0">
      <alignment vertical="center"/>
    </xf>
    <xf numFmtId="0" fontId="77" fillId="53" borderId="0" applyNumberFormat="0" applyBorder="0" applyAlignment="0" applyProtection="0">
      <alignment vertical="center"/>
    </xf>
    <xf numFmtId="0" fontId="78" fillId="0" borderId="22" applyNumberFormat="0" applyFill="0" applyAlignment="0" applyProtection="0">
      <alignment vertical="center"/>
    </xf>
    <xf numFmtId="0" fontId="24" fillId="50" borderId="0" applyNumberFormat="0" applyBorder="0" applyAlignment="0" applyProtection="0">
      <alignment vertical="center"/>
    </xf>
    <xf numFmtId="0" fontId="79" fillId="42" borderId="0" applyNumberFormat="0" applyBorder="0" applyAlignment="0" applyProtection="0">
      <alignment vertical="center"/>
    </xf>
    <xf numFmtId="0" fontId="77" fillId="45" borderId="0" applyNumberFormat="0" applyBorder="0" applyAlignment="0" applyProtection="0">
      <alignment vertical="center"/>
    </xf>
    <xf numFmtId="0" fontId="77" fillId="45" borderId="0" applyNumberFormat="0" applyBorder="0" applyAlignment="0" applyProtection="0">
      <alignment vertical="center"/>
    </xf>
    <xf numFmtId="0" fontId="77" fillId="54" borderId="0" applyNumberFormat="0" applyBorder="0" applyAlignment="0" applyProtection="0">
      <alignment vertical="center"/>
    </xf>
    <xf numFmtId="0" fontId="26" fillId="0" borderId="0">
      <alignment vertical="center"/>
    </xf>
    <xf numFmtId="0" fontId="83" fillId="0" borderId="0" applyProtection="0">
      <alignment vertical="center"/>
    </xf>
    <xf numFmtId="0" fontId="77" fillId="41" borderId="0" applyNumberFormat="0" applyBorder="0" applyAlignment="0" applyProtection="0">
      <alignment vertical="center"/>
    </xf>
    <xf numFmtId="0" fontId="89" fillId="0" borderId="23" applyNumberFormat="0" applyFill="0" applyAlignment="0" applyProtection="0">
      <alignment vertical="center"/>
    </xf>
    <xf numFmtId="0" fontId="26" fillId="0" borderId="0">
      <alignment vertical="center"/>
    </xf>
    <xf numFmtId="0" fontId="77" fillId="41" borderId="0" applyNumberFormat="0" applyBorder="0" applyAlignment="0" applyProtection="0">
      <alignment vertical="center"/>
    </xf>
    <xf numFmtId="0" fontId="7" fillId="0" borderId="0">
      <alignment vertical="center"/>
    </xf>
    <xf numFmtId="0" fontId="26" fillId="0" borderId="0">
      <alignment vertical="center"/>
    </xf>
    <xf numFmtId="0" fontId="77" fillId="41" borderId="0" applyNumberFormat="0" applyBorder="0" applyAlignment="0" applyProtection="0">
      <alignment vertical="center"/>
    </xf>
    <xf numFmtId="0" fontId="26" fillId="0" borderId="0">
      <alignment vertical="center"/>
    </xf>
    <xf numFmtId="9" fontId="26" fillId="0" borderId="0" applyFont="0" applyFill="0" applyBorder="0" applyAlignment="0" applyProtection="0">
      <alignment vertical="center"/>
    </xf>
    <xf numFmtId="0" fontId="77" fillId="36" borderId="0" applyNumberFormat="0" applyBorder="0" applyAlignment="0" applyProtection="0">
      <alignment vertical="center"/>
    </xf>
    <xf numFmtId="0" fontId="26" fillId="0" borderId="0" applyNumberFormat="0" applyFill="0" applyBorder="0" applyAlignment="0" applyProtection="0">
      <alignment vertical="center"/>
    </xf>
    <xf numFmtId="0" fontId="26" fillId="0" borderId="0">
      <alignment vertical="center"/>
    </xf>
    <xf numFmtId="0" fontId="77" fillId="36" borderId="0" applyNumberFormat="0" applyBorder="0" applyAlignment="0" applyProtection="0">
      <alignment vertical="center"/>
    </xf>
    <xf numFmtId="0" fontId="77" fillId="36" borderId="0" applyNumberFormat="0" applyBorder="0" applyAlignment="0" applyProtection="0">
      <alignment vertical="center"/>
    </xf>
    <xf numFmtId="0" fontId="77" fillId="36" borderId="0" applyNumberFormat="0" applyBorder="0" applyAlignment="0" applyProtection="0">
      <alignment vertical="center"/>
    </xf>
    <xf numFmtId="0" fontId="103" fillId="0" borderId="10">
      <alignment horizontal="left" vertical="center"/>
    </xf>
    <xf numFmtId="0" fontId="77" fillId="37" borderId="0" applyNumberFormat="0" applyBorder="0" applyAlignment="0" applyProtection="0">
      <alignment vertical="center"/>
    </xf>
    <xf numFmtId="0" fontId="77" fillId="36" borderId="0" applyNumberFormat="0" applyBorder="0" applyAlignment="0" applyProtection="0">
      <alignment vertical="center"/>
    </xf>
    <xf numFmtId="0" fontId="103" fillId="0" borderId="10">
      <alignment horizontal="left" vertical="center"/>
    </xf>
    <xf numFmtId="0" fontId="77" fillId="36" borderId="0" applyNumberFormat="0" applyBorder="0" applyAlignment="0" applyProtection="0">
      <alignment vertical="center"/>
    </xf>
    <xf numFmtId="0" fontId="77" fillId="42" borderId="0" applyNumberFormat="0" applyBorder="0" applyAlignment="0" applyProtection="0">
      <alignment vertical="center"/>
    </xf>
    <xf numFmtId="0" fontId="97" fillId="0" borderId="0">
      <alignment vertical="center"/>
      <protection locked="0"/>
    </xf>
    <xf numFmtId="0" fontId="24" fillId="50" borderId="0" applyNumberFormat="0" applyBorder="0" applyAlignment="0" applyProtection="0">
      <alignment vertical="center"/>
    </xf>
    <xf numFmtId="0" fontId="24" fillId="44" borderId="0" applyNumberFormat="0" applyBorder="0" applyAlignment="0" applyProtection="0">
      <alignment vertical="center"/>
    </xf>
    <xf numFmtId="0" fontId="26" fillId="0" borderId="0">
      <alignment vertical="center"/>
    </xf>
    <xf numFmtId="0" fontId="24" fillId="50" borderId="0" applyNumberFormat="0" applyBorder="0" applyAlignment="0" applyProtection="0">
      <alignment vertical="center"/>
    </xf>
    <xf numFmtId="0" fontId="24" fillId="50" borderId="0" applyNumberFormat="0" applyBorder="0" applyAlignment="0" applyProtection="0">
      <alignment vertical="center"/>
    </xf>
    <xf numFmtId="0" fontId="79" fillId="42" borderId="0" applyNumberFormat="0" applyBorder="0" applyAlignment="0" applyProtection="0">
      <alignment vertical="center"/>
    </xf>
    <xf numFmtId="0" fontId="94" fillId="0" borderId="0" applyNumberFormat="0" applyFill="0" applyBorder="0" applyAlignment="0" applyProtection="0">
      <alignment vertical="center"/>
    </xf>
    <xf numFmtId="0" fontId="24" fillId="50" borderId="0" applyNumberFormat="0" applyBorder="0" applyAlignment="0" applyProtection="0">
      <alignment vertical="center"/>
    </xf>
    <xf numFmtId="0" fontId="24" fillId="50" borderId="0" applyNumberFormat="0" applyBorder="0" applyAlignment="0" applyProtection="0">
      <alignment vertical="center"/>
    </xf>
    <xf numFmtId="0" fontId="24" fillId="50" borderId="0" applyNumberFormat="0" applyBorder="0" applyAlignment="0" applyProtection="0">
      <alignment vertical="center"/>
    </xf>
    <xf numFmtId="0" fontId="92" fillId="0" borderId="24">
      <alignment horizontal="center" vertical="center"/>
    </xf>
    <xf numFmtId="0" fontId="79" fillId="48" borderId="0" applyNumberFormat="0" applyBorder="0" applyAlignment="0" applyProtection="0">
      <alignment vertical="center"/>
    </xf>
    <xf numFmtId="0" fontId="79" fillId="48" borderId="0" applyNumberFormat="0" applyBorder="0" applyAlignment="0" applyProtection="0">
      <alignment vertical="center"/>
    </xf>
    <xf numFmtId="0" fontId="89" fillId="0" borderId="23" applyNumberFormat="0" applyFill="0" applyAlignment="0" applyProtection="0">
      <alignment vertical="center"/>
    </xf>
    <xf numFmtId="0" fontId="79" fillId="48" borderId="0" applyNumberFormat="0" applyBorder="0" applyAlignment="0" applyProtection="0">
      <alignment vertical="center"/>
    </xf>
    <xf numFmtId="0" fontId="89" fillId="0" borderId="23" applyNumberFormat="0" applyFill="0" applyAlignment="0" applyProtection="0">
      <alignment vertical="center"/>
    </xf>
    <xf numFmtId="0" fontId="26" fillId="0" borderId="0">
      <alignment vertical="center"/>
    </xf>
    <xf numFmtId="0" fontId="0" fillId="39" borderId="30" applyNumberFormat="0" applyFont="0" applyAlignment="0" applyProtection="0">
      <alignment vertical="center"/>
    </xf>
    <xf numFmtId="15" fontId="104" fillId="0" borderId="0">
      <alignment vertical="center"/>
    </xf>
    <xf numFmtId="0" fontId="79" fillId="37" borderId="0" applyNumberFormat="0" applyBorder="0" applyAlignment="0" applyProtection="0">
      <alignment vertical="center"/>
    </xf>
    <xf numFmtId="177" fontId="26" fillId="0" borderId="0" applyFont="0" applyFill="0" applyBorder="0" applyAlignment="0" applyProtection="0">
      <alignment vertical="center"/>
    </xf>
    <xf numFmtId="0" fontId="79" fillId="37" borderId="0" applyNumberFormat="0" applyBorder="0" applyAlignment="0" applyProtection="0">
      <alignment vertical="center"/>
    </xf>
    <xf numFmtId="0" fontId="79" fillId="37" borderId="0" applyNumberFormat="0" applyBorder="0" applyAlignment="0" applyProtection="0">
      <alignment vertical="center"/>
    </xf>
    <xf numFmtId="0" fontId="79" fillId="37" borderId="0" applyNumberFormat="0" applyBorder="0" applyAlignment="0" applyProtection="0">
      <alignment vertical="center"/>
    </xf>
    <xf numFmtId="0" fontId="79" fillId="37" borderId="0" applyNumberFormat="0" applyBorder="0" applyAlignment="0" applyProtection="0">
      <alignment vertical="center"/>
    </xf>
    <xf numFmtId="0" fontId="26" fillId="0" borderId="0">
      <alignment vertical="center"/>
    </xf>
    <xf numFmtId="0" fontId="79" fillId="37" borderId="0" applyNumberFormat="0" applyBorder="0" applyAlignment="0" applyProtection="0">
      <alignment vertical="center"/>
    </xf>
    <xf numFmtId="0" fontId="26" fillId="0" borderId="0">
      <alignment vertical="center"/>
    </xf>
    <xf numFmtId="0" fontId="75" fillId="0" borderId="21" applyNumberFormat="0" applyFill="0" applyProtection="0">
      <alignment horizontal="center" vertical="center"/>
    </xf>
    <xf numFmtId="0" fontId="105" fillId="58" borderId="31">
      <alignment vertical="center"/>
      <protection locked="0"/>
    </xf>
    <xf numFmtId="0" fontId="79" fillId="37" borderId="0" applyNumberFormat="0" applyBorder="0" applyAlignment="0" applyProtection="0">
      <alignment vertical="center"/>
    </xf>
    <xf numFmtId="0" fontId="26" fillId="0" borderId="0">
      <alignment vertical="center"/>
    </xf>
    <xf numFmtId="0" fontId="79" fillId="37" borderId="0" applyNumberFormat="0" applyBorder="0" applyAlignment="0" applyProtection="0">
      <alignment vertical="center"/>
    </xf>
    <xf numFmtId="0" fontId="90" fillId="49" borderId="0" applyNumberFormat="0" applyBorder="0" applyAlignment="0" applyProtection="0">
      <alignment vertical="center"/>
    </xf>
    <xf numFmtId="0" fontId="26" fillId="0" borderId="0">
      <alignment vertical="center"/>
    </xf>
    <xf numFmtId="0" fontId="79" fillId="37" borderId="0" applyNumberFormat="0" applyBorder="0" applyAlignment="0" applyProtection="0">
      <alignment vertical="center"/>
    </xf>
    <xf numFmtId="0" fontId="90" fillId="49" borderId="0" applyNumberFormat="0" applyBorder="0" applyAlignment="0" applyProtection="0">
      <alignment vertical="center"/>
    </xf>
    <xf numFmtId="0" fontId="79" fillId="55" borderId="0" applyNumberFormat="0" applyBorder="0" applyAlignment="0" applyProtection="0">
      <alignment vertical="center"/>
    </xf>
    <xf numFmtId="0" fontId="103" fillId="0" borderId="32" applyNumberFormat="0" applyAlignment="0" applyProtection="0">
      <alignment horizontal="left" vertical="center"/>
    </xf>
    <xf numFmtId="0" fontId="77" fillId="37" borderId="0" applyNumberFormat="0" applyBorder="0" applyAlignment="0" applyProtection="0">
      <alignment vertical="center"/>
    </xf>
    <xf numFmtId="0" fontId="102" fillId="0" borderId="1">
      <alignment horizontal="left" vertical="center"/>
    </xf>
    <xf numFmtId="0" fontId="24" fillId="41" borderId="0" applyNumberFormat="0" applyBorder="0" applyAlignment="0" applyProtection="0">
      <alignment vertical="center"/>
    </xf>
    <xf numFmtId="0" fontId="106" fillId="52" borderId="27" applyNumberFormat="0" applyAlignment="0" applyProtection="0">
      <alignment vertical="center"/>
    </xf>
    <xf numFmtId="0" fontId="79" fillId="43" borderId="0" applyNumberFormat="0" applyBorder="0" applyAlignment="0" applyProtection="0">
      <alignment vertical="center"/>
    </xf>
    <xf numFmtId="176" fontId="83" fillId="0" borderId="21" applyFill="0" applyProtection="0">
      <alignment horizontal="right" vertical="center"/>
    </xf>
    <xf numFmtId="0" fontId="24" fillId="50" borderId="0" applyNumberFormat="0" applyBorder="0" applyAlignment="0" applyProtection="0">
      <alignment vertical="center"/>
    </xf>
    <xf numFmtId="0" fontId="79" fillId="43" borderId="0" applyNumberFormat="0" applyBorder="0" applyAlignment="0" applyProtection="0">
      <alignment vertical="center"/>
    </xf>
    <xf numFmtId="176" fontId="83" fillId="0" borderId="21" applyFill="0" applyProtection="0">
      <alignment horizontal="right" vertical="center"/>
    </xf>
    <xf numFmtId="0" fontId="79" fillId="43" borderId="0" applyNumberFormat="0" applyBorder="0" applyAlignment="0" applyProtection="0">
      <alignment vertical="center"/>
    </xf>
    <xf numFmtId="176" fontId="83" fillId="0" borderId="21" applyFill="0" applyProtection="0">
      <alignment horizontal="right" vertical="center"/>
    </xf>
    <xf numFmtId="0" fontId="79" fillId="55" borderId="0" applyNumberFormat="0" applyBorder="0" applyAlignment="0" applyProtection="0">
      <alignment vertical="center"/>
    </xf>
    <xf numFmtId="0" fontId="105" fillId="58" borderId="31">
      <alignment vertical="center"/>
      <protection locked="0"/>
    </xf>
    <xf numFmtId="0" fontId="77" fillId="54" borderId="0" applyNumberFormat="0" applyBorder="0" applyAlignment="0" applyProtection="0">
      <alignment vertical="center"/>
    </xf>
    <xf numFmtId="0" fontId="79" fillId="55" borderId="0" applyNumberFormat="0" applyBorder="0" applyAlignment="0" applyProtection="0">
      <alignment vertical="center"/>
    </xf>
    <xf numFmtId="0" fontId="79" fillId="55" borderId="0" applyNumberFormat="0" applyBorder="0" applyAlignment="0" applyProtection="0">
      <alignment vertical="center"/>
    </xf>
    <xf numFmtId="0" fontId="79" fillId="55" borderId="0" applyNumberFormat="0" applyBorder="0" applyAlignment="0" applyProtection="0">
      <alignment vertical="center"/>
    </xf>
    <xf numFmtId="0" fontId="79" fillId="55" borderId="0" applyNumberFormat="0" applyBorder="0" applyAlignment="0" applyProtection="0">
      <alignment vertical="center"/>
    </xf>
    <xf numFmtId="0" fontId="79" fillId="55" borderId="0" applyNumberFormat="0" applyBorder="0" applyAlignment="0" applyProtection="0">
      <alignment vertical="center"/>
    </xf>
    <xf numFmtId="9" fontId="26" fillId="0" borderId="0" applyFont="0" applyFill="0" applyBorder="0" applyAlignment="0" applyProtection="0">
      <alignment vertical="center"/>
    </xf>
    <xf numFmtId="0" fontId="79" fillId="55" borderId="0" applyNumberFormat="0" applyBorder="0" applyAlignment="0" applyProtection="0">
      <alignment vertical="center"/>
    </xf>
    <xf numFmtId="9" fontId="26" fillId="0" borderId="0" applyFont="0" applyFill="0" applyBorder="0" applyAlignment="0" applyProtection="0">
      <alignment vertical="center"/>
    </xf>
    <xf numFmtId="0" fontId="107" fillId="0" borderId="0">
      <alignment vertical="center"/>
    </xf>
    <xf numFmtId="0" fontId="79" fillId="55" borderId="0" applyNumberFormat="0" applyBorder="0" applyAlignment="0" applyProtection="0">
      <alignment vertical="center"/>
    </xf>
    <xf numFmtId="0" fontId="26" fillId="0" borderId="0">
      <alignment vertical="center"/>
    </xf>
    <xf numFmtId="15" fontId="104" fillId="0" borderId="0">
      <alignment vertical="center"/>
    </xf>
    <xf numFmtId="0" fontId="79" fillId="55" borderId="0" applyNumberFormat="0" applyBorder="0" applyAlignment="0" applyProtection="0">
      <alignment vertical="center"/>
    </xf>
    <xf numFmtId="0" fontId="79" fillId="55" borderId="0" applyNumberFormat="0" applyBorder="0" applyAlignment="0" applyProtection="0">
      <alignment vertical="center"/>
    </xf>
    <xf numFmtId="0" fontId="79" fillId="55" borderId="0" applyNumberFormat="0" applyBorder="0" applyAlignment="0" applyProtection="0">
      <alignment vertical="center"/>
    </xf>
    <xf numFmtId="0" fontId="79" fillId="43" borderId="0" applyNumberFormat="0" applyBorder="0" applyAlignment="0" applyProtection="0">
      <alignment vertical="center"/>
    </xf>
    <xf numFmtId="0" fontId="79" fillId="36" borderId="0" applyNumberFormat="0" applyBorder="0" applyAlignment="0" applyProtection="0">
      <alignment vertical="center"/>
    </xf>
    <xf numFmtId="0" fontId="24" fillId="39" borderId="0" applyNumberFormat="0" applyBorder="0" applyAlignment="0" applyProtection="0">
      <alignment vertical="center"/>
    </xf>
    <xf numFmtId="0" fontId="26" fillId="0" borderId="0" applyFont="0" applyFill="0" applyBorder="0" applyAlignment="0" applyProtection="0">
      <alignment vertical="center"/>
    </xf>
    <xf numFmtId="0" fontId="79" fillId="36" borderId="0" applyNumberFormat="0" applyBorder="0" applyAlignment="0" applyProtection="0">
      <alignment vertical="center"/>
    </xf>
    <xf numFmtId="0" fontId="24" fillId="39" borderId="0" applyNumberFormat="0" applyBorder="0" applyAlignment="0" applyProtection="0">
      <alignment vertical="center"/>
    </xf>
    <xf numFmtId="0" fontId="89" fillId="0" borderId="23" applyNumberFormat="0" applyFill="0" applyAlignment="0" applyProtection="0">
      <alignment vertical="center"/>
    </xf>
    <xf numFmtId="9" fontId="26" fillId="0" borderId="0" applyFont="0" applyFill="0" applyBorder="0" applyAlignment="0" applyProtection="0">
      <alignment vertical="center"/>
    </xf>
    <xf numFmtId="0" fontId="26" fillId="0" borderId="0">
      <alignment vertical="center"/>
    </xf>
    <xf numFmtId="0" fontId="24" fillId="39" borderId="0" applyNumberFormat="0" applyBorder="0" applyAlignment="0" applyProtection="0">
      <alignment vertical="center"/>
    </xf>
    <xf numFmtId="0" fontId="89" fillId="0" borderId="23" applyNumberFormat="0" applyFill="0" applyAlignment="0" applyProtection="0">
      <alignment vertical="center"/>
    </xf>
    <xf numFmtId="0" fontId="90" fillId="49" borderId="0" applyNumberFormat="0" applyBorder="0" applyAlignment="0" applyProtection="0">
      <alignment vertical="center"/>
    </xf>
    <xf numFmtId="0" fontId="79" fillId="36" borderId="0" applyNumberFormat="0" applyBorder="0" applyAlignment="0" applyProtection="0">
      <alignment vertical="center"/>
    </xf>
    <xf numFmtId="0" fontId="78" fillId="0" borderId="22" applyNumberFormat="0" applyFill="0" applyAlignment="0" applyProtection="0">
      <alignment vertical="center"/>
    </xf>
    <xf numFmtId="0" fontId="24" fillId="39" borderId="0" applyNumberFormat="0" applyBorder="0" applyAlignment="0" applyProtection="0">
      <alignment vertical="center"/>
    </xf>
    <xf numFmtId="0" fontId="89" fillId="0" borderId="23" applyNumberFormat="0" applyFill="0" applyAlignment="0" applyProtection="0">
      <alignment vertical="center"/>
    </xf>
    <xf numFmtId="0" fontId="24" fillId="38" borderId="0" applyNumberFormat="0" applyBorder="0" applyAlignment="0" applyProtection="0">
      <alignment vertical="center"/>
    </xf>
    <xf numFmtId="0" fontId="79" fillId="37" borderId="0" applyNumberFormat="0" applyBorder="0" applyAlignment="0" applyProtection="0">
      <alignment vertical="center"/>
    </xf>
    <xf numFmtId="179" fontId="26" fillId="0" borderId="0" applyFont="0" applyFill="0" applyBorder="0" applyAlignment="0" applyProtection="0">
      <alignment vertical="center"/>
    </xf>
    <xf numFmtId="0" fontId="85" fillId="44" borderId="0" applyNumberFormat="0" applyBorder="0" applyAlignment="0" applyProtection="0">
      <alignment vertical="center"/>
    </xf>
    <xf numFmtId="0" fontId="24" fillId="38" borderId="0" applyNumberFormat="0" applyBorder="0" applyAlignment="0" applyProtection="0">
      <alignment vertical="center"/>
    </xf>
    <xf numFmtId="0" fontId="24" fillId="38" borderId="0" applyNumberFormat="0" applyBorder="0" applyAlignment="0" applyProtection="0">
      <alignment vertical="center"/>
    </xf>
    <xf numFmtId="9" fontId="26" fillId="0" borderId="0" applyFont="0" applyFill="0" applyBorder="0" applyAlignment="0" applyProtection="0">
      <alignment vertical="center"/>
    </xf>
    <xf numFmtId="0" fontId="26" fillId="0" borderId="0">
      <alignment vertical="center"/>
    </xf>
    <xf numFmtId="0" fontId="24" fillId="38" borderId="0" applyNumberFormat="0" applyBorder="0" applyAlignment="0" applyProtection="0">
      <alignment vertical="center"/>
    </xf>
    <xf numFmtId="180" fontId="26" fillId="0" borderId="0" applyFont="0" applyFill="0" applyBorder="0" applyAlignment="0" applyProtection="0">
      <alignment vertical="center"/>
    </xf>
    <xf numFmtId="0" fontId="79" fillId="41" borderId="0" applyNumberFormat="0" applyBorder="0" applyAlignment="0" applyProtection="0">
      <alignment vertical="center"/>
    </xf>
    <xf numFmtId="0" fontId="79" fillId="41" borderId="0" applyNumberFormat="0" applyBorder="0" applyAlignment="0" applyProtection="0">
      <alignment vertical="center"/>
    </xf>
    <xf numFmtId="0" fontId="79" fillId="37" borderId="0" applyNumberFormat="0" applyBorder="0" applyAlignment="0" applyProtection="0">
      <alignment vertical="center"/>
    </xf>
    <xf numFmtId="0" fontId="79" fillId="41" borderId="0" applyNumberFormat="0" applyBorder="0" applyAlignment="0" applyProtection="0">
      <alignment vertical="center"/>
    </xf>
    <xf numFmtId="0" fontId="80" fillId="44" borderId="0" applyNumberFormat="0" applyBorder="0" applyAlignment="0" applyProtection="0">
      <alignment vertical="center"/>
    </xf>
    <xf numFmtId="0" fontId="79" fillId="41" borderId="0" applyNumberFormat="0" applyBorder="0" applyAlignment="0" applyProtection="0">
      <alignment vertical="center"/>
    </xf>
    <xf numFmtId="0" fontId="83" fillId="0" borderId="9" applyNumberFormat="0" applyFill="0" applyProtection="0">
      <alignment horizontal="right" vertical="center"/>
    </xf>
    <xf numFmtId="0" fontId="79" fillId="41" borderId="0" applyNumberFormat="0" applyBorder="0" applyAlignment="0" applyProtection="0">
      <alignment vertical="center"/>
    </xf>
    <xf numFmtId="0" fontId="26" fillId="0" borderId="0">
      <alignment vertical="center"/>
    </xf>
    <xf numFmtId="0" fontId="79" fillId="43" borderId="0" applyNumberFormat="0" applyBorder="0" applyAlignment="0" applyProtection="0">
      <alignment vertical="center"/>
    </xf>
    <xf numFmtId="0" fontId="79" fillId="43" borderId="0" applyNumberFormat="0" applyBorder="0" applyAlignment="0" applyProtection="0">
      <alignment vertical="center"/>
    </xf>
    <xf numFmtId="181" fontId="108" fillId="0" borderId="0">
      <alignment vertical="center"/>
    </xf>
    <xf numFmtId="0" fontId="79" fillId="43" borderId="0" applyNumberFormat="0" applyBorder="0" applyAlignment="0" applyProtection="0">
      <alignment vertical="center"/>
    </xf>
    <xf numFmtId="0" fontId="79" fillId="43" borderId="0" applyNumberFormat="0" applyBorder="0" applyAlignment="0" applyProtection="0">
      <alignment vertical="center"/>
    </xf>
    <xf numFmtId="0" fontId="79" fillId="43" borderId="0" applyNumberFormat="0" applyBorder="0" applyAlignment="0" applyProtection="0">
      <alignment vertical="center"/>
    </xf>
    <xf numFmtId="0" fontId="88" fillId="0" borderId="0" applyNumberFormat="0" applyFill="0" applyBorder="0" applyAlignment="0" applyProtection="0">
      <alignment vertical="center"/>
    </xf>
    <xf numFmtId="0" fontId="79" fillId="43" borderId="0" applyNumberFormat="0" applyBorder="0" applyAlignment="0" applyProtection="0">
      <alignment vertical="center"/>
    </xf>
    <xf numFmtId="0" fontId="88" fillId="0" borderId="0" applyNumberFormat="0" applyFill="0" applyBorder="0" applyAlignment="0" applyProtection="0">
      <alignment vertical="center"/>
    </xf>
    <xf numFmtId="0" fontId="79" fillId="43" borderId="0" applyNumberFormat="0" applyBorder="0" applyAlignment="0" applyProtection="0">
      <alignment vertical="center"/>
    </xf>
    <xf numFmtId="0" fontId="88" fillId="0" borderId="0" applyNumberFormat="0" applyFill="0" applyBorder="0" applyAlignment="0" applyProtection="0">
      <alignment vertical="center"/>
    </xf>
    <xf numFmtId="182" fontId="26" fillId="0" borderId="0" applyFont="0" applyFill="0" applyBorder="0" applyAlignment="0" applyProtection="0">
      <alignment vertical="center"/>
    </xf>
    <xf numFmtId="0" fontId="79" fillId="43" borderId="0" applyNumberFormat="0" applyBorder="0" applyAlignment="0" applyProtection="0">
      <alignment vertical="center"/>
    </xf>
    <xf numFmtId="0" fontId="26" fillId="0" borderId="0">
      <alignment vertical="center"/>
    </xf>
    <xf numFmtId="0" fontId="88" fillId="0" borderId="0" applyNumberFormat="0" applyFill="0" applyBorder="0" applyAlignment="0" applyProtection="0">
      <alignment vertical="center"/>
    </xf>
    <xf numFmtId="0" fontId="90" fillId="46" borderId="0" applyNumberFormat="0" applyBorder="0" applyAlignment="0" applyProtection="0">
      <alignment vertical="center"/>
    </xf>
    <xf numFmtId="0" fontId="88" fillId="0" borderId="0" applyNumberFormat="0" applyFill="0" applyBorder="0" applyAlignment="0" applyProtection="0">
      <alignment vertical="center"/>
    </xf>
    <xf numFmtId="0" fontId="79" fillId="43" borderId="0" applyNumberFormat="0" applyBorder="0" applyAlignment="0" applyProtection="0">
      <alignment vertical="center"/>
    </xf>
    <xf numFmtId="0" fontId="90" fillId="46" borderId="0" applyNumberFormat="0" applyBorder="0" applyAlignment="0" applyProtection="0">
      <alignment vertical="center"/>
    </xf>
    <xf numFmtId="0" fontId="88" fillId="0" borderId="0" applyNumberFormat="0" applyFill="0" applyBorder="0" applyAlignment="0" applyProtection="0">
      <alignment vertical="center"/>
    </xf>
    <xf numFmtId="0" fontId="79" fillId="43" borderId="0" applyNumberFormat="0" applyBorder="0" applyAlignment="0" applyProtection="0">
      <alignment vertical="center"/>
    </xf>
    <xf numFmtId="0" fontId="90" fillId="46" borderId="0" applyNumberFormat="0" applyBorder="0" applyAlignment="0" applyProtection="0">
      <alignment vertical="center"/>
    </xf>
    <xf numFmtId="0" fontId="88" fillId="0" borderId="0" applyNumberFormat="0" applyFill="0" applyBorder="0" applyAlignment="0" applyProtection="0">
      <alignment vertical="center"/>
    </xf>
    <xf numFmtId="0" fontId="79" fillId="43" borderId="0" applyNumberFormat="0" applyBorder="0" applyAlignment="0" applyProtection="0">
      <alignment vertical="center"/>
    </xf>
    <xf numFmtId="0" fontId="26" fillId="0" borderId="0">
      <alignment vertical="center"/>
    </xf>
    <xf numFmtId="9" fontId="26" fillId="0" borderId="0" applyFont="0" applyFill="0" applyBorder="0" applyAlignment="0" applyProtection="0">
      <alignment vertical="center"/>
    </xf>
    <xf numFmtId="0" fontId="79" fillId="37" borderId="0" applyNumberFormat="0" applyBorder="0" applyAlignment="0" applyProtection="0">
      <alignment vertical="center"/>
    </xf>
    <xf numFmtId="0" fontId="90" fillId="46" borderId="0" applyNumberFormat="0" applyBorder="0" applyAlignment="0" applyProtection="0">
      <alignment vertical="center"/>
    </xf>
    <xf numFmtId="0" fontId="24" fillId="50" borderId="0" applyNumberFormat="0" applyBorder="0" applyAlignment="0" applyProtection="0">
      <alignment vertical="center"/>
    </xf>
    <xf numFmtId="9" fontId="26" fillId="0" borderId="0" applyFont="0" applyFill="0" applyBorder="0" applyAlignment="0" applyProtection="0">
      <alignment vertical="center"/>
    </xf>
    <xf numFmtId="0" fontId="24" fillId="50" borderId="0" applyNumberFormat="0" applyBorder="0" applyAlignment="0" applyProtection="0">
      <alignment vertical="center"/>
    </xf>
    <xf numFmtId="0" fontId="26" fillId="0" borderId="0">
      <alignment vertical="center"/>
    </xf>
    <xf numFmtId="9" fontId="26" fillId="0" borderId="0" applyFont="0" applyFill="0" applyBorder="0" applyAlignment="0" applyProtection="0">
      <alignment vertical="center"/>
    </xf>
    <xf numFmtId="0" fontId="24" fillId="50" borderId="0" applyNumberFormat="0" applyBorder="0" applyAlignment="0" applyProtection="0">
      <alignment vertical="center"/>
    </xf>
    <xf numFmtId="9" fontId="26" fillId="0" borderId="0" applyFont="0" applyFill="0" applyBorder="0" applyAlignment="0" applyProtection="0">
      <alignment vertical="center"/>
    </xf>
    <xf numFmtId="0" fontId="24" fillId="50" borderId="0" applyNumberFormat="0" applyBorder="0" applyAlignment="0" applyProtection="0">
      <alignment vertical="center"/>
    </xf>
    <xf numFmtId="0" fontId="26" fillId="0" borderId="0">
      <alignment vertical="center"/>
    </xf>
    <xf numFmtId="9" fontId="26" fillId="0" borderId="0" applyFont="0" applyFill="0" applyBorder="0" applyAlignment="0" applyProtection="0">
      <alignment vertical="center"/>
    </xf>
    <xf numFmtId="0" fontId="109" fillId="59" borderId="0" applyNumberFormat="0" applyBorder="0" applyAlignment="0" applyProtection="0">
      <alignment vertical="center"/>
    </xf>
    <xf numFmtId="0" fontId="24" fillId="41" borderId="0" applyNumberFormat="0" applyBorder="0" applyAlignment="0" applyProtection="0">
      <alignment vertical="center"/>
    </xf>
    <xf numFmtId="0" fontId="106" fillId="52" borderId="27" applyNumberFormat="0" applyAlignment="0" applyProtection="0">
      <alignment vertical="center"/>
    </xf>
    <xf numFmtId="9" fontId="26" fillId="0" borderId="0" applyFont="0" applyFill="0" applyBorder="0" applyAlignment="0" applyProtection="0">
      <alignment vertical="center"/>
    </xf>
    <xf numFmtId="0" fontId="24" fillId="41" borderId="0" applyNumberFormat="0" applyBorder="0" applyAlignment="0" applyProtection="0">
      <alignment vertical="center"/>
    </xf>
    <xf numFmtId="0" fontId="106" fillId="52" borderId="27" applyNumberFormat="0" applyAlignment="0" applyProtection="0">
      <alignment vertical="center"/>
    </xf>
    <xf numFmtId="0" fontId="26" fillId="0" borderId="0">
      <alignment vertical="center"/>
    </xf>
    <xf numFmtId="9" fontId="26" fillId="0" borderId="0" applyFont="0" applyFill="0" applyBorder="0" applyAlignment="0" applyProtection="0">
      <alignment vertical="center"/>
    </xf>
    <xf numFmtId="0" fontId="24" fillId="52" borderId="0" applyNumberFormat="0" applyBorder="0" applyAlignment="0" applyProtection="0">
      <alignment vertical="center"/>
    </xf>
    <xf numFmtId="0" fontId="24" fillId="41" borderId="0" applyNumberFormat="0" applyBorder="0" applyAlignment="0" applyProtection="0">
      <alignment vertical="center"/>
    </xf>
    <xf numFmtId="0" fontId="106" fillId="52" borderId="27" applyNumberFormat="0" applyAlignment="0" applyProtection="0">
      <alignment vertical="center"/>
    </xf>
    <xf numFmtId="0" fontId="26" fillId="0" borderId="0">
      <alignment vertical="center"/>
    </xf>
    <xf numFmtId="0" fontId="24" fillId="52" borderId="0" applyNumberFormat="0" applyBorder="0" applyAlignment="0" applyProtection="0">
      <alignment vertical="center"/>
    </xf>
    <xf numFmtId="0" fontId="83" fillId="0" borderId="9" applyNumberFormat="0" applyFill="0" applyProtection="0">
      <alignment horizontal="left" vertical="center"/>
    </xf>
    <xf numFmtId="0" fontId="24" fillId="41" borderId="0" applyNumberFormat="0" applyBorder="0" applyAlignment="0" applyProtection="0">
      <alignment vertical="center"/>
    </xf>
    <xf numFmtId="0" fontId="106" fillId="52" borderId="27" applyNumberFormat="0" applyAlignment="0" applyProtection="0">
      <alignment vertical="center"/>
    </xf>
    <xf numFmtId="0" fontId="26" fillId="0" borderId="0">
      <alignment vertical="center"/>
    </xf>
    <xf numFmtId="0" fontId="79" fillId="41" borderId="0" applyNumberFormat="0" applyBorder="0" applyAlignment="0" applyProtection="0">
      <alignment vertical="center"/>
    </xf>
    <xf numFmtId="0" fontId="79" fillId="41" borderId="0" applyNumberFormat="0" applyBorder="0" applyAlignment="0" applyProtection="0">
      <alignment vertical="center"/>
    </xf>
    <xf numFmtId="0" fontId="94" fillId="0" borderId="0" applyNumberFormat="0" applyFill="0" applyBorder="0" applyAlignment="0" applyProtection="0">
      <alignment vertical="center"/>
    </xf>
    <xf numFmtId="0" fontId="26" fillId="60" borderId="0" applyNumberFormat="0" applyFont="0" applyBorder="0" applyAlignment="0" applyProtection="0">
      <alignment vertical="center"/>
    </xf>
    <xf numFmtId="0" fontId="79" fillId="41" borderId="0" applyNumberFormat="0" applyBorder="0" applyAlignment="0" applyProtection="0">
      <alignment vertical="center"/>
    </xf>
    <xf numFmtId="0" fontId="79" fillId="42" borderId="0" applyNumberFormat="0" applyBorder="0" applyAlignment="0" applyProtection="0">
      <alignment vertical="center"/>
    </xf>
    <xf numFmtId="0" fontId="79" fillId="37" borderId="0" applyNumberFormat="0" applyBorder="0" applyAlignment="0" applyProtection="0">
      <alignment vertical="center"/>
    </xf>
    <xf numFmtId="0" fontId="79" fillId="37" borderId="0" applyNumberFormat="0" applyBorder="0" applyAlignment="0" applyProtection="0">
      <alignment vertical="center"/>
    </xf>
    <xf numFmtId="0" fontId="108" fillId="0" borderId="0">
      <alignment vertical="center"/>
    </xf>
    <xf numFmtId="0" fontId="79" fillId="37" borderId="0" applyNumberFormat="0" applyBorder="0" applyAlignment="0" applyProtection="0">
      <alignment vertical="center"/>
    </xf>
    <xf numFmtId="0" fontId="92" fillId="0" borderId="24">
      <alignment horizontal="center" vertical="center"/>
    </xf>
    <xf numFmtId="0" fontId="79" fillId="37" borderId="0" applyNumberFormat="0" applyBorder="0" applyAlignment="0" applyProtection="0">
      <alignment vertical="center"/>
    </xf>
    <xf numFmtId="0" fontId="75" fillId="0" borderId="21" applyNumberFormat="0" applyFill="0" applyProtection="0">
      <alignment horizontal="left" vertical="center"/>
    </xf>
    <xf numFmtId="0" fontId="110" fillId="0" borderId="33" applyNumberFormat="0" applyFill="0" applyAlignment="0" applyProtection="0">
      <alignment vertical="center"/>
    </xf>
    <xf numFmtId="9" fontId="26" fillId="0" borderId="0" applyFont="0" applyFill="0" applyBorder="0" applyAlignment="0" applyProtection="0">
      <alignment vertical="center"/>
    </xf>
    <xf numFmtId="0" fontId="79" fillId="37" borderId="0" applyNumberFormat="0" applyBorder="0" applyAlignment="0" applyProtection="0">
      <alignment vertical="center"/>
    </xf>
    <xf numFmtId="0" fontId="26" fillId="0" borderId="0">
      <alignment vertical="center"/>
    </xf>
    <xf numFmtId="0" fontId="89" fillId="0" borderId="23" applyNumberFormat="0" applyFill="0" applyAlignment="0" applyProtection="0">
      <alignment vertical="center"/>
    </xf>
    <xf numFmtId="0" fontId="79" fillId="37" borderId="0" applyNumberFormat="0" applyBorder="0" applyAlignment="0" applyProtection="0">
      <alignment vertical="center"/>
    </xf>
    <xf numFmtId="0" fontId="89" fillId="0" borderId="23" applyNumberFormat="0" applyFill="0" applyAlignment="0" applyProtection="0">
      <alignment vertical="center"/>
    </xf>
    <xf numFmtId="0" fontId="79" fillId="37" borderId="0" applyNumberFormat="0" applyBorder="0" applyAlignment="0" applyProtection="0">
      <alignment vertical="center"/>
    </xf>
    <xf numFmtId="0" fontId="79" fillId="36" borderId="0" applyNumberFormat="0" applyBorder="0" applyAlignment="0" applyProtection="0">
      <alignment vertical="center"/>
    </xf>
    <xf numFmtId="0" fontId="26" fillId="0" borderId="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84" fillId="39" borderId="1" applyNumberFormat="0" applyBorder="0" applyAlignment="0" applyProtection="0">
      <alignment vertical="center"/>
    </xf>
    <xf numFmtId="0" fontId="24" fillId="44" borderId="0" applyNumberFormat="0" applyBorder="0" applyAlignment="0" applyProtection="0">
      <alignment vertical="center"/>
    </xf>
    <xf numFmtId="0" fontId="24" fillId="50" borderId="0" applyNumberFormat="0" applyBorder="0" applyAlignment="0" applyProtection="0">
      <alignment vertical="center"/>
    </xf>
    <xf numFmtId="0" fontId="80" fillId="38" borderId="0" applyNumberFormat="0" applyBorder="0" applyAlignment="0" applyProtection="0">
      <alignment vertical="center"/>
    </xf>
    <xf numFmtId="0" fontId="26" fillId="0" borderId="0">
      <alignment vertical="center"/>
    </xf>
    <xf numFmtId="0" fontId="100" fillId="0" borderId="28" applyNumberFormat="0" applyFill="0" applyAlignment="0" applyProtection="0">
      <alignment vertical="center"/>
    </xf>
    <xf numFmtId="0" fontId="79" fillId="48" borderId="0" applyNumberFormat="0" applyBorder="0" applyAlignment="0" applyProtection="0">
      <alignment vertical="center"/>
    </xf>
    <xf numFmtId="0" fontId="80" fillId="38" borderId="0" applyNumberFormat="0" applyBorder="0" applyAlignment="0" applyProtection="0">
      <alignment vertical="center"/>
    </xf>
    <xf numFmtId="0" fontId="26" fillId="0" borderId="0">
      <alignment vertical="center"/>
    </xf>
    <xf numFmtId="0" fontId="79" fillId="48" borderId="0" applyNumberFormat="0" applyBorder="0" applyAlignment="0" applyProtection="0">
      <alignment vertical="center"/>
    </xf>
    <xf numFmtId="0" fontId="111" fillId="52" borderId="34">
      <alignment horizontal="left" vertical="center"/>
      <protection locked="0" hidden="1"/>
    </xf>
    <xf numFmtId="0" fontId="79" fillId="36" borderId="0" applyNumberFormat="0" applyBorder="0" applyAlignment="0" applyProtection="0">
      <alignment vertical="center"/>
    </xf>
    <xf numFmtId="0" fontId="111" fillId="52" borderId="34">
      <alignment horizontal="left" vertical="center"/>
      <protection locked="0" hidden="1"/>
    </xf>
    <xf numFmtId="0" fontId="100" fillId="0" borderId="28" applyNumberFormat="0" applyFill="0" applyAlignment="0" applyProtection="0">
      <alignment vertical="center"/>
    </xf>
    <xf numFmtId="0" fontId="79" fillId="36" borderId="0" applyNumberFormat="0" applyBorder="0" applyAlignment="0" applyProtection="0">
      <alignment vertical="center"/>
    </xf>
    <xf numFmtId="183" fontId="26" fillId="0" borderId="0" applyFont="0" applyFill="0" applyBorder="0" applyAlignment="0" applyProtection="0">
      <alignment vertical="center"/>
    </xf>
    <xf numFmtId="0" fontId="91" fillId="0" borderId="29" applyNumberFormat="0" applyFill="0" applyAlignment="0" applyProtection="0">
      <alignment vertical="center"/>
    </xf>
    <xf numFmtId="0" fontId="79" fillId="36" borderId="0" applyNumberFormat="0" applyBorder="0" applyAlignment="0" applyProtection="0">
      <alignment vertical="center"/>
    </xf>
    <xf numFmtId="0" fontId="78" fillId="0" borderId="35" applyNumberFormat="0" applyFill="0" applyAlignment="0" applyProtection="0">
      <alignment vertical="center"/>
    </xf>
    <xf numFmtId="0" fontId="79" fillId="36" borderId="0" applyNumberFormat="0" applyBorder="0" applyAlignment="0" applyProtection="0">
      <alignment vertical="center"/>
    </xf>
    <xf numFmtId="0" fontId="90" fillId="49" borderId="0" applyNumberFormat="0" applyBorder="0" applyAlignment="0" applyProtection="0">
      <alignment vertical="center"/>
    </xf>
    <xf numFmtId="0" fontId="78" fillId="0" borderId="35" applyNumberFormat="0" applyFill="0" applyAlignment="0" applyProtection="0">
      <alignment vertical="center"/>
    </xf>
    <xf numFmtId="0" fontId="79" fillId="36" borderId="0" applyNumberFormat="0" applyBorder="0" applyAlignment="0" applyProtection="0">
      <alignment vertical="center"/>
    </xf>
    <xf numFmtId="0" fontId="90" fillId="49" borderId="0" applyNumberFormat="0" applyBorder="0" applyAlignment="0" applyProtection="0">
      <alignment vertical="center"/>
    </xf>
    <xf numFmtId="0" fontId="78" fillId="0" borderId="22" applyNumberFormat="0" applyFill="0" applyAlignment="0" applyProtection="0">
      <alignment vertical="center"/>
    </xf>
    <xf numFmtId="0" fontId="79" fillId="36" borderId="0" applyNumberFormat="0" applyBorder="0" applyAlignment="0" applyProtection="0">
      <alignment vertical="center"/>
    </xf>
    <xf numFmtId="0" fontId="89" fillId="0" borderId="23" applyNumberFormat="0" applyFill="0" applyAlignment="0" applyProtection="0">
      <alignment vertical="center"/>
    </xf>
    <xf numFmtId="9" fontId="26" fillId="0" borderId="0" applyFont="0" applyFill="0" applyBorder="0" applyAlignment="0" applyProtection="0">
      <alignment vertical="center"/>
    </xf>
    <xf numFmtId="0" fontId="78" fillId="0" borderId="22" applyNumberFormat="0" applyFill="0" applyAlignment="0" applyProtection="0">
      <alignment vertical="center"/>
    </xf>
    <xf numFmtId="0" fontId="79" fillId="36" borderId="0" applyNumberFormat="0" applyBorder="0" applyAlignment="0" applyProtection="0">
      <alignment vertical="center"/>
    </xf>
    <xf numFmtId="0" fontId="89" fillId="0" borderId="23" applyNumberFormat="0" applyFill="0" applyAlignment="0" applyProtection="0">
      <alignment vertical="center"/>
    </xf>
    <xf numFmtId="0" fontId="26" fillId="0" borderId="0">
      <alignment vertical="center"/>
    </xf>
    <xf numFmtId="0" fontId="24" fillId="39" borderId="0" applyNumberFormat="0" applyBorder="0" applyAlignment="0" applyProtection="0">
      <alignment vertical="center"/>
    </xf>
    <xf numFmtId="0" fontId="24" fillId="52" borderId="0" applyNumberFormat="0" applyBorder="0" applyAlignment="0" applyProtection="0">
      <alignment vertical="center"/>
    </xf>
    <xf numFmtId="0" fontId="91" fillId="0" borderId="29" applyNumberFormat="0" applyFill="0" applyAlignment="0" applyProtection="0">
      <alignment vertical="center"/>
    </xf>
    <xf numFmtId="0" fontId="26" fillId="0" borderId="0">
      <alignment vertical="center"/>
    </xf>
    <xf numFmtId="0" fontId="26" fillId="0" borderId="0">
      <alignment vertical="center"/>
    </xf>
    <xf numFmtId="0" fontId="92" fillId="0" borderId="0" applyNumberFormat="0" applyFill="0" applyBorder="0" applyAlignment="0" applyProtection="0">
      <alignment vertical="center"/>
    </xf>
    <xf numFmtId="0" fontId="24" fillId="52" borderId="0" applyNumberFormat="0" applyBorder="0" applyAlignment="0" applyProtection="0">
      <alignment vertical="center"/>
    </xf>
    <xf numFmtId="0" fontId="79" fillId="52" borderId="0" applyNumberFormat="0" applyBorder="0" applyAlignment="0" applyProtection="0">
      <alignment vertical="center"/>
    </xf>
    <xf numFmtId="0" fontId="79" fillId="52" borderId="0" applyNumberFormat="0" applyBorder="0" applyAlignment="0" applyProtection="0">
      <alignment vertical="center"/>
    </xf>
    <xf numFmtId="0" fontId="79" fillId="42" borderId="0" applyNumberFormat="0" applyBorder="0" applyAlignment="0" applyProtection="0">
      <alignment vertical="center"/>
    </xf>
    <xf numFmtId="0" fontId="89" fillId="0" borderId="23" applyNumberFormat="0" applyFill="0" applyAlignment="0" applyProtection="0">
      <alignment vertical="center"/>
    </xf>
    <xf numFmtId="184" fontId="26" fillId="0" borderId="0" applyFont="0" applyFill="0" applyBorder="0" applyAlignment="0" applyProtection="0">
      <alignment vertical="center"/>
    </xf>
    <xf numFmtId="9" fontId="26" fillId="0" borderId="0" applyFont="0" applyFill="0" applyBorder="0" applyAlignment="0" applyProtection="0">
      <alignment vertical="center"/>
    </xf>
    <xf numFmtId="0" fontId="112" fillId="0" borderId="0" applyNumberFormat="0" applyFill="0" applyBorder="0" applyAlignment="0" applyProtection="0">
      <alignment vertical="center"/>
    </xf>
    <xf numFmtId="0" fontId="91" fillId="0" borderId="29" applyNumberFormat="0" applyFill="0" applyAlignment="0" applyProtection="0">
      <alignment vertical="center"/>
    </xf>
    <xf numFmtId="185" fontId="26" fillId="0" borderId="0" applyFont="0" applyFill="0" applyBorder="0" applyAlignment="0" applyProtection="0">
      <alignment vertical="center"/>
    </xf>
    <xf numFmtId="0" fontId="80" fillId="38" borderId="0" applyNumberFormat="0" applyBorder="0" applyAlignment="0" applyProtection="0">
      <alignment vertical="center"/>
    </xf>
    <xf numFmtId="0" fontId="26" fillId="0" borderId="0">
      <alignment vertical="center"/>
    </xf>
    <xf numFmtId="0" fontId="100" fillId="0" borderId="28" applyNumberFormat="0" applyFill="0" applyAlignment="0" applyProtection="0">
      <alignment vertical="center"/>
    </xf>
    <xf numFmtId="186" fontId="108" fillId="0" borderId="0">
      <alignment vertical="center"/>
    </xf>
    <xf numFmtId="0" fontId="107" fillId="0" borderId="0">
      <alignment vertical="center"/>
    </xf>
    <xf numFmtId="15" fontId="104" fillId="0" borderId="0">
      <alignment vertical="center"/>
    </xf>
    <xf numFmtId="15" fontId="104" fillId="0" borderId="0">
      <alignment vertical="center"/>
    </xf>
    <xf numFmtId="0" fontId="99" fillId="49" borderId="0" applyNumberFormat="0" applyBorder="0" applyAlignment="0" applyProtection="0">
      <alignment vertical="center"/>
    </xf>
    <xf numFmtId="187" fontId="108" fillId="0" borderId="0">
      <alignment vertical="center"/>
    </xf>
    <xf numFmtId="0" fontId="26" fillId="0" borderId="0">
      <alignment vertical="center"/>
    </xf>
    <xf numFmtId="9" fontId="26" fillId="0" borderId="0" applyFont="0" applyFill="0" applyBorder="0" applyAlignment="0" applyProtection="0">
      <alignment vertical="center"/>
    </xf>
    <xf numFmtId="0" fontId="113" fillId="0" borderId="36" applyNumberFormat="0" applyFill="0" applyAlignment="0" applyProtection="0">
      <alignment vertical="center"/>
    </xf>
    <xf numFmtId="0" fontId="26" fillId="0" borderId="0">
      <alignment vertical="center"/>
    </xf>
    <xf numFmtId="0" fontId="84" fillId="41" borderId="0" applyNumberFormat="0" applyBorder="0" applyAlignment="0" applyProtection="0">
      <alignment vertical="center"/>
    </xf>
    <xf numFmtId="0" fontId="77" fillId="37" borderId="0" applyNumberFormat="0" applyBorder="0" applyAlignment="0" applyProtection="0">
      <alignment vertical="center"/>
    </xf>
    <xf numFmtId="0" fontId="103" fillId="0" borderId="32" applyNumberFormat="0" applyAlignment="0" applyProtection="0">
      <alignment horizontal="left" vertical="center"/>
    </xf>
    <xf numFmtId="0" fontId="103" fillId="0" borderId="10">
      <alignment horizontal="left" vertical="center"/>
    </xf>
    <xf numFmtId="0" fontId="103" fillId="0" borderId="10">
      <alignment horizontal="left" vertical="center"/>
    </xf>
    <xf numFmtId="43" fontId="0" fillId="0" borderId="0" applyFont="0" applyFill="0" applyBorder="0" applyAlignment="0" applyProtection="0">
      <alignment vertical="center"/>
    </xf>
    <xf numFmtId="0" fontId="84" fillId="39" borderId="1" applyNumberFormat="0" applyBorder="0" applyAlignment="0" applyProtection="0">
      <alignment vertical="center"/>
    </xf>
    <xf numFmtId="43" fontId="0" fillId="0" borderId="0" applyFont="0" applyFill="0" applyBorder="0" applyAlignment="0" applyProtection="0">
      <alignment vertical="center"/>
    </xf>
    <xf numFmtId="0" fontId="84" fillId="39" borderId="1" applyNumberFormat="0" applyBorder="0" applyAlignment="0" applyProtection="0">
      <alignment vertical="center"/>
    </xf>
    <xf numFmtId="0" fontId="84" fillId="39" borderId="1" applyNumberFormat="0" applyBorder="0" applyAlignment="0" applyProtection="0">
      <alignment vertical="center"/>
    </xf>
    <xf numFmtId="0" fontId="84" fillId="39" borderId="1" applyNumberFormat="0" applyBorder="0" applyAlignment="0" applyProtection="0">
      <alignment vertical="center"/>
    </xf>
    <xf numFmtId="0" fontId="26" fillId="0" borderId="0">
      <alignment vertical="center"/>
    </xf>
    <xf numFmtId="0" fontId="84" fillId="39" borderId="1" applyNumberFormat="0" applyBorder="0" applyAlignment="0" applyProtection="0">
      <alignment vertical="center"/>
    </xf>
    <xf numFmtId="0" fontId="84" fillId="39" borderId="1" applyNumberFormat="0" applyBorder="0" applyAlignment="0" applyProtection="0">
      <alignment vertical="center"/>
    </xf>
    <xf numFmtId="0" fontId="77" fillId="61" borderId="0" applyNumberFormat="0" applyBorder="0" applyAlignment="0" applyProtection="0">
      <alignment vertical="center"/>
    </xf>
    <xf numFmtId="0" fontId="26" fillId="0" borderId="0">
      <alignment vertical="center"/>
    </xf>
    <xf numFmtId="188" fontId="114" fillId="62" borderId="0">
      <alignment vertical="center"/>
    </xf>
    <xf numFmtId="188" fontId="115" fillId="63" borderId="0">
      <alignment vertical="center"/>
    </xf>
    <xf numFmtId="0" fontId="94" fillId="0" borderId="0" applyNumberFormat="0" applyFill="0" applyBorder="0" applyAlignment="0" applyProtection="0">
      <alignment vertical="center"/>
    </xf>
    <xf numFmtId="38" fontId="26" fillId="0" borderId="0" applyFont="0" applyFill="0" applyBorder="0" applyAlignment="0" applyProtection="0">
      <alignment vertical="center"/>
    </xf>
    <xf numFmtId="0" fontId="75" fillId="0" borderId="21" applyNumberFormat="0" applyFill="0" applyProtection="0">
      <alignment horizontal="center" vertical="center"/>
    </xf>
    <xf numFmtId="0" fontId="26" fillId="0" borderId="0">
      <alignment vertical="center"/>
    </xf>
    <xf numFmtId="0" fontId="26" fillId="0" borderId="0">
      <alignment vertical="center"/>
    </xf>
    <xf numFmtId="40" fontId="26" fillId="0" borderId="0" applyFont="0" applyFill="0" applyBorder="0" applyAlignment="0" applyProtection="0">
      <alignment vertical="center"/>
    </xf>
    <xf numFmtId="43" fontId="0" fillId="0" borderId="0" applyFont="0" applyFill="0" applyBorder="0" applyAlignment="0" applyProtection="0">
      <alignment vertical="center"/>
    </xf>
    <xf numFmtId="177" fontId="26" fillId="0" borderId="0" applyFont="0" applyFill="0" applyBorder="0" applyAlignment="0" applyProtection="0">
      <alignment vertical="center"/>
    </xf>
    <xf numFmtId="189" fontId="26" fillId="0" borderId="0" applyFont="0" applyFill="0" applyBorder="0" applyAlignment="0" applyProtection="0">
      <alignment vertical="center"/>
    </xf>
    <xf numFmtId="1" fontId="83" fillId="0" borderId="21" applyFill="0" applyProtection="0">
      <alignment horizontal="center" vertical="center"/>
    </xf>
    <xf numFmtId="0" fontId="89" fillId="0" borderId="23" applyNumberFormat="0" applyFill="0" applyAlignment="0" applyProtection="0">
      <alignment vertical="center"/>
    </xf>
    <xf numFmtId="40" fontId="116" fillId="56" borderId="34">
      <alignment horizontal="centerContinuous" vertical="center"/>
    </xf>
    <xf numFmtId="1" fontId="83" fillId="0" borderId="21" applyFill="0" applyProtection="0">
      <alignment horizontal="center" vertical="center"/>
    </xf>
    <xf numFmtId="40" fontId="116" fillId="56" borderId="34">
      <alignment horizontal="centerContinuous" vertical="center"/>
    </xf>
    <xf numFmtId="9" fontId="26" fillId="0" borderId="0" applyFont="0" applyFill="0" applyBorder="0" applyAlignment="0" applyProtection="0">
      <alignment vertical="center"/>
    </xf>
    <xf numFmtId="0" fontId="92" fillId="0" borderId="24">
      <alignment horizontal="center" vertical="center"/>
    </xf>
    <xf numFmtId="37" fontId="117" fillId="0" borderId="0">
      <alignment vertical="center"/>
    </xf>
    <xf numFmtId="0" fontId="92" fillId="0" borderId="24">
      <alignment horizontal="center" vertical="center"/>
    </xf>
    <xf numFmtId="37" fontId="117" fillId="0" borderId="0">
      <alignment vertical="center"/>
    </xf>
    <xf numFmtId="0" fontId="0" fillId="0" borderId="0">
      <alignment vertical="center"/>
    </xf>
    <xf numFmtId="0" fontId="92" fillId="0" borderId="24">
      <alignment horizontal="center" vertical="center"/>
    </xf>
    <xf numFmtId="37" fontId="117" fillId="0" borderId="0">
      <alignment vertical="center"/>
    </xf>
    <xf numFmtId="0" fontId="92" fillId="0" borderId="24">
      <alignment horizontal="center" vertical="center"/>
    </xf>
    <xf numFmtId="37" fontId="117" fillId="0" borderId="0">
      <alignment vertical="center"/>
    </xf>
    <xf numFmtId="9" fontId="26" fillId="0" borderId="0" applyFont="0" applyFill="0" applyBorder="0" applyAlignment="0" applyProtection="0">
      <alignment vertical="center"/>
    </xf>
    <xf numFmtId="0" fontId="118" fillId="0" borderId="0">
      <alignment vertical="top"/>
      <protection locked="0"/>
    </xf>
    <xf numFmtId="190" fontId="83" fillId="0" borderId="0">
      <alignment vertical="center"/>
    </xf>
    <xf numFmtId="0" fontId="97" fillId="0" borderId="0">
      <alignment vertical="center"/>
    </xf>
    <xf numFmtId="9" fontId="26" fillId="0" borderId="0" applyFont="0" applyFill="0" applyBorder="0" applyAlignment="0" applyProtection="0">
      <alignment vertical="center"/>
    </xf>
    <xf numFmtId="0" fontId="106" fillId="52" borderId="27" applyNumberFormat="0" applyAlignment="0" applyProtection="0">
      <alignment vertical="center"/>
    </xf>
    <xf numFmtId="0" fontId="26" fillId="0" borderId="0">
      <alignment vertical="center"/>
    </xf>
    <xf numFmtId="3" fontId="26" fillId="0" borderId="0" applyFont="0" applyFill="0" applyBorder="0" applyAlignment="0" applyProtection="0">
      <alignment vertical="center"/>
    </xf>
    <xf numFmtId="0" fontId="26" fillId="0" borderId="0">
      <alignment vertical="center"/>
    </xf>
    <xf numFmtId="14" fontId="81" fillId="0" borderId="0">
      <alignment horizontal="center" vertical="center" wrapText="1"/>
      <protection locked="0"/>
    </xf>
    <xf numFmtId="0" fontId="26" fillId="0" borderId="0">
      <alignment vertical="center"/>
    </xf>
    <xf numFmtId="0" fontId="105" fillId="58" borderId="31">
      <alignment vertical="center"/>
      <protection locked="0"/>
    </xf>
    <xf numFmtId="0" fontId="0" fillId="0" borderId="0">
      <alignment vertical="center"/>
    </xf>
    <xf numFmtId="10" fontId="26" fillId="0" borderId="0" applyFont="0" applyFill="0" applyBorder="0" applyAlignment="0" applyProtection="0">
      <alignment vertical="center"/>
    </xf>
    <xf numFmtId="9" fontId="26" fillId="0" borderId="0" applyFont="0" applyFill="0" applyBorder="0" applyAlignment="0" applyProtection="0">
      <alignment vertical="center"/>
    </xf>
    <xf numFmtId="0" fontId="119" fillId="0" borderId="0" applyNumberFormat="0" applyFill="0" applyBorder="0" applyAlignment="0" applyProtection="0">
      <alignment vertical="center"/>
    </xf>
    <xf numFmtId="0" fontId="88" fillId="0" borderId="0" applyNumberFormat="0" applyFill="0" applyBorder="0" applyAlignment="0" applyProtection="0">
      <alignment vertical="center"/>
    </xf>
    <xf numFmtId="9" fontId="26" fillId="0" borderId="0" applyFont="0" applyFill="0" applyBorder="0" applyAlignment="0" applyProtection="0">
      <alignment vertical="center"/>
    </xf>
    <xf numFmtId="0" fontId="26" fillId="0" borderId="0">
      <alignment vertical="center"/>
    </xf>
    <xf numFmtId="191" fontId="26" fillId="0" borderId="0" applyFont="0" applyFill="0" applyProtection="0">
      <alignment vertical="center"/>
    </xf>
    <xf numFmtId="0" fontId="77" fillId="64" borderId="0" applyNumberFormat="0" applyBorder="0" applyAlignment="0" applyProtection="0">
      <alignment vertical="center"/>
    </xf>
    <xf numFmtId="0" fontId="26" fillId="0" borderId="0" applyNumberFormat="0" applyFont="0" applyFill="0" applyBorder="0" applyAlignment="0" applyProtection="0">
      <alignment horizontal="left" vertical="center"/>
    </xf>
    <xf numFmtId="0" fontId="92" fillId="0" borderId="24">
      <alignment horizontal="center" vertical="center"/>
    </xf>
    <xf numFmtId="0" fontId="83" fillId="0" borderId="9" applyNumberFormat="0" applyFill="0" applyProtection="0">
      <alignment horizontal="right" vertical="center"/>
    </xf>
    <xf numFmtId="15" fontId="26" fillId="0" borderId="0" applyFont="0" applyFill="0" applyBorder="0" applyAlignment="0" applyProtection="0">
      <alignment vertical="center"/>
    </xf>
    <xf numFmtId="0" fontId="83" fillId="0" borderId="9" applyNumberFormat="0" applyFill="0" applyProtection="0">
      <alignment horizontal="right" vertical="center"/>
    </xf>
    <xf numFmtId="15" fontId="26" fillId="0" borderId="0" applyFont="0" applyFill="0" applyBorder="0" applyAlignment="0" applyProtection="0">
      <alignment vertical="center"/>
    </xf>
    <xf numFmtId="0" fontId="91" fillId="0" borderId="0" applyNumberFormat="0" applyFill="0" applyBorder="0" applyAlignment="0" applyProtection="0">
      <alignment vertical="center"/>
    </xf>
    <xf numFmtId="4" fontId="26" fillId="0" borderId="0" applyFont="0" applyFill="0" applyBorder="0" applyAlignment="0" applyProtection="0">
      <alignment vertical="center"/>
    </xf>
    <xf numFmtId="0" fontId="26" fillId="0" borderId="0">
      <alignment vertical="center"/>
    </xf>
    <xf numFmtId="4" fontId="26" fillId="0" borderId="0" applyFont="0" applyFill="0" applyBorder="0" applyAlignment="0" applyProtection="0">
      <alignment vertical="center"/>
    </xf>
    <xf numFmtId="0" fontId="83" fillId="0" borderId="9" applyNumberFormat="0" applyFill="0" applyProtection="0">
      <alignment horizontal="right" vertical="center"/>
    </xf>
    <xf numFmtId="0" fontId="0" fillId="0" borderId="0">
      <alignment vertical="center"/>
    </xf>
    <xf numFmtId="0" fontId="92" fillId="0" borderId="24">
      <alignment horizontal="center" vertical="center"/>
    </xf>
    <xf numFmtId="0" fontId="0" fillId="0" borderId="0">
      <alignment vertical="center"/>
    </xf>
    <xf numFmtId="0" fontId="92" fillId="0" borderId="24">
      <alignment horizontal="center" vertical="center"/>
    </xf>
    <xf numFmtId="0" fontId="92" fillId="0" borderId="24">
      <alignment horizontal="center" vertical="center"/>
    </xf>
    <xf numFmtId="0" fontId="92" fillId="0" borderId="24">
      <alignment horizontal="center" vertical="center"/>
    </xf>
    <xf numFmtId="0" fontId="26" fillId="0" borderId="0">
      <alignment vertical="center"/>
    </xf>
    <xf numFmtId="3" fontId="26" fillId="0" borderId="0" applyFont="0" applyFill="0" applyBorder="0" applyAlignment="0" applyProtection="0">
      <alignment vertical="center"/>
    </xf>
    <xf numFmtId="0" fontId="26" fillId="0" borderId="0">
      <alignment vertical="center"/>
    </xf>
    <xf numFmtId="0" fontId="106" fillId="52" borderId="27" applyNumberFormat="0" applyAlignment="0" applyProtection="0">
      <alignment vertical="center"/>
    </xf>
    <xf numFmtId="0" fontId="26" fillId="0" borderId="0">
      <alignment vertical="center"/>
    </xf>
    <xf numFmtId="0" fontId="26" fillId="60" borderId="0" applyNumberFormat="0" applyFont="0" applyBorder="0" applyAlignment="0" applyProtection="0">
      <alignment vertical="center"/>
    </xf>
    <xf numFmtId="0" fontId="105" fillId="58" borderId="31">
      <alignment vertical="center"/>
      <protection locked="0"/>
    </xf>
    <xf numFmtId="0" fontId="120" fillId="0" borderId="0">
      <alignment vertical="center"/>
    </xf>
    <xf numFmtId="0" fontId="77" fillId="54" borderId="0" applyNumberFormat="0" applyBorder="0" applyAlignment="0" applyProtection="0">
      <alignment vertical="center"/>
    </xf>
    <xf numFmtId="0" fontId="105" fillId="58" borderId="31">
      <alignment vertical="center"/>
      <protection locked="0"/>
    </xf>
    <xf numFmtId="0" fontId="26" fillId="0" borderId="0">
      <alignment vertical="center"/>
    </xf>
    <xf numFmtId="0" fontId="105" fillId="58" borderId="31">
      <alignment vertical="center"/>
      <protection locked="0"/>
    </xf>
    <xf numFmtId="9" fontId="26" fillId="0" borderId="0" applyFont="0" applyFill="0" applyBorder="0" applyAlignment="0" applyProtection="0">
      <alignment vertical="center"/>
    </xf>
    <xf numFmtId="43" fontId="0" fillId="0" borderId="0" applyFont="0" applyFill="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178" fontId="0" fillId="0" borderId="0" applyFont="0" applyFill="0" applyBorder="0" applyAlignment="0" applyProtection="0">
      <alignment vertical="center"/>
    </xf>
    <xf numFmtId="0" fontId="121" fillId="0" borderId="0" applyNumberFormat="0" applyFill="0" applyBorder="0" applyAlignment="0" applyProtection="0">
      <alignment vertical="center"/>
    </xf>
    <xf numFmtId="0" fontId="88" fillId="0" borderId="0" applyNumberFormat="0" applyFill="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0" fontId="94" fillId="0" borderId="0" applyNumberFormat="0" applyFill="0" applyBorder="0" applyAlignment="0" applyProtection="0">
      <alignment vertical="center"/>
    </xf>
    <xf numFmtId="0" fontId="90" fillId="46" borderId="0" applyNumberFormat="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0" fontId="26" fillId="0" borderId="0">
      <alignment vertical="center"/>
    </xf>
    <xf numFmtId="9" fontId="26" fillId="0" borderId="0" applyFont="0" applyFill="0" applyBorder="0" applyAlignment="0" applyProtection="0">
      <alignment vertical="center"/>
    </xf>
    <xf numFmtId="0" fontId="26" fillId="0" borderId="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0" fontId="0" fillId="0" borderId="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0" fontId="26" fillId="0" borderId="0">
      <alignment vertical="center"/>
    </xf>
    <xf numFmtId="9" fontId="26" fillId="0" borderId="0" applyFont="0" applyFill="0" applyBorder="0" applyAlignment="0" applyProtection="0">
      <alignment vertical="center"/>
    </xf>
    <xf numFmtId="0" fontId="113" fillId="0" borderId="36" applyNumberFormat="0" applyFill="0" applyAlignment="0" applyProtection="0">
      <alignment vertical="center"/>
    </xf>
    <xf numFmtId="0" fontId="26" fillId="0" borderId="0">
      <alignment vertical="center"/>
    </xf>
    <xf numFmtId="9" fontId="26" fillId="0" borderId="0" applyFont="0" applyFill="0" applyBorder="0" applyAlignment="0" applyProtection="0">
      <alignment vertical="center"/>
    </xf>
    <xf numFmtId="0" fontId="100" fillId="0" borderId="28" applyNumberFormat="0" applyFill="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0" fontId="83" fillId="0" borderId="9" applyNumberFormat="0" applyFill="0" applyProtection="0">
      <alignment horizontal="right" vertical="center"/>
    </xf>
    <xf numFmtId="9" fontId="26" fillId="0" borderId="0" applyFont="0" applyFill="0" applyBorder="0" applyAlignment="0" applyProtection="0">
      <alignment vertical="center"/>
    </xf>
    <xf numFmtId="0" fontId="26" fillId="0" borderId="0">
      <alignment vertical="center"/>
    </xf>
    <xf numFmtId="9" fontId="26" fillId="0" borderId="0" applyFont="0" applyFill="0" applyBorder="0" applyAlignment="0" applyProtection="0">
      <alignment vertical="center"/>
    </xf>
    <xf numFmtId="0" fontId="110" fillId="0" borderId="33" applyNumberFormat="0" applyFill="0" applyAlignment="0" applyProtection="0">
      <alignment vertical="center"/>
    </xf>
    <xf numFmtId="9" fontId="26" fillId="0" borderId="0" applyFont="0" applyFill="0" applyBorder="0" applyAlignment="0" applyProtection="0">
      <alignment vertical="center"/>
    </xf>
    <xf numFmtId="0" fontId="121" fillId="0" borderId="37" applyNumberFormat="0" applyFill="0" applyAlignment="0" applyProtection="0">
      <alignment vertical="center"/>
    </xf>
    <xf numFmtId="0" fontId="119" fillId="0" borderId="0" applyNumberFormat="0" applyFill="0" applyBorder="0" applyAlignment="0" applyProtection="0">
      <alignment vertical="center"/>
    </xf>
    <xf numFmtId="9" fontId="26" fillId="0" borderId="0" applyFont="0" applyFill="0" applyBorder="0" applyAlignment="0" applyProtection="0">
      <alignment vertical="center"/>
    </xf>
    <xf numFmtId="0" fontId="94" fillId="0" borderId="0" applyNumberFormat="0" applyFill="0" applyBorder="0" applyAlignment="0" applyProtection="0">
      <alignment vertical="center"/>
    </xf>
    <xf numFmtId="0" fontId="88" fillId="0" borderId="0" applyNumberFormat="0" applyFill="0" applyBorder="0" applyAlignment="0" applyProtection="0">
      <alignment vertical="center"/>
    </xf>
    <xf numFmtId="9" fontId="26" fillId="0" borderId="0" applyFont="0" applyFill="0" applyBorder="0" applyAlignment="0" applyProtection="0">
      <alignment vertical="center"/>
    </xf>
    <xf numFmtId="0" fontId="94" fillId="0" borderId="0" applyNumberFormat="0" applyFill="0" applyBorder="0" applyAlignment="0" applyProtection="0">
      <alignment vertical="center"/>
    </xf>
    <xf numFmtId="9" fontId="26" fillId="0" borderId="0" applyFont="0" applyFill="0" applyBorder="0" applyAlignment="0" applyProtection="0">
      <alignment vertical="center"/>
    </xf>
    <xf numFmtId="0" fontId="122" fillId="0" borderId="9" applyNumberFormat="0" applyFill="0" applyProtection="0">
      <alignment horizontal="center" vertical="center"/>
    </xf>
    <xf numFmtId="192" fontId="26" fillId="0" borderId="0" applyFont="0" applyFill="0" applyBorder="0" applyAlignment="0" applyProtection="0">
      <alignment vertical="center"/>
    </xf>
    <xf numFmtId="0" fontId="83" fillId="0" borderId="9" applyNumberFormat="0" applyFill="0" applyProtection="0">
      <alignment horizontal="right" vertical="center"/>
    </xf>
    <xf numFmtId="0" fontId="83" fillId="0" borderId="9" applyNumberFormat="0" applyFill="0" applyProtection="0">
      <alignment horizontal="right" vertical="center"/>
    </xf>
    <xf numFmtId="0" fontId="89" fillId="0" borderId="23" applyNumberFormat="0" applyFill="0" applyAlignment="0" applyProtection="0">
      <alignment vertical="center"/>
    </xf>
    <xf numFmtId="0" fontId="89" fillId="0" borderId="23" applyNumberFormat="0" applyFill="0" applyAlignment="0" applyProtection="0">
      <alignment vertical="center"/>
    </xf>
    <xf numFmtId="0" fontId="100" fillId="0" borderId="28" applyNumberFormat="0" applyFill="0" applyAlignment="0" applyProtection="0">
      <alignment vertical="center"/>
    </xf>
    <xf numFmtId="0" fontId="26" fillId="0" borderId="0">
      <alignment vertical="center"/>
    </xf>
    <xf numFmtId="0" fontId="89" fillId="0" borderId="23" applyNumberFormat="0" applyFill="0" applyAlignment="0" applyProtection="0">
      <alignment vertical="center"/>
    </xf>
    <xf numFmtId="0" fontId="26" fillId="0" borderId="0">
      <alignment vertical="center"/>
    </xf>
    <xf numFmtId="0" fontId="100" fillId="0" borderId="28" applyNumberFormat="0" applyFill="0" applyAlignment="0" applyProtection="0">
      <alignment vertical="center"/>
    </xf>
    <xf numFmtId="0" fontId="26" fillId="0" borderId="0">
      <alignment vertical="center"/>
    </xf>
    <xf numFmtId="0" fontId="100" fillId="0" borderId="28" applyNumberFormat="0" applyFill="0" applyAlignment="0" applyProtection="0">
      <alignment vertical="center"/>
    </xf>
    <xf numFmtId="0" fontId="100" fillId="0" borderId="28" applyNumberFormat="0" applyFill="0" applyAlignment="0" applyProtection="0">
      <alignment vertical="center"/>
    </xf>
    <xf numFmtId="0" fontId="100" fillId="0" borderId="28" applyNumberFormat="0" applyFill="0" applyAlignment="0" applyProtection="0">
      <alignment vertical="center"/>
    </xf>
    <xf numFmtId="0" fontId="100" fillId="0" borderId="28" applyNumberFormat="0" applyFill="0" applyAlignment="0" applyProtection="0">
      <alignment vertical="center"/>
    </xf>
    <xf numFmtId="0" fontId="80" fillId="38" borderId="0" applyNumberFormat="0" applyBorder="0" applyAlignment="0" applyProtection="0">
      <alignment vertical="center"/>
    </xf>
    <xf numFmtId="0" fontId="91" fillId="0" borderId="29" applyNumberFormat="0" applyFill="0" applyAlignment="0" applyProtection="0">
      <alignment vertical="center"/>
    </xf>
    <xf numFmtId="0" fontId="100" fillId="0" borderId="28" applyNumberFormat="0" applyFill="0" applyAlignment="0" applyProtection="0">
      <alignment vertical="center"/>
    </xf>
    <xf numFmtId="0" fontId="100" fillId="0" borderId="28" applyNumberFormat="0" applyFill="0" applyAlignment="0" applyProtection="0">
      <alignment vertical="center"/>
    </xf>
    <xf numFmtId="0" fontId="26" fillId="0" borderId="0">
      <alignment vertical="center"/>
    </xf>
    <xf numFmtId="0" fontId="100" fillId="0" borderId="28" applyNumberFormat="0" applyFill="0" applyAlignment="0" applyProtection="0">
      <alignment vertical="center"/>
    </xf>
    <xf numFmtId="0" fontId="100" fillId="0" borderId="28" applyNumberFormat="0" applyFill="0" applyAlignment="0" applyProtection="0">
      <alignment vertical="center"/>
    </xf>
    <xf numFmtId="0" fontId="100" fillId="0" borderId="28" applyNumberFormat="0" applyFill="0" applyAlignment="0" applyProtection="0">
      <alignment vertical="center"/>
    </xf>
    <xf numFmtId="0" fontId="26" fillId="0" borderId="0"/>
    <xf numFmtId="0" fontId="26" fillId="0" borderId="0">
      <alignment vertical="center"/>
    </xf>
    <xf numFmtId="0" fontId="100" fillId="0" borderId="28" applyNumberFormat="0" applyFill="0" applyAlignment="0" applyProtection="0">
      <alignment vertical="center"/>
    </xf>
    <xf numFmtId="0" fontId="80" fillId="38" borderId="0" applyNumberFormat="0" applyBorder="0" applyAlignment="0" applyProtection="0">
      <alignment vertical="center"/>
    </xf>
    <xf numFmtId="0" fontId="121" fillId="0" borderId="37" applyNumberFormat="0" applyFill="0" applyAlignment="0" applyProtection="0">
      <alignment vertical="center"/>
    </xf>
    <xf numFmtId="0" fontId="80" fillId="38" borderId="0" applyNumberFormat="0" applyBorder="0" applyAlignment="0" applyProtection="0">
      <alignment vertical="center"/>
    </xf>
    <xf numFmtId="0" fontId="91" fillId="0" borderId="29" applyNumberFormat="0" applyFill="0" applyAlignment="0" applyProtection="0">
      <alignment vertical="center"/>
    </xf>
    <xf numFmtId="0" fontId="91" fillId="0" borderId="29" applyNumberFormat="0" applyFill="0" applyAlignment="0" applyProtection="0">
      <alignment vertical="center"/>
    </xf>
    <xf numFmtId="0" fontId="91" fillId="0" borderId="29" applyNumberFormat="0" applyFill="0" applyAlignment="0" applyProtection="0">
      <alignment vertical="center"/>
    </xf>
    <xf numFmtId="0" fontId="91" fillId="0" borderId="29" applyNumberFormat="0" applyFill="0" applyAlignment="0" applyProtection="0">
      <alignment vertical="center"/>
    </xf>
    <xf numFmtId="0" fontId="83" fillId="0" borderId="9" applyNumberFormat="0" applyFill="0" applyProtection="0">
      <alignment horizontal="left" vertical="center"/>
    </xf>
    <xf numFmtId="0" fontId="91" fillId="0" borderId="29" applyNumberFormat="0" applyFill="0" applyAlignment="0" applyProtection="0">
      <alignment vertical="center"/>
    </xf>
    <xf numFmtId="0" fontId="91" fillId="0" borderId="29" applyNumberFormat="0" applyFill="0" applyAlignment="0" applyProtection="0">
      <alignment vertical="center"/>
    </xf>
    <xf numFmtId="0" fontId="91" fillId="0" borderId="29" applyNumberFormat="0" applyFill="0" applyAlignment="0" applyProtection="0">
      <alignment vertical="center"/>
    </xf>
    <xf numFmtId="0" fontId="91" fillId="0" borderId="0" applyNumberFormat="0" applyFill="0" applyBorder="0" applyAlignment="0" applyProtection="0">
      <alignment vertical="center"/>
    </xf>
    <xf numFmtId="0" fontId="91" fillId="0" borderId="29" applyNumberFormat="0" applyFill="0" applyAlignment="0" applyProtection="0">
      <alignment vertical="center"/>
    </xf>
    <xf numFmtId="0" fontId="91" fillId="0" borderId="29" applyNumberFormat="0" applyFill="0" applyAlignment="0" applyProtection="0">
      <alignment vertical="center"/>
    </xf>
    <xf numFmtId="0" fontId="91" fillId="0" borderId="29" applyNumberFormat="0" applyFill="0" applyAlignment="0" applyProtection="0">
      <alignment vertical="center"/>
    </xf>
    <xf numFmtId="0" fontId="102" fillId="0" borderId="1">
      <alignment horizontal="left" vertical="center"/>
    </xf>
    <xf numFmtId="0" fontId="91" fillId="0" borderId="29" applyNumberFormat="0" applyFill="0" applyAlignment="0" applyProtection="0">
      <alignment vertical="center"/>
    </xf>
    <xf numFmtId="0" fontId="26" fillId="0" borderId="0">
      <alignment vertical="center"/>
    </xf>
    <xf numFmtId="0" fontId="91" fillId="0" borderId="29" applyNumberFormat="0" applyFill="0" applyAlignment="0" applyProtection="0">
      <alignment vertical="center"/>
    </xf>
    <xf numFmtId="0" fontId="26" fillId="0" borderId="0">
      <alignment vertical="center"/>
    </xf>
    <xf numFmtId="1" fontId="83" fillId="0" borderId="21" applyFill="0" applyProtection="0">
      <alignment horizontal="center" vertical="center"/>
    </xf>
    <xf numFmtId="0" fontId="91" fillId="0" borderId="29" applyNumberFormat="0" applyFill="0" applyAlignment="0" applyProtection="0">
      <alignment vertical="center"/>
    </xf>
    <xf numFmtId="178" fontId="0" fillId="0" borderId="0" applyFont="0" applyFill="0" applyBorder="0" applyAlignment="0" applyProtection="0">
      <alignment vertical="center"/>
    </xf>
    <xf numFmtId="0" fontId="121" fillId="0" borderId="0" applyNumberFormat="0" applyFill="0" applyBorder="0" applyAlignment="0" applyProtection="0">
      <alignment vertical="center"/>
    </xf>
    <xf numFmtId="43" fontId="0" fillId="0" borderId="0" applyFont="0" applyFill="0" applyBorder="0" applyAlignment="0" applyProtection="0">
      <alignment vertical="center"/>
    </xf>
    <xf numFmtId="0" fontId="91" fillId="0" borderId="0" applyNumberFormat="0" applyFill="0" applyBorder="0" applyAlignment="0" applyProtection="0">
      <alignment vertical="center"/>
    </xf>
    <xf numFmtId="43" fontId="0" fillId="0" borderId="0" applyFont="0" applyFill="0" applyBorder="0" applyAlignment="0" applyProtection="0">
      <alignment vertical="center"/>
    </xf>
    <xf numFmtId="0" fontId="91" fillId="0" borderId="0" applyNumberFormat="0" applyFill="0" applyBorder="0" applyAlignment="0" applyProtection="0">
      <alignment vertical="center"/>
    </xf>
    <xf numFmtId="0" fontId="91" fillId="0" borderId="0" applyNumberFormat="0" applyFill="0" applyBorder="0" applyAlignment="0" applyProtection="0">
      <alignment vertical="center"/>
    </xf>
    <xf numFmtId="43" fontId="0" fillId="0" borderId="0" applyFont="0" applyFill="0" applyBorder="0" applyAlignment="0" applyProtection="0">
      <alignment vertical="center"/>
    </xf>
    <xf numFmtId="0" fontId="91" fillId="0" borderId="0" applyNumberFormat="0" applyFill="0" applyBorder="0" applyAlignment="0" applyProtection="0">
      <alignment vertical="center"/>
    </xf>
    <xf numFmtId="43" fontId="0" fillId="0" borderId="0" applyFont="0" applyFill="0" applyBorder="0" applyAlignment="0" applyProtection="0">
      <alignment vertical="center"/>
    </xf>
    <xf numFmtId="0" fontId="91" fillId="0" borderId="0" applyNumberFormat="0" applyFill="0" applyBorder="0" applyAlignment="0" applyProtection="0">
      <alignment vertical="center"/>
    </xf>
    <xf numFmtId="0" fontId="91" fillId="0" borderId="0" applyNumberFormat="0" applyFill="0" applyBorder="0" applyAlignment="0" applyProtection="0">
      <alignment vertical="center"/>
    </xf>
    <xf numFmtId="0" fontId="91" fillId="0" borderId="0" applyNumberFormat="0" applyFill="0" applyBorder="0" applyAlignment="0" applyProtection="0">
      <alignment vertical="center"/>
    </xf>
    <xf numFmtId="0" fontId="91" fillId="0" borderId="0" applyNumberFormat="0" applyFill="0" applyBorder="0" applyAlignment="0" applyProtection="0">
      <alignment vertical="center"/>
    </xf>
    <xf numFmtId="43" fontId="0" fillId="0" borderId="0" applyFont="0" applyFill="0" applyBorder="0" applyAlignment="0" applyProtection="0">
      <alignment vertical="center"/>
    </xf>
    <xf numFmtId="0" fontId="91" fillId="0" borderId="0" applyNumberFormat="0" applyFill="0" applyBorder="0" applyAlignment="0" applyProtection="0">
      <alignment vertical="center"/>
    </xf>
    <xf numFmtId="0" fontId="91" fillId="0" borderId="0" applyNumberFormat="0" applyFill="0" applyBorder="0" applyAlignment="0" applyProtection="0">
      <alignment vertical="center"/>
    </xf>
    <xf numFmtId="43" fontId="0" fillId="0" borderId="0" applyFont="0" applyFill="0" applyBorder="0" applyAlignment="0" applyProtection="0">
      <alignment vertical="center"/>
    </xf>
    <xf numFmtId="0" fontId="91" fillId="0" borderId="0" applyNumberFormat="0" applyFill="0" applyBorder="0" applyAlignment="0" applyProtection="0">
      <alignment vertical="center"/>
    </xf>
    <xf numFmtId="0" fontId="90" fillId="49" borderId="0" applyNumberFormat="0" applyBorder="0" applyAlignment="0" applyProtection="0">
      <alignment vertical="center"/>
    </xf>
    <xf numFmtId="0" fontId="0" fillId="0" borderId="0">
      <alignment vertical="center"/>
    </xf>
    <xf numFmtId="43" fontId="0" fillId="0" borderId="0" applyFont="0" applyFill="0" applyBorder="0" applyAlignment="0" applyProtection="0">
      <alignment vertical="center"/>
    </xf>
    <xf numFmtId="0" fontId="91" fillId="0" borderId="0" applyNumberFormat="0" applyFill="0" applyBorder="0" applyAlignment="0" applyProtection="0">
      <alignment vertical="center"/>
    </xf>
    <xf numFmtId="43" fontId="0" fillId="0" borderId="0" applyFont="0" applyFill="0" applyBorder="0" applyAlignment="0" applyProtection="0">
      <alignment vertical="center"/>
    </xf>
    <xf numFmtId="0" fontId="91"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0" fillId="0" borderId="0">
      <alignment vertical="center"/>
    </xf>
    <xf numFmtId="0" fontId="94" fillId="0" borderId="0" applyNumberFormat="0" applyFill="0" applyBorder="0" applyAlignment="0" applyProtection="0">
      <alignment vertical="center"/>
    </xf>
    <xf numFmtId="0" fontId="106" fillId="52" borderId="27" applyNumberFormat="0" applyAlignment="0" applyProtection="0">
      <alignment vertical="center"/>
    </xf>
    <xf numFmtId="0" fontId="0" fillId="0" borderId="0">
      <alignment vertical="center"/>
    </xf>
    <xf numFmtId="0" fontId="94"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26" fillId="0" borderId="0">
      <alignment vertical="center"/>
    </xf>
    <xf numFmtId="0" fontId="122" fillId="0" borderId="9" applyNumberFormat="0" applyFill="0" applyProtection="0">
      <alignment horizontal="center" vertical="center"/>
    </xf>
    <xf numFmtId="0" fontId="122" fillId="0" borderId="9" applyNumberFormat="0" applyFill="0" applyProtection="0">
      <alignment horizontal="center" vertical="center"/>
    </xf>
    <xf numFmtId="0" fontId="80" fillId="44" borderId="0" applyNumberFormat="0" applyBorder="0" applyAlignment="0" applyProtection="0">
      <alignment vertical="center"/>
    </xf>
    <xf numFmtId="0" fontId="122" fillId="0" borderId="9" applyNumberFormat="0" applyFill="0" applyProtection="0">
      <alignment horizontal="center" vertical="center"/>
    </xf>
    <xf numFmtId="0" fontId="122" fillId="0" borderId="9" applyNumberFormat="0" applyFill="0" applyProtection="0">
      <alignment horizontal="center" vertical="center"/>
    </xf>
    <xf numFmtId="0" fontId="90" fillId="46" borderId="0" applyNumberFormat="0" applyBorder="0" applyAlignment="0" applyProtection="0">
      <alignment vertical="center"/>
    </xf>
    <xf numFmtId="0" fontId="122" fillId="0" borderId="9" applyNumberFormat="0" applyFill="0" applyProtection="0">
      <alignment horizontal="center" vertical="center"/>
    </xf>
    <xf numFmtId="0" fontId="122" fillId="0" borderId="9" applyNumberFormat="0" applyFill="0" applyProtection="0">
      <alignment horizontal="center" vertical="center"/>
    </xf>
    <xf numFmtId="0" fontId="122" fillId="0" borderId="9" applyNumberFormat="0" applyFill="0" applyProtection="0">
      <alignment horizontal="center" vertical="center"/>
    </xf>
    <xf numFmtId="0" fontId="123" fillId="0" borderId="0" applyNumberFormat="0" applyFill="0" applyBorder="0" applyAlignment="0" applyProtection="0">
      <alignment vertical="center"/>
    </xf>
    <xf numFmtId="0" fontId="123" fillId="0" borderId="0" applyNumberFormat="0" applyFill="0" applyBorder="0" applyAlignment="0" applyProtection="0">
      <alignment vertical="center"/>
    </xf>
    <xf numFmtId="0" fontId="26" fillId="0" borderId="0">
      <alignment vertical="center"/>
    </xf>
    <xf numFmtId="0" fontId="75" fillId="0" borderId="21" applyNumberFormat="0" applyFill="0" applyProtection="0">
      <alignment horizontal="center" vertical="center"/>
    </xf>
    <xf numFmtId="0" fontId="26" fillId="0" borderId="0">
      <alignment vertical="center"/>
    </xf>
    <xf numFmtId="0" fontId="75" fillId="0" borderId="21" applyNumberFormat="0" applyFill="0" applyProtection="0">
      <alignment horizontal="center" vertical="center"/>
    </xf>
    <xf numFmtId="0" fontId="26" fillId="0" borderId="0">
      <alignment vertical="center"/>
    </xf>
    <xf numFmtId="0" fontId="26" fillId="0" borderId="0">
      <alignment vertical="center"/>
    </xf>
    <xf numFmtId="0" fontId="75" fillId="0" borderId="21" applyNumberFormat="0" applyFill="0" applyProtection="0">
      <alignment horizontal="center" vertical="center"/>
    </xf>
    <xf numFmtId="0" fontId="26" fillId="0" borderId="0">
      <alignment vertical="center"/>
    </xf>
    <xf numFmtId="0" fontId="75" fillId="0" borderId="21" applyNumberFormat="0" applyFill="0" applyProtection="0">
      <alignment horizontal="center" vertical="center"/>
    </xf>
    <xf numFmtId="0" fontId="26" fillId="0" borderId="0">
      <alignment vertical="center"/>
    </xf>
    <xf numFmtId="0" fontId="75" fillId="0" borderId="21" applyNumberFormat="0" applyFill="0" applyProtection="0">
      <alignment horizontal="center" vertical="center"/>
    </xf>
    <xf numFmtId="0" fontId="88" fillId="0" borderId="0" applyNumberFormat="0" applyFill="0" applyBorder="0" applyAlignment="0" applyProtection="0">
      <alignment vertical="center"/>
    </xf>
    <xf numFmtId="0" fontId="90" fillId="46" borderId="0" applyNumberFormat="0" applyBorder="0" applyAlignment="0" applyProtection="0">
      <alignment vertical="center"/>
    </xf>
    <xf numFmtId="0" fontId="90" fillId="46" borderId="0" applyNumberFormat="0" applyBorder="0" applyAlignment="0" applyProtection="0">
      <alignment vertical="center"/>
    </xf>
    <xf numFmtId="0" fontId="88" fillId="0" borderId="0" applyNumberFormat="0" applyFill="0" applyBorder="0" applyAlignment="0" applyProtection="0">
      <alignment vertical="center"/>
    </xf>
    <xf numFmtId="0" fontId="90" fillId="46" borderId="0" applyNumberFormat="0" applyBorder="0" applyAlignment="0" applyProtection="0">
      <alignment vertical="center"/>
    </xf>
    <xf numFmtId="0" fontId="90" fillId="46" borderId="0" applyNumberFormat="0" applyBorder="0" applyAlignment="0" applyProtection="0">
      <alignment vertical="center"/>
    </xf>
    <xf numFmtId="0" fontId="90" fillId="46" borderId="0" applyNumberFormat="0" applyBorder="0" applyAlignment="0" applyProtection="0">
      <alignment vertical="center"/>
    </xf>
    <xf numFmtId="0" fontId="90" fillId="49" borderId="0" applyNumberFormat="0" applyBorder="0" applyAlignment="0" applyProtection="0">
      <alignment vertical="center"/>
    </xf>
    <xf numFmtId="0" fontId="101" fillId="0" borderId="0" applyNumberFormat="0" applyFill="0" applyBorder="0" applyAlignment="0" applyProtection="0">
      <alignment vertical="center"/>
    </xf>
    <xf numFmtId="0" fontId="90" fillId="46" borderId="0" applyNumberFormat="0" applyBorder="0" applyAlignment="0" applyProtection="0">
      <alignment vertical="center"/>
    </xf>
    <xf numFmtId="0" fontId="90" fillId="46" borderId="0" applyNumberFormat="0" applyBorder="0" applyAlignment="0" applyProtection="0">
      <alignment vertical="center"/>
    </xf>
    <xf numFmtId="0" fontId="90" fillId="46" borderId="0" applyNumberFormat="0" applyBorder="0" applyAlignment="0" applyProtection="0">
      <alignment vertical="center"/>
    </xf>
    <xf numFmtId="0" fontId="90" fillId="46" borderId="0" applyNumberFormat="0" applyBorder="0" applyAlignment="0" applyProtection="0">
      <alignment vertical="center"/>
    </xf>
    <xf numFmtId="0" fontId="90" fillId="46" borderId="0" applyNumberFormat="0" applyBorder="0" applyAlignment="0" applyProtection="0">
      <alignment vertical="center"/>
    </xf>
    <xf numFmtId="0" fontId="90" fillId="46" borderId="0" applyNumberFormat="0" applyBorder="0" applyAlignment="0" applyProtection="0">
      <alignment vertical="center"/>
    </xf>
    <xf numFmtId="0" fontId="90" fillId="46" borderId="0" applyNumberFormat="0" applyBorder="0" applyAlignment="0" applyProtection="0">
      <alignment vertical="center"/>
    </xf>
    <xf numFmtId="0" fontId="99" fillId="49" borderId="0" applyNumberFormat="0" applyBorder="0" applyAlignment="0" applyProtection="0">
      <alignment vertical="center"/>
    </xf>
    <xf numFmtId="0" fontId="90" fillId="46" borderId="0" applyNumberFormat="0" applyBorder="0" applyAlignment="0" applyProtection="0">
      <alignment vertical="center"/>
    </xf>
    <xf numFmtId="0" fontId="26" fillId="0" borderId="0">
      <alignment vertical="center"/>
    </xf>
    <xf numFmtId="0" fontId="90" fillId="46" borderId="0" applyNumberFormat="0" applyBorder="0" applyAlignment="0" applyProtection="0">
      <alignment vertical="center"/>
    </xf>
    <xf numFmtId="0" fontId="99" fillId="49" borderId="0" applyNumberFormat="0" applyBorder="0" applyAlignment="0" applyProtection="0">
      <alignment vertical="center"/>
    </xf>
    <xf numFmtId="0" fontId="99" fillId="49" borderId="0" applyNumberFormat="0" applyBorder="0" applyAlignment="0" applyProtection="0">
      <alignment vertical="center"/>
    </xf>
    <xf numFmtId="0" fontId="90" fillId="49" borderId="0" applyNumberFormat="0" applyBorder="0" applyAlignment="0" applyProtection="0">
      <alignment vertical="center"/>
    </xf>
    <xf numFmtId="0" fontId="90" fillId="49" borderId="0" applyNumberFormat="0" applyBorder="0" applyAlignment="0" applyProtection="0">
      <alignment vertical="center"/>
    </xf>
    <xf numFmtId="0" fontId="90" fillId="49" borderId="0" applyNumberFormat="0" applyBorder="0" applyAlignment="0" applyProtection="0">
      <alignment vertical="center"/>
    </xf>
    <xf numFmtId="0" fontId="90" fillId="49" borderId="0" applyNumberFormat="0" applyBorder="0" applyAlignment="0" applyProtection="0">
      <alignment vertical="center"/>
    </xf>
    <xf numFmtId="0" fontId="90" fillId="49" borderId="0" applyNumberFormat="0" applyBorder="0" applyAlignment="0" applyProtection="0">
      <alignment vertical="center"/>
    </xf>
    <xf numFmtId="0" fontId="90" fillId="49" borderId="0" applyNumberFormat="0" applyBorder="0" applyAlignment="0" applyProtection="0">
      <alignment vertical="center"/>
    </xf>
    <xf numFmtId="0" fontId="90" fillId="49" borderId="0" applyNumberFormat="0" applyBorder="0" applyAlignment="0" applyProtection="0">
      <alignment vertical="center"/>
    </xf>
    <xf numFmtId="0" fontId="26" fillId="0" borderId="0">
      <alignment vertical="center"/>
    </xf>
    <xf numFmtId="0" fontId="99" fillId="46" borderId="0" applyNumberFormat="0" applyBorder="0" applyAlignment="0" applyProtection="0">
      <alignment vertical="center"/>
    </xf>
    <xf numFmtId="0" fontId="99" fillId="46" borderId="0" applyNumberFormat="0" applyBorder="0" applyAlignment="0" applyProtection="0">
      <alignment vertical="center"/>
    </xf>
    <xf numFmtId="0" fontId="99" fillId="46" borderId="0" applyNumberFormat="0" applyBorder="0" applyAlignment="0" applyProtection="0">
      <alignment vertical="center"/>
    </xf>
    <xf numFmtId="0" fontId="99" fillId="46" borderId="0" applyNumberFormat="0" applyBorder="0" applyAlignment="0" applyProtection="0">
      <alignment vertical="center"/>
    </xf>
    <xf numFmtId="0" fontId="0" fillId="0" borderId="0">
      <alignment vertical="center"/>
    </xf>
    <xf numFmtId="0" fontId="99" fillId="46" borderId="0" applyNumberFormat="0" applyBorder="0" applyAlignment="0" applyProtection="0">
      <alignment vertical="center"/>
    </xf>
    <xf numFmtId="0" fontId="99" fillId="46" borderId="0" applyNumberFormat="0" applyBorder="0" applyAlignment="0" applyProtection="0">
      <alignment vertical="center"/>
    </xf>
    <xf numFmtId="0" fontId="82" fillId="40" borderId="0" applyNumberFormat="0" applyBorder="0" applyAlignment="0" applyProtection="0">
      <alignment vertical="center"/>
    </xf>
    <xf numFmtId="0" fontId="99" fillId="46" borderId="0" applyNumberFormat="0" applyBorder="0" applyAlignment="0" applyProtection="0">
      <alignment vertical="center"/>
    </xf>
    <xf numFmtId="0" fontId="86" fillId="46" borderId="0" applyNumberFormat="0" applyBorder="0" applyAlignment="0" applyProtection="0">
      <alignment vertical="center"/>
    </xf>
    <xf numFmtId="0" fontId="90" fillId="49" borderId="0" applyNumberFormat="0" applyBorder="0" applyAlignment="0" applyProtection="0">
      <alignment vertical="center"/>
    </xf>
    <xf numFmtId="0" fontId="106" fillId="52" borderId="27" applyNumberFormat="0" applyAlignment="0" applyProtection="0">
      <alignment vertical="center"/>
    </xf>
    <xf numFmtId="0" fontId="26" fillId="0" borderId="0">
      <alignment vertical="center"/>
    </xf>
    <xf numFmtId="0" fontId="26" fillId="0" borderId="0">
      <alignment vertical="center"/>
    </xf>
    <xf numFmtId="0" fontId="104" fillId="0" borderId="0">
      <alignment vertical="center"/>
    </xf>
    <xf numFmtId="0" fontId="90" fillId="49" borderId="0" applyNumberFormat="0" applyBorder="0" applyAlignment="0" applyProtection="0">
      <alignment vertical="center"/>
    </xf>
    <xf numFmtId="0" fontId="106" fillId="52" borderId="27" applyNumberFormat="0" applyAlignment="0" applyProtection="0">
      <alignment vertical="center"/>
    </xf>
    <xf numFmtId="0" fontId="26" fillId="0" borderId="0">
      <alignment vertical="center"/>
    </xf>
    <xf numFmtId="0" fontId="7" fillId="0" borderId="0">
      <alignment vertical="center"/>
    </xf>
    <xf numFmtId="0" fontId="7" fillId="0" borderId="0">
      <alignment vertical="center"/>
    </xf>
    <xf numFmtId="0" fontId="90" fillId="49" borderId="0" applyNumberFormat="0" applyBorder="0" applyAlignment="0" applyProtection="0">
      <alignment vertical="center"/>
    </xf>
    <xf numFmtId="0" fontId="7" fillId="0" borderId="0">
      <alignment vertical="center"/>
    </xf>
    <xf numFmtId="0" fontId="90" fillId="49" borderId="0" applyNumberFormat="0" applyBorder="0" applyAlignment="0" applyProtection="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78" fillId="0" borderId="22" applyNumberFormat="0" applyFill="0" applyAlignment="0" applyProtection="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80" fillId="38" borderId="0" applyNumberFormat="0" applyBorder="0" applyAlignment="0" applyProtection="0">
      <alignment vertical="center"/>
    </xf>
    <xf numFmtId="0" fontId="26" fillId="0" borderId="0">
      <alignment vertical="center"/>
    </xf>
    <xf numFmtId="0" fontId="26" fillId="0" borderId="0">
      <alignment vertical="center"/>
    </xf>
    <xf numFmtId="0" fontId="95" fillId="43" borderId="26" applyNumberFormat="0" applyAlignment="0" applyProtection="0">
      <alignment vertical="center"/>
    </xf>
    <xf numFmtId="0" fontId="0" fillId="0" borderId="0">
      <alignment vertical="center"/>
    </xf>
    <xf numFmtId="0" fontId="0" fillId="0" borderId="0">
      <alignment vertical="center"/>
    </xf>
    <xf numFmtId="0" fontId="124" fillId="0" borderId="0" applyNumberFormat="0" applyFill="0" applyBorder="0" applyAlignment="0" applyProtection="0">
      <alignment vertical="center"/>
    </xf>
    <xf numFmtId="0" fontId="26" fillId="0" borderId="0">
      <alignment vertical="center"/>
    </xf>
    <xf numFmtId="0" fontId="26" fillId="0" borderId="0">
      <alignment vertical="center"/>
    </xf>
    <xf numFmtId="0" fontId="0" fillId="39" borderId="30" applyNumberFormat="0" applyFont="0" applyAlignment="0" applyProtection="0">
      <alignment vertical="center"/>
    </xf>
    <xf numFmtId="0" fontId="0" fillId="0" borderId="0">
      <alignment vertical="center"/>
    </xf>
    <xf numFmtId="0" fontId="26" fillId="0" borderId="0">
      <alignment vertical="center"/>
    </xf>
    <xf numFmtId="0" fontId="0" fillId="39" borderId="30" applyNumberFormat="0" applyFont="0" applyAlignment="0" applyProtection="0">
      <alignment vertical="center"/>
    </xf>
    <xf numFmtId="0" fontId="0" fillId="0" borderId="0">
      <alignment vertical="center"/>
    </xf>
    <xf numFmtId="0" fontId="26" fillId="0" borderId="0">
      <alignment vertical="center"/>
    </xf>
    <xf numFmtId="0" fontId="26" fillId="0" borderId="0"/>
    <xf numFmtId="0" fontId="26" fillId="0" borderId="0">
      <alignment vertical="center"/>
    </xf>
    <xf numFmtId="0" fontId="0" fillId="39" borderId="30" applyNumberFormat="0" applyFont="0" applyAlignment="0" applyProtection="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82" fillId="40" borderId="0" applyNumberFormat="0" applyBorder="0" applyAlignment="0" applyProtection="0">
      <alignment vertical="center"/>
    </xf>
    <xf numFmtId="0" fontId="77" fillId="61" borderId="0" applyNumberFormat="0" applyBorder="0" applyAlignment="0" applyProtection="0">
      <alignment vertical="center"/>
    </xf>
    <xf numFmtId="0" fontId="26" fillId="0" borderId="0">
      <alignment vertical="center"/>
    </xf>
    <xf numFmtId="0" fontId="26" fillId="0" borderId="0">
      <alignment vertical="center"/>
    </xf>
    <xf numFmtId="0" fontId="82" fillId="40" borderId="0" applyNumberFormat="0" applyBorder="0" applyAlignment="0" applyProtection="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77" fillId="53" borderId="0" applyNumberFormat="0" applyBorder="0" applyAlignment="0" applyProtection="0">
      <alignment vertical="center"/>
    </xf>
    <xf numFmtId="0" fontId="26" fillId="0" borderId="0">
      <alignment vertical="center"/>
    </xf>
    <xf numFmtId="0" fontId="26" fillId="0" borderId="0">
      <alignment vertical="center"/>
    </xf>
    <xf numFmtId="0" fontId="26" fillId="0" borderId="0">
      <alignment vertical="center"/>
    </xf>
    <xf numFmtId="1" fontId="83" fillId="0" borderId="21" applyFill="0" applyProtection="0">
      <alignment horizontal="center" vertical="center"/>
    </xf>
    <xf numFmtId="0" fontId="26" fillId="0" borderId="0">
      <alignment vertical="center"/>
    </xf>
    <xf numFmtId="1" fontId="83" fillId="0" borderId="21" applyFill="0" applyProtection="0">
      <alignment horizontal="center" vertical="center"/>
    </xf>
    <xf numFmtId="0" fontId="26" fillId="0" borderId="0">
      <alignment vertical="center"/>
    </xf>
    <xf numFmtId="0" fontId="7"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93" fillId="41" borderId="25" applyNumberFormat="0" applyAlignment="0" applyProtection="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106" fillId="52" borderId="27" applyNumberFormat="0" applyAlignment="0" applyProtection="0">
      <alignment vertical="center"/>
    </xf>
    <xf numFmtId="0" fontId="85" fillId="38" borderId="0" applyNumberFormat="0" applyBorder="0" applyAlignment="0" applyProtection="0">
      <alignment vertical="center"/>
    </xf>
    <xf numFmtId="0" fontId="26" fillId="0" borderId="0">
      <alignment vertical="center"/>
    </xf>
    <xf numFmtId="0" fontId="26" fillId="0" borderId="0">
      <alignment vertical="center"/>
    </xf>
    <xf numFmtId="0" fontId="26" fillId="0" borderId="0">
      <alignment vertical="center"/>
    </xf>
    <xf numFmtId="0" fontId="95" fillId="43" borderId="26" applyNumberFormat="0" applyAlignment="0" applyProtection="0">
      <alignment vertical="center"/>
    </xf>
    <xf numFmtId="0" fontId="26" fillId="0" borderId="0">
      <alignment vertical="center"/>
    </xf>
    <xf numFmtId="0" fontId="26" fillId="0" borderId="0">
      <alignment vertical="center"/>
    </xf>
    <xf numFmtId="0" fontId="93" fillId="41" borderId="25" applyNumberFormat="0" applyAlignment="0" applyProtection="0">
      <alignment vertical="center"/>
    </xf>
    <xf numFmtId="0" fontId="95" fillId="43" borderId="26" applyNumberFormat="0" applyAlignment="0" applyProtection="0">
      <alignment vertical="center"/>
    </xf>
    <xf numFmtId="0" fontId="26" fillId="0" borderId="0">
      <alignment vertical="center"/>
    </xf>
    <xf numFmtId="178" fontId="0" fillId="0" borderId="0" applyFont="0" applyFill="0" applyBorder="0" applyAlignment="0" applyProtection="0">
      <alignment vertical="center"/>
    </xf>
    <xf numFmtId="0" fontId="26" fillId="0" borderId="0">
      <alignment vertical="center"/>
    </xf>
    <xf numFmtId="0" fontId="26" fillId="0" borderId="0">
      <alignment vertical="center"/>
    </xf>
    <xf numFmtId="0" fontId="0"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95" fillId="43" borderId="26" applyNumberFormat="0" applyAlignment="0" applyProtection="0">
      <alignment vertical="center"/>
    </xf>
    <xf numFmtId="0" fontId="26" fillId="0" borderId="0">
      <alignment vertical="center"/>
    </xf>
    <xf numFmtId="0" fontId="26" fillId="0" borderId="0">
      <alignment vertical="center"/>
    </xf>
    <xf numFmtId="0" fontId="26" fillId="0" borderId="0">
      <alignment vertical="center"/>
    </xf>
    <xf numFmtId="0" fontId="106" fillId="52" borderId="27"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93" fillId="41" borderId="25" applyNumberFormat="0" applyAlignment="0" applyProtection="0">
      <alignment vertical="center"/>
    </xf>
    <xf numFmtId="0" fontId="26" fillId="0" borderId="0">
      <alignment vertical="center"/>
    </xf>
    <xf numFmtId="0" fontId="93" fillId="41" borderId="25" applyNumberFormat="0" applyAlignment="0" applyProtection="0">
      <alignment vertical="center"/>
    </xf>
    <xf numFmtId="0" fontId="26" fillId="0" borderId="0">
      <alignment vertical="center"/>
    </xf>
    <xf numFmtId="0" fontId="82" fillId="40" borderId="0" applyNumberFormat="0" applyBorder="0" applyAlignment="0" applyProtection="0">
      <alignment vertical="center"/>
    </xf>
    <xf numFmtId="0" fontId="0" fillId="0" borderId="0">
      <alignment vertical="center"/>
    </xf>
    <xf numFmtId="0" fontId="82" fillId="40" borderId="0" applyNumberFormat="0" applyBorder="0" applyAlignment="0" applyProtection="0">
      <alignment vertical="center"/>
    </xf>
    <xf numFmtId="0" fontId="0" fillId="0" borderId="0">
      <alignment vertical="center"/>
    </xf>
    <xf numFmtId="0" fontId="82" fillId="40" borderId="0" applyNumberFormat="0" applyBorder="0" applyAlignment="0" applyProtection="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109" fillId="65" borderId="0" applyNumberFormat="0" applyBorder="0" applyAlignment="0" applyProtection="0">
      <alignment vertical="center"/>
    </xf>
    <xf numFmtId="0" fontId="26" fillId="0" borderId="0">
      <alignment vertical="center"/>
    </xf>
    <xf numFmtId="0" fontId="26" fillId="0" borderId="0">
      <alignment vertical="center"/>
    </xf>
    <xf numFmtId="0" fontId="95" fillId="43" borderId="26" applyNumberFormat="0" applyAlignment="0" applyProtection="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83" fillId="0" borderId="0">
      <alignment vertical="center"/>
    </xf>
    <xf numFmtId="0" fontId="26" fillId="0" borderId="0">
      <alignment vertical="center"/>
    </xf>
    <xf numFmtId="0" fontId="26" fillId="0" borderId="0">
      <alignment vertical="center"/>
    </xf>
    <xf numFmtId="0" fontId="93" fillId="41" borderId="25" applyNumberFormat="0" applyAlignment="0" applyProtection="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0"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74" fillId="0" borderId="20" applyNumberFormat="0" applyFill="0" applyAlignment="0" applyProtection="0">
      <alignment vertical="center"/>
    </xf>
    <xf numFmtId="0" fontId="0" fillId="0" borderId="0">
      <alignment vertical="center"/>
    </xf>
    <xf numFmtId="0" fontId="80" fillId="44" borderId="0" applyNumberFormat="0" applyBorder="0" applyAlignment="0" applyProtection="0">
      <alignment vertical="center"/>
    </xf>
    <xf numFmtId="0" fontId="0" fillId="0" borderId="0">
      <alignment vertical="center"/>
    </xf>
    <xf numFmtId="0" fontId="0" fillId="0" borderId="0">
      <alignment vertical="center"/>
    </xf>
    <xf numFmtId="0" fontId="7" fillId="0" borderId="0" applyAlignment="0"/>
    <xf numFmtId="0" fontId="26" fillId="0" borderId="0">
      <alignment vertical="center"/>
    </xf>
    <xf numFmtId="0" fontId="26"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26" fillId="0" borderId="0">
      <alignment vertical="center"/>
    </xf>
    <xf numFmtId="0" fontId="0" fillId="0" borderId="0">
      <alignment vertical="center"/>
    </xf>
    <xf numFmtId="0" fontId="0" fillId="0" borderId="0">
      <alignment vertical="center"/>
    </xf>
    <xf numFmtId="0" fontId="0" fillId="39" borderId="30" applyNumberFormat="0" applyFont="0" applyAlignment="0" applyProtection="0">
      <alignment vertical="center"/>
    </xf>
    <xf numFmtId="0" fontId="102" fillId="0" borderId="1">
      <alignment horizontal="left" vertical="center"/>
    </xf>
    <xf numFmtId="0" fontId="102" fillId="0" borderId="1">
      <alignment horizontal="left" vertical="center"/>
    </xf>
    <xf numFmtId="0" fontId="0" fillId="39" borderId="30" applyNumberFormat="0" applyFont="0" applyAlignment="0" applyProtection="0">
      <alignment vertical="center"/>
    </xf>
    <xf numFmtId="0" fontId="102" fillId="0" borderId="1">
      <alignment horizontal="left" vertical="center"/>
    </xf>
    <xf numFmtId="0" fontId="102" fillId="0" borderId="1">
      <alignment horizontal="left" vertical="center"/>
    </xf>
    <xf numFmtId="0" fontId="102" fillId="0" borderId="1">
      <alignment horizontal="left" vertical="center"/>
    </xf>
    <xf numFmtId="0" fontId="0" fillId="0" borderId="0">
      <alignment vertical="center"/>
    </xf>
    <xf numFmtId="0" fontId="0" fillId="0" borderId="0">
      <alignment vertical="center"/>
    </xf>
    <xf numFmtId="0" fontId="26" fillId="0" borderId="0">
      <alignment vertical="center"/>
    </xf>
    <xf numFmtId="0" fontId="96" fillId="41" borderId="27" applyNumberFormat="0" applyAlignment="0" applyProtection="0">
      <alignment vertical="center"/>
    </xf>
    <xf numFmtId="0" fontId="26" fillId="0" borderId="0">
      <alignment vertical="center"/>
    </xf>
    <xf numFmtId="1" fontId="83" fillId="0" borderId="21" applyFill="0" applyProtection="0">
      <alignment horizontal="center" vertical="center"/>
    </xf>
    <xf numFmtId="0" fontId="26" fillId="0" borderId="0">
      <alignment vertical="center"/>
    </xf>
    <xf numFmtId="0" fontId="98" fillId="0" borderId="0" applyNumberFormat="0" applyFill="0" applyBorder="0" applyAlignment="0" applyProtection="0">
      <alignment vertical="top"/>
      <protection locked="0"/>
    </xf>
    <xf numFmtId="0" fontId="125" fillId="0" borderId="0" applyNumberFormat="0" applyFill="0" applyBorder="0" applyAlignment="0" applyProtection="0">
      <alignment vertical="top"/>
      <protection locked="0"/>
    </xf>
    <xf numFmtId="0" fontId="126" fillId="0" borderId="0" applyNumberFormat="0" applyFill="0" applyBorder="0" applyAlignment="0" applyProtection="0">
      <alignment vertical="top"/>
      <protection locked="0"/>
    </xf>
    <xf numFmtId="0" fontId="126" fillId="0" borderId="0" applyNumberFormat="0" applyFill="0" applyBorder="0" applyAlignment="0" applyProtection="0">
      <alignment vertical="top"/>
      <protection locked="0"/>
    </xf>
    <xf numFmtId="0" fontId="126" fillId="0" borderId="0" applyNumberFormat="0" applyFill="0" applyBorder="0" applyAlignment="0" applyProtection="0">
      <alignment vertical="top"/>
      <protection locked="0"/>
    </xf>
    <xf numFmtId="0" fontId="126" fillId="0" borderId="0" applyNumberFormat="0" applyFill="0" applyBorder="0" applyAlignment="0" applyProtection="0">
      <alignment vertical="top"/>
      <protection locked="0"/>
    </xf>
    <xf numFmtId="0" fontId="126" fillId="0" borderId="0" applyNumberFormat="0" applyFill="0" applyBorder="0" applyAlignment="0" applyProtection="0">
      <alignment vertical="top"/>
      <protection locked="0"/>
    </xf>
    <xf numFmtId="0" fontId="126" fillId="0" borderId="0" applyNumberFormat="0" applyFill="0" applyBorder="0" applyAlignment="0" applyProtection="0">
      <alignment vertical="top"/>
      <protection locked="0"/>
    </xf>
    <xf numFmtId="0" fontId="80" fillId="38" borderId="0" applyNumberFormat="0" applyBorder="0" applyAlignment="0" applyProtection="0">
      <alignment vertical="center"/>
    </xf>
    <xf numFmtId="0" fontId="80" fillId="38" borderId="0" applyNumberFormat="0" applyBorder="0" applyAlignment="0" applyProtection="0">
      <alignment vertical="center"/>
    </xf>
    <xf numFmtId="0" fontId="80" fillId="38" borderId="0" applyNumberFormat="0" applyBorder="0" applyAlignment="0" applyProtection="0">
      <alignment vertical="center"/>
    </xf>
    <xf numFmtId="0" fontId="80" fillId="38" borderId="0" applyNumberFormat="0" applyBorder="0" applyAlignment="0" applyProtection="0">
      <alignment vertical="center"/>
    </xf>
    <xf numFmtId="0" fontId="80" fillId="38" borderId="0" applyNumberFormat="0" applyBorder="0" applyAlignment="0" applyProtection="0">
      <alignment vertical="center"/>
    </xf>
    <xf numFmtId="0" fontId="80" fillId="38" borderId="0" applyNumberFormat="0" applyBorder="0" applyAlignment="0" applyProtection="0">
      <alignment vertical="center"/>
    </xf>
    <xf numFmtId="0" fontId="80" fillId="38" borderId="0" applyNumberFormat="0" applyBorder="0" applyAlignment="0" applyProtection="0">
      <alignment vertical="center"/>
    </xf>
    <xf numFmtId="0" fontId="85" fillId="38" borderId="0" applyNumberFormat="0" applyBorder="0" applyAlignment="0" applyProtection="0">
      <alignment vertical="center"/>
    </xf>
    <xf numFmtId="0" fontId="83" fillId="0" borderId="9" applyNumberFormat="0" applyFill="0" applyProtection="0">
      <alignment horizontal="left" vertical="center"/>
    </xf>
    <xf numFmtId="0" fontId="80" fillId="38" borderId="0" applyNumberFormat="0" applyBorder="0" applyAlignment="0" applyProtection="0">
      <alignment vertical="center"/>
    </xf>
    <xf numFmtId="0" fontId="85" fillId="44" borderId="0" applyNumberFormat="0" applyBorder="0" applyAlignment="0" applyProtection="0">
      <alignment vertical="center"/>
    </xf>
    <xf numFmtId="0" fontId="85" fillId="44" borderId="0" applyNumberFormat="0" applyBorder="0" applyAlignment="0" applyProtection="0">
      <alignment vertical="center"/>
    </xf>
    <xf numFmtId="0" fontId="85" fillId="44" borderId="0" applyNumberFormat="0" applyBorder="0" applyAlignment="0" applyProtection="0">
      <alignment vertical="center"/>
    </xf>
    <xf numFmtId="0" fontId="80" fillId="44" borderId="0" applyNumberFormat="0" applyBorder="0" applyAlignment="0" applyProtection="0">
      <alignment vertical="center"/>
    </xf>
    <xf numFmtId="0" fontId="80" fillId="44" borderId="0" applyNumberFormat="0" applyBorder="0" applyAlignment="0" applyProtection="0">
      <alignment vertical="center"/>
    </xf>
    <xf numFmtId="0" fontId="80" fillId="44" borderId="0" applyNumberFormat="0" applyBorder="0" applyAlignment="0" applyProtection="0">
      <alignment vertical="center"/>
    </xf>
    <xf numFmtId="0" fontId="80" fillId="44" borderId="0" applyNumberFormat="0" applyBorder="0" applyAlignment="0" applyProtection="0">
      <alignment vertical="center"/>
    </xf>
    <xf numFmtId="0" fontId="80" fillId="44" borderId="0" applyNumberFormat="0" applyBorder="0" applyAlignment="0" applyProtection="0">
      <alignment vertical="center"/>
    </xf>
    <xf numFmtId="0" fontId="80" fillId="44" borderId="0" applyNumberFormat="0" applyBorder="0" applyAlignment="0" applyProtection="0">
      <alignment vertical="center"/>
    </xf>
    <xf numFmtId="0" fontId="80" fillId="44" borderId="0" applyNumberFormat="0" applyBorder="0" applyAlignment="0" applyProtection="0">
      <alignment vertical="center"/>
    </xf>
    <xf numFmtId="0" fontId="80" fillId="44" borderId="0" applyNumberFormat="0" applyBorder="0" applyAlignment="0" applyProtection="0">
      <alignment vertical="center"/>
    </xf>
    <xf numFmtId="0" fontId="88" fillId="0" borderId="0" applyNumberFormat="0" applyFill="0" applyBorder="0" applyAlignment="0" applyProtection="0">
      <alignment vertical="center"/>
    </xf>
    <xf numFmtId="0" fontId="80" fillId="44" borderId="0" applyNumberFormat="0" applyBorder="0" applyAlignment="0" applyProtection="0">
      <alignment vertical="center"/>
    </xf>
    <xf numFmtId="0" fontId="88" fillId="0" borderId="0" applyNumberFormat="0" applyFill="0" applyBorder="0" applyAlignment="0" applyProtection="0">
      <alignment vertical="center"/>
    </xf>
    <xf numFmtId="0" fontId="80" fillId="44" borderId="0" applyNumberFormat="0" applyBorder="0" applyAlignment="0" applyProtection="0">
      <alignment vertical="center"/>
    </xf>
    <xf numFmtId="0" fontId="80" fillId="44" borderId="0" applyNumberFormat="0" applyBorder="0" applyAlignment="0" applyProtection="0">
      <alignment vertical="center"/>
    </xf>
    <xf numFmtId="0" fontId="80" fillId="44" borderId="0" applyNumberFormat="0" applyBorder="0" applyAlignment="0" applyProtection="0">
      <alignment vertical="center"/>
    </xf>
    <xf numFmtId="0" fontId="80" fillId="44" borderId="0" applyNumberFormat="0" applyBorder="0" applyAlignment="0" applyProtection="0">
      <alignment vertical="center"/>
    </xf>
    <xf numFmtId="0" fontId="80" fillId="44" borderId="0" applyNumberFormat="0" applyBorder="0" applyAlignment="0" applyProtection="0">
      <alignment vertical="center"/>
    </xf>
    <xf numFmtId="0" fontId="85" fillId="38" borderId="0" applyNumberFormat="0" applyBorder="0" applyAlignment="0" applyProtection="0">
      <alignment vertical="center"/>
    </xf>
    <xf numFmtId="0" fontId="85" fillId="38" borderId="0" applyNumberFormat="0" applyBorder="0" applyAlignment="0" applyProtection="0">
      <alignment vertical="center"/>
    </xf>
    <xf numFmtId="0" fontId="85" fillId="38" borderId="0" applyNumberFormat="0" applyBorder="0" applyAlignment="0" applyProtection="0">
      <alignment vertical="center"/>
    </xf>
    <xf numFmtId="0" fontId="85" fillId="38" borderId="0" applyNumberFormat="0" applyBorder="0" applyAlignment="0" applyProtection="0">
      <alignment vertical="center"/>
    </xf>
    <xf numFmtId="0" fontId="85" fillId="38" borderId="0" applyNumberFormat="0" applyBorder="0" applyAlignment="0" applyProtection="0">
      <alignment vertical="center"/>
    </xf>
    <xf numFmtId="0" fontId="85" fillId="38" borderId="0" applyNumberFormat="0" applyBorder="0" applyAlignment="0" applyProtection="0">
      <alignment vertical="center"/>
    </xf>
    <xf numFmtId="0" fontId="80" fillId="44" borderId="0" applyNumberFormat="0" applyBorder="0" applyAlignment="0" applyProtection="0">
      <alignment vertical="center"/>
    </xf>
    <xf numFmtId="0" fontId="80" fillId="44" borderId="0" applyNumberFormat="0" applyBorder="0" applyAlignment="0" applyProtection="0">
      <alignment vertical="center"/>
    </xf>
    <xf numFmtId="0" fontId="127" fillId="0" borderId="0" applyNumberFormat="0" applyFill="0" applyBorder="0" applyAlignment="0" applyProtection="0">
      <alignment vertical="top"/>
      <protection locked="0"/>
    </xf>
    <xf numFmtId="0" fontId="127" fillId="0" borderId="0" applyNumberFormat="0" applyFill="0" applyBorder="0" applyAlignment="0" applyProtection="0">
      <alignment vertical="top"/>
      <protection locked="0"/>
    </xf>
    <xf numFmtId="0" fontId="127" fillId="0" borderId="0" applyNumberFormat="0" applyFill="0" applyBorder="0" applyAlignment="0" applyProtection="0">
      <alignment vertical="top"/>
      <protection locked="0"/>
    </xf>
    <xf numFmtId="0" fontId="127" fillId="0" borderId="0" applyNumberFormat="0" applyFill="0" applyBorder="0" applyAlignment="0" applyProtection="0">
      <alignment vertical="top"/>
      <protection locked="0"/>
    </xf>
    <xf numFmtId="0" fontId="78" fillId="0" borderId="22" applyNumberFormat="0" applyFill="0" applyAlignment="0" applyProtection="0">
      <alignment vertical="center"/>
    </xf>
    <xf numFmtId="0" fontId="78" fillId="0" borderId="22" applyNumberFormat="0" applyFill="0" applyAlignment="0" applyProtection="0">
      <alignment vertical="center"/>
    </xf>
    <xf numFmtId="0" fontId="78" fillId="0" borderId="22" applyNumberFormat="0" applyFill="0" applyAlignment="0" applyProtection="0">
      <alignment vertical="center"/>
    </xf>
    <xf numFmtId="0" fontId="78" fillId="0" borderId="35" applyNumberFormat="0" applyFill="0" applyAlignment="0" applyProtection="0">
      <alignment vertical="center"/>
    </xf>
    <xf numFmtId="0" fontId="101" fillId="0" borderId="0" applyNumberFormat="0" applyFill="0" applyBorder="0" applyAlignment="0" applyProtection="0">
      <alignment vertical="center"/>
    </xf>
    <xf numFmtId="0" fontId="95" fillId="43" borderId="26" applyNumberFormat="0" applyAlignment="0" applyProtection="0">
      <alignment vertical="center"/>
    </xf>
    <xf numFmtId="0" fontId="78" fillId="0" borderId="22" applyNumberFormat="0" applyFill="0" applyAlignment="0" applyProtection="0">
      <alignment vertical="center"/>
    </xf>
    <xf numFmtId="0" fontId="95" fillId="43" borderId="26" applyNumberFormat="0" applyAlignment="0" applyProtection="0">
      <alignment vertical="center"/>
    </xf>
    <xf numFmtId="0" fontId="78" fillId="0" borderId="22" applyNumberFormat="0" applyFill="0" applyAlignment="0" applyProtection="0">
      <alignment vertical="center"/>
    </xf>
    <xf numFmtId="0" fontId="95" fillId="43" borderId="26" applyNumberFormat="0" applyAlignment="0" applyProtection="0">
      <alignment vertical="center"/>
    </xf>
    <xf numFmtId="0" fontId="78" fillId="0" borderId="22" applyNumberFormat="0" applyFill="0" applyAlignment="0" applyProtection="0">
      <alignment vertical="center"/>
    </xf>
    <xf numFmtId="0" fontId="95" fillId="43" borderId="26" applyNumberFormat="0" applyAlignment="0" applyProtection="0">
      <alignment vertical="center"/>
    </xf>
    <xf numFmtId="0" fontId="78" fillId="0" borderId="22" applyNumberFormat="0" applyFill="0" applyAlignment="0" applyProtection="0">
      <alignment vertical="center"/>
    </xf>
    <xf numFmtId="0" fontId="95" fillId="43" borderId="26" applyNumberFormat="0" applyAlignment="0" applyProtection="0">
      <alignment vertical="center"/>
    </xf>
    <xf numFmtId="0" fontId="78" fillId="0" borderId="35" applyNumberFormat="0" applyFill="0" applyAlignment="0" applyProtection="0">
      <alignment vertical="center"/>
    </xf>
    <xf numFmtId="0" fontId="78" fillId="0" borderId="22" applyNumberFormat="0" applyFill="0" applyAlignment="0" applyProtection="0">
      <alignment vertical="center"/>
    </xf>
    <xf numFmtId="0" fontId="78" fillId="0" borderId="22" applyNumberFormat="0" applyFill="0" applyAlignment="0" applyProtection="0">
      <alignment vertical="center"/>
    </xf>
    <xf numFmtId="0" fontId="78" fillId="0" borderId="22" applyNumberFormat="0" applyFill="0" applyAlignment="0" applyProtection="0">
      <alignment vertical="center"/>
    </xf>
    <xf numFmtId="0" fontId="78" fillId="0" borderId="22" applyNumberFormat="0" applyFill="0" applyAlignment="0" applyProtection="0">
      <alignment vertical="center"/>
    </xf>
    <xf numFmtId="0" fontId="101" fillId="0" borderId="0" applyNumberFormat="0" applyFill="0" applyBorder="0" applyAlignment="0" applyProtection="0">
      <alignment vertical="center"/>
    </xf>
    <xf numFmtId="0" fontId="78" fillId="0" borderId="22" applyNumberFormat="0" applyFill="0" applyAlignment="0" applyProtection="0">
      <alignment vertical="center"/>
    </xf>
    <xf numFmtId="0" fontId="78" fillId="0" borderId="22" applyNumberFormat="0" applyFill="0" applyAlignment="0" applyProtection="0">
      <alignment vertical="center"/>
    </xf>
    <xf numFmtId="0" fontId="78" fillId="0" borderId="22" applyNumberFormat="0" applyFill="0" applyAlignment="0" applyProtection="0">
      <alignment vertical="center"/>
    </xf>
    <xf numFmtId="0" fontId="78" fillId="0" borderId="22" applyNumberFormat="0" applyFill="0" applyAlignment="0" applyProtection="0">
      <alignment vertical="center"/>
    </xf>
    <xf numFmtId="0" fontId="78" fillId="0" borderId="22" applyNumberFormat="0" applyFill="0" applyAlignment="0" applyProtection="0">
      <alignment vertical="center"/>
    </xf>
    <xf numFmtId="0" fontId="78" fillId="0" borderId="22" applyNumberFormat="0" applyFill="0" applyAlignment="0" applyProtection="0">
      <alignment vertical="center"/>
    </xf>
    <xf numFmtId="0" fontId="78" fillId="0" borderId="22" applyNumberFormat="0" applyFill="0" applyAlignment="0" applyProtection="0">
      <alignment vertical="center"/>
    </xf>
    <xf numFmtId="0" fontId="78" fillId="0" borderId="22" applyNumberFormat="0" applyFill="0" applyAlignment="0" applyProtection="0">
      <alignment vertical="center"/>
    </xf>
    <xf numFmtId="0" fontId="101" fillId="0" borderId="0" applyNumberFormat="0" applyFill="0" applyBorder="0" applyAlignment="0" applyProtection="0">
      <alignment vertical="center"/>
    </xf>
    <xf numFmtId="0" fontId="78" fillId="0" borderId="22" applyNumberFormat="0" applyFill="0" applyAlignment="0" applyProtection="0">
      <alignment vertical="center"/>
    </xf>
    <xf numFmtId="0" fontId="78" fillId="0" borderId="22" applyNumberFormat="0" applyFill="0" applyAlignment="0" applyProtection="0">
      <alignment vertical="center"/>
    </xf>
    <xf numFmtId="0" fontId="78" fillId="0" borderId="22" applyNumberFormat="0" applyFill="0" applyAlignment="0" applyProtection="0">
      <alignment vertical="center"/>
    </xf>
    <xf numFmtId="0" fontId="78" fillId="0" borderId="22" applyNumberFormat="0" applyFill="0" applyAlignment="0" applyProtection="0">
      <alignment vertical="center"/>
    </xf>
    <xf numFmtId="0" fontId="78" fillId="0" borderId="22" applyNumberFormat="0" applyFill="0" applyAlignment="0" applyProtection="0">
      <alignment vertical="center"/>
    </xf>
    <xf numFmtId="0" fontId="78" fillId="0" borderId="22" applyNumberFormat="0" applyFill="0" applyAlignment="0" applyProtection="0">
      <alignment vertical="center"/>
    </xf>
    <xf numFmtId="0" fontId="78" fillId="0" borderId="22" applyNumberFormat="0" applyFill="0" applyAlignment="0" applyProtection="0">
      <alignment vertical="center"/>
    </xf>
    <xf numFmtId="0" fontId="78" fillId="0" borderId="22" applyNumberFormat="0" applyFill="0" applyAlignment="0" applyProtection="0">
      <alignment vertical="center"/>
    </xf>
    <xf numFmtId="0" fontId="78" fillId="0" borderId="22" applyNumberFormat="0" applyFill="0" applyAlignment="0" applyProtection="0">
      <alignment vertical="center"/>
    </xf>
    <xf numFmtId="0" fontId="78" fillId="0" borderId="22" applyNumberFormat="0" applyFill="0" applyAlignment="0" applyProtection="0">
      <alignment vertical="center"/>
    </xf>
    <xf numFmtId="4" fontId="0" fillId="0" borderId="0" applyFont="0" applyFill="0" applyBorder="0" applyAlignment="0" applyProtection="0">
      <alignment vertical="center"/>
    </xf>
    <xf numFmtId="0" fontId="78" fillId="0" borderId="22" applyNumberFormat="0" applyFill="0" applyAlignment="0" applyProtection="0">
      <alignment vertical="center"/>
    </xf>
    <xf numFmtId="0" fontId="78" fillId="0" borderId="22" applyNumberFormat="0" applyFill="0" applyAlignment="0" applyProtection="0">
      <alignment vertical="center"/>
    </xf>
    <xf numFmtId="0" fontId="96" fillId="41" borderId="27" applyNumberFormat="0" applyAlignment="0" applyProtection="0">
      <alignment vertical="center"/>
    </xf>
    <xf numFmtId="0" fontId="96" fillId="41" borderId="27" applyNumberFormat="0" applyAlignment="0" applyProtection="0">
      <alignment vertical="center"/>
    </xf>
    <xf numFmtId="0" fontId="96" fillId="41" borderId="27" applyNumberFormat="0" applyAlignment="0" applyProtection="0">
      <alignment vertical="center"/>
    </xf>
    <xf numFmtId="0" fontId="96" fillId="41" borderId="27" applyNumberFormat="0" applyAlignment="0" applyProtection="0">
      <alignment vertical="center"/>
    </xf>
    <xf numFmtId="0" fontId="96" fillId="41" borderId="27" applyNumberFormat="0" applyAlignment="0" applyProtection="0">
      <alignment vertical="center"/>
    </xf>
    <xf numFmtId="0" fontId="96" fillId="41" borderId="27" applyNumberFormat="0" applyAlignment="0" applyProtection="0">
      <alignment vertical="center"/>
    </xf>
    <xf numFmtId="0" fontId="96" fillId="41" borderId="27" applyNumberFormat="0" applyAlignment="0" applyProtection="0">
      <alignment vertical="center"/>
    </xf>
    <xf numFmtId="0" fontId="96" fillId="41" borderId="27" applyNumberFormat="0" applyAlignment="0" applyProtection="0">
      <alignment vertical="center"/>
    </xf>
    <xf numFmtId="0" fontId="96" fillId="41" borderId="27" applyNumberFormat="0" applyAlignment="0" applyProtection="0">
      <alignment vertical="center"/>
    </xf>
    <xf numFmtId="0" fontId="96" fillId="41" borderId="27" applyNumberFormat="0" applyAlignment="0" applyProtection="0">
      <alignment vertical="center"/>
    </xf>
    <xf numFmtId="0" fontId="96" fillId="41" borderId="27" applyNumberFormat="0" applyAlignment="0" applyProtection="0">
      <alignment vertical="center"/>
    </xf>
    <xf numFmtId="0" fontId="96" fillId="41" borderId="27" applyNumberFormat="0" applyAlignment="0" applyProtection="0">
      <alignment vertical="center"/>
    </xf>
    <xf numFmtId="0" fontId="96" fillId="41" borderId="27" applyNumberFormat="0" applyAlignment="0" applyProtection="0">
      <alignment vertical="center"/>
    </xf>
    <xf numFmtId="0" fontId="96" fillId="41" borderId="27" applyNumberFormat="0" applyAlignment="0" applyProtection="0">
      <alignment vertical="center"/>
    </xf>
    <xf numFmtId="0" fontId="96" fillId="41" borderId="27" applyNumberFormat="0" applyAlignment="0" applyProtection="0">
      <alignment vertical="center"/>
    </xf>
    <xf numFmtId="0" fontId="96" fillId="41" borderId="27" applyNumberFormat="0" applyAlignment="0" applyProtection="0">
      <alignment vertical="center"/>
    </xf>
    <xf numFmtId="0" fontId="96" fillId="41" borderId="27" applyNumberFormat="0" applyAlignment="0" applyProtection="0">
      <alignment vertical="center"/>
    </xf>
    <xf numFmtId="0" fontId="96" fillId="41" borderId="27" applyNumberFormat="0" applyAlignment="0" applyProtection="0">
      <alignment vertical="center"/>
    </xf>
    <xf numFmtId="0" fontId="95" fillId="43" borderId="26" applyNumberFormat="0" applyAlignment="0" applyProtection="0">
      <alignment vertical="center"/>
    </xf>
    <xf numFmtId="0" fontId="95" fillId="43" borderId="26" applyNumberFormat="0" applyAlignment="0" applyProtection="0">
      <alignment vertical="center"/>
    </xf>
    <xf numFmtId="0" fontId="95" fillId="43" borderId="26" applyNumberFormat="0" applyAlignment="0" applyProtection="0">
      <alignment vertical="center"/>
    </xf>
    <xf numFmtId="0" fontId="95" fillId="43" borderId="26" applyNumberFormat="0" applyAlignment="0" applyProtection="0">
      <alignment vertical="center"/>
    </xf>
    <xf numFmtId="0" fontId="95" fillId="43" borderId="26" applyNumberFormat="0" applyAlignment="0" applyProtection="0">
      <alignment vertical="center"/>
    </xf>
    <xf numFmtId="0" fontId="95" fillId="43" borderId="26" applyNumberFormat="0" applyAlignment="0" applyProtection="0">
      <alignment vertical="center"/>
    </xf>
    <xf numFmtId="0" fontId="95" fillId="43" borderId="26" applyNumberFormat="0" applyAlignment="0" applyProtection="0">
      <alignment vertical="center"/>
    </xf>
    <xf numFmtId="0" fontId="95" fillId="43" borderId="26" applyNumberFormat="0" applyAlignment="0" applyProtection="0">
      <alignment vertical="center"/>
    </xf>
    <xf numFmtId="0" fontId="95" fillId="43" borderId="26" applyNumberFormat="0" applyAlignment="0" applyProtection="0">
      <alignment vertical="center"/>
    </xf>
    <xf numFmtId="0" fontId="95" fillId="43" borderId="26" applyNumberFormat="0" applyAlignment="0" applyProtection="0">
      <alignment vertical="center"/>
    </xf>
    <xf numFmtId="0" fontId="88"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75" fillId="0" borderId="21" applyNumberFormat="0" applyFill="0" applyProtection="0">
      <alignment horizontal="left" vertical="center"/>
    </xf>
    <xf numFmtId="0" fontId="75" fillId="0" borderId="21" applyNumberFormat="0" applyFill="0" applyProtection="0">
      <alignment horizontal="left" vertical="center"/>
    </xf>
    <xf numFmtId="0" fontId="75" fillId="0" borderId="21" applyNumberFormat="0" applyFill="0" applyProtection="0">
      <alignment horizontal="left" vertical="center"/>
    </xf>
    <xf numFmtId="0" fontId="75" fillId="0" borderId="21" applyNumberFormat="0" applyFill="0" applyProtection="0">
      <alignment horizontal="left" vertical="center"/>
    </xf>
    <xf numFmtId="0" fontId="75" fillId="0" borderId="21" applyNumberFormat="0" applyFill="0" applyProtection="0">
      <alignment horizontal="left" vertical="center"/>
    </xf>
    <xf numFmtId="0" fontId="75" fillId="0" borderId="21" applyNumberFormat="0" applyFill="0" applyProtection="0">
      <alignment horizontal="left" vertical="center"/>
    </xf>
    <xf numFmtId="0" fontId="75" fillId="0" borderId="21" applyNumberFormat="0" applyFill="0" applyProtection="0">
      <alignment horizontal="lef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74" fillId="0" borderId="20" applyNumberFormat="0" applyFill="0" applyAlignment="0" applyProtection="0">
      <alignment vertical="center"/>
    </xf>
    <xf numFmtId="0" fontId="74" fillId="0" borderId="20" applyNumberFormat="0" applyFill="0" applyAlignment="0" applyProtection="0">
      <alignment vertical="center"/>
    </xf>
    <xf numFmtId="0" fontId="74" fillId="0" borderId="20" applyNumberFormat="0" applyFill="0" applyAlignment="0" applyProtection="0">
      <alignment vertical="center"/>
    </xf>
    <xf numFmtId="0" fontId="74" fillId="0" borderId="20" applyNumberFormat="0" applyFill="0" applyAlignment="0" applyProtection="0">
      <alignment vertical="center"/>
    </xf>
    <xf numFmtId="0" fontId="74" fillId="0" borderId="20" applyNumberFormat="0" applyFill="0" applyAlignment="0" applyProtection="0">
      <alignment vertical="center"/>
    </xf>
    <xf numFmtId="0" fontId="74" fillId="0" borderId="20" applyNumberFormat="0" applyFill="0" applyAlignment="0" applyProtection="0">
      <alignment vertical="center"/>
    </xf>
    <xf numFmtId="0" fontId="74" fillId="0" borderId="20" applyNumberFormat="0" applyFill="0" applyAlignment="0" applyProtection="0">
      <alignment vertical="center"/>
    </xf>
    <xf numFmtId="0" fontId="74" fillId="0" borderId="20" applyNumberFormat="0" applyFill="0" applyAlignment="0" applyProtection="0">
      <alignment vertical="center"/>
    </xf>
    <xf numFmtId="0" fontId="74" fillId="0" borderId="20" applyNumberFormat="0" applyFill="0" applyAlignment="0" applyProtection="0">
      <alignment vertical="center"/>
    </xf>
    <xf numFmtId="0" fontId="74" fillId="0" borderId="20" applyNumberFormat="0" applyFill="0" applyAlignment="0" applyProtection="0">
      <alignment vertical="center"/>
    </xf>
    <xf numFmtId="0" fontId="74" fillId="0" borderId="20" applyNumberFormat="0" applyFill="0" applyAlignment="0" applyProtection="0">
      <alignment vertical="center"/>
    </xf>
    <xf numFmtId="0" fontId="74" fillId="0" borderId="20" applyNumberFormat="0" applyFill="0" applyAlignment="0" applyProtection="0">
      <alignment vertical="center"/>
    </xf>
    <xf numFmtId="0" fontId="74" fillId="0" borderId="20" applyNumberFormat="0" applyFill="0" applyAlignment="0" applyProtection="0">
      <alignment vertical="center"/>
    </xf>
    <xf numFmtId="0" fontId="104" fillId="0" borderId="0">
      <alignment vertical="center"/>
    </xf>
    <xf numFmtId="43" fontId="0" fillId="0" borderId="0" applyFont="0" applyFill="0" applyBorder="0" applyAlignment="0" applyProtection="0">
      <alignment vertical="center"/>
    </xf>
    <xf numFmtId="193" fontId="0" fillId="0" borderId="0" applyFont="0" applyFill="0" applyBorder="0" applyAlignment="0" applyProtection="0">
      <alignment vertical="center"/>
    </xf>
    <xf numFmtId="0" fontId="106" fillId="52" borderId="27" applyNumberFormat="0" applyAlignment="0" applyProtection="0">
      <alignment vertical="center"/>
    </xf>
    <xf numFmtId="41"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77" fillId="64" borderId="0" applyNumberFormat="0" applyBorder="0" applyAlignment="0" applyProtection="0">
      <alignment vertical="center"/>
    </xf>
    <xf numFmtId="43" fontId="0" fillId="0" borderId="0" applyFont="0" applyFill="0" applyBorder="0" applyAlignment="0" applyProtection="0">
      <alignment vertical="center"/>
    </xf>
    <xf numFmtId="0" fontId="109" fillId="66" borderId="0" applyNumberFormat="0" applyBorder="0" applyAlignment="0" applyProtection="0">
      <alignment vertical="center"/>
    </xf>
    <xf numFmtId="0" fontId="109" fillId="66" borderId="0" applyNumberFormat="0" applyBorder="0" applyAlignment="0" applyProtection="0">
      <alignment vertical="center"/>
    </xf>
    <xf numFmtId="0" fontId="109" fillId="59" borderId="0" applyNumberFormat="0" applyBorder="0" applyAlignment="0" applyProtection="0">
      <alignment vertical="center"/>
    </xf>
    <xf numFmtId="0" fontId="109" fillId="65" borderId="0" applyNumberFormat="0" applyBorder="0" applyAlignment="0" applyProtection="0">
      <alignment vertical="center"/>
    </xf>
    <xf numFmtId="0" fontId="77" fillId="53" borderId="0" applyNumberFormat="0" applyBorder="0" applyAlignment="0" applyProtection="0">
      <alignment vertical="center"/>
    </xf>
    <xf numFmtId="0" fontId="77" fillId="53" borderId="0" applyNumberFormat="0" applyBorder="0" applyAlignment="0" applyProtection="0">
      <alignment vertical="center"/>
    </xf>
    <xf numFmtId="0" fontId="77" fillId="53" borderId="0" applyNumberFormat="0" applyBorder="0" applyAlignment="0" applyProtection="0">
      <alignment vertical="center"/>
    </xf>
    <xf numFmtId="0" fontId="77" fillId="36" borderId="0" applyNumberFormat="0" applyBorder="0" applyAlignment="0" applyProtection="0">
      <alignment vertical="center"/>
    </xf>
    <xf numFmtId="0" fontId="77" fillId="67" borderId="0" applyNumberFormat="0" applyBorder="0" applyAlignment="0" applyProtection="0">
      <alignment vertical="center"/>
    </xf>
    <xf numFmtId="0" fontId="77" fillId="67" borderId="0" applyNumberFormat="0" applyBorder="0" applyAlignment="0" applyProtection="0">
      <alignment vertical="center"/>
    </xf>
    <xf numFmtId="0" fontId="77" fillId="51" borderId="0" applyNumberFormat="0" applyBorder="0" applyAlignment="0" applyProtection="0">
      <alignment vertical="center"/>
    </xf>
    <xf numFmtId="0" fontId="77" fillId="51" borderId="0" applyNumberFormat="0" applyBorder="0" applyAlignment="0" applyProtection="0">
      <alignment vertical="center"/>
    </xf>
    <xf numFmtId="0" fontId="77" fillId="35" borderId="0" applyNumberFormat="0" applyBorder="0" applyAlignment="0" applyProtection="0">
      <alignment vertical="center"/>
    </xf>
    <xf numFmtId="0" fontId="77" fillId="56" borderId="0" applyNumberFormat="0" applyBorder="0" applyAlignment="0" applyProtection="0">
      <alignment vertical="center"/>
    </xf>
    <xf numFmtId="0" fontId="82" fillId="40" borderId="0" applyNumberFormat="0" applyBorder="0" applyAlignment="0" applyProtection="0">
      <alignment vertical="center"/>
    </xf>
    <xf numFmtId="0" fontId="77" fillId="56" borderId="0" applyNumberFormat="0" applyBorder="0" applyAlignment="0" applyProtection="0">
      <alignment vertical="center"/>
    </xf>
    <xf numFmtId="0" fontId="77" fillId="56" borderId="0" applyNumberFormat="0" applyBorder="0" applyAlignment="0" applyProtection="0">
      <alignment vertical="center"/>
    </xf>
    <xf numFmtId="0" fontId="82" fillId="40" borderId="0" applyNumberFormat="0" applyBorder="0" applyAlignment="0" applyProtection="0">
      <alignment vertical="center"/>
    </xf>
    <xf numFmtId="0" fontId="77" fillId="56" borderId="0" applyNumberFormat="0" applyBorder="0" applyAlignment="0" applyProtection="0">
      <alignment vertical="center"/>
    </xf>
    <xf numFmtId="0" fontId="77" fillId="64" borderId="0" applyNumberFormat="0" applyBorder="0" applyAlignment="0" applyProtection="0">
      <alignment vertical="center"/>
    </xf>
    <xf numFmtId="0" fontId="77" fillId="64" borderId="0" applyNumberFormat="0" applyBorder="0" applyAlignment="0" applyProtection="0">
      <alignment vertical="center"/>
    </xf>
    <xf numFmtId="0" fontId="77" fillId="37" borderId="0" applyNumberFormat="0" applyBorder="0" applyAlignment="0" applyProtection="0">
      <alignment vertical="center"/>
    </xf>
    <xf numFmtId="0" fontId="77" fillId="36" borderId="0" applyNumberFormat="0" applyBorder="0" applyAlignment="0" applyProtection="0">
      <alignment vertical="center"/>
    </xf>
    <xf numFmtId="0" fontId="77" fillId="36" borderId="0" applyNumberFormat="0" applyBorder="0" applyAlignment="0" applyProtection="0">
      <alignment vertical="center"/>
    </xf>
    <xf numFmtId="0" fontId="77" fillId="36" borderId="0" applyNumberFormat="0" applyBorder="0" applyAlignment="0" applyProtection="0">
      <alignment vertical="center"/>
    </xf>
    <xf numFmtId="0" fontId="77" fillId="36" borderId="0" applyNumberFormat="0" applyBorder="0" applyAlignment="0" applyProtection="0">
      <alignment vertical="center"/>
    </xf>
    <xf numFmtId="0" fontId="77" fillId="36" borderId="0" applyNumberFormat="0" applyBorder="0" applyAlignment="0" applyProtection="0">
      <alignment vertical="center"/>
    </xf>
    <xf numFmtId="0" fontId="77" fillId="68" borderId="0" applyNumberFormat="0" applyBorder="0" applyAlignment="0" applyProtection="0">
      <alignment vertical="center"/>
    </xf>
    <xf numFmtId="0" fontId="77" fillId="68" borderId="0" applyNumberFormat="0" applyBorder="0" applyAlignment="0" applyProtection="0">
      <alignment vertical="center"/>
    </xf>
    <xf numFmtId="176" fontId="83" fillId="0" borderId="21" applyFill="0" applyProtection="0">
      <alignment horizontal="right" vertical="center"/>
    </xf>
    <xf numFmtId="176" fontId="83" fillId="0" borderId="21" applyFill="0" applyProtection="0">
      <alignment horizontal="right" vertical="center"/>
    </xf>
    <xf numFmtId="176" fontId="83" fillId="0" borderId="21" applyFill="0" applyProtection="0">
      <alignment horizontal="right" vertical="center"/>
    </xf>
    <xf numFmtId="176" fontId="83" fillId="0" borderId="21" applyFill="0" applyProtection="0">
      <alignment horizontal="right" vertical="center"/>
    </xf>
    <xf numFmtId="0" fontId="83" fillId="0" borderId="9" applyNumberFormat="0" applyFill="0" applyProtection="0">
      <alignment horizontal="left" vertical="center"/>
    </xf>
    <xf numFmtId="0" fontId="83" fillId="0" borderId="9" applyNumberFormat="0" applyFill="0" applyProtection="0">
      <alignment horizontal="left" vertical="center"/>
    </xf>
    <xf numFmtId="0" fontId="83" fillId="0" borderId="9" applyNumberFormat="0" applyFill="0" applyProtection="0">
      <alignment horizontal="left" vertical="center"/>
    </xf>
    <xf numFmtId="0" fontId="83" fillId="0" borderId="9" applyNumberFormat="0" applyFill="0" applyProtection="0">
      <alignment horizontal="left" vertical="center"/>
    </xf>
    <xf numFmtId="0" fontId="82" fillId="40" borderId="0" applyNumberFormat="0" applyBorder="0" applyAlignment="0" applyProtection="0">
      <alignment vertical="center"/>
    </xf>
    <xf numFmtId="0" fontId="82" fillId="40" borderId="0" applyNumberFormat="0" applyBorder="0" applyAlignment="0" applyProtection="0">
      <alignment vertical="center"/>
    </xf>
    <xf numFmtId="0" fontId="82" fillId="40" borderId="0" applyNumberFormat="0" applyBorder="0" applyAlignment="0" applyProtection="0">
      <alignment vertical="center"/>
    </xf>
    <xf numFmtId="0" fontId="82" fillId="40" borderId="0" applyNumberFormat="0" applyBorder="0" applyAlignment="0" applyProtection="0">
      <alignment vertical="center"/>
    </xf>
    <xf numFmtId="0" fontId="82" fillId="40" borderId="0" applyNumberFormat="0" applyBorder="0" applyAlignment="0" applyProtection="0">
      <alignment vertical="center"/>
    </xf>
    <xf numFmtId="0" fontId="82" fillId="40" borderId="0" applyNumberFormat="0" applyBorder="0" applyAlignment="0" applyProtection="0">
      <alignment vertical="center"/>
    </xf>
    <xf numFmtId="0" fontId="93" fillId="41" borderId="25" applyNumberFormat="0" applyAlignment="0" applyProtection="0">
      <alignment vertical="center"/>
    </xf>
    <xf numFmtId="0" fontId="93" fillId="41" borderId="25" applyNumberFormat="0" applyAlignment="0" applyProtection="0">
      <alignment vertical="center"/>
    </xf>
    <xf numFmtId="0" fontId="93" fillId="41" borderId="25" applyNumberFormat="0" applyAlignment="0" applyProtection="0">
      <alignment vertical="center"/>
    </xf>
    <xf numFmtId="0" fontId="93" fillId="41" borderId="25" applyNumberFormat="0" applyAlignment="0" applyProtection="0">
      <alignment vertical="center"/>
    </xf>
    <xf numFmtId="0" fontId="93" fillId="41" borderId="25" applyNumberFormat="0" applyAlignment="0" applyProtection="0">
      <alignment vertical="center"/>
    </xf>
    <xf numFmtId="0" fontId="93" fillId="41" borderId="25" applyNumberFormat="0" applyAlignment="0" applyProtection="0">
      <alignment vertical="center"/>
    </xf>
    <xf numFmtId="0" fontId="93" fillId="41" borderId="25" applyNumberFormat="0" applyAlignment="0" applyProtection="0">
      <alignment vertical="center"/>
    </xf>
    <xf numFmtId="0" fontId="93" fillId="41" borderId="25" applyNumberFormat="0" applyAlignment="0" applyProtection="0">
      <alignment vertical="center"/>
    </xf>
    <xf numFmtId="41" fontId="0" fillId="0" borderId="0" applyFont="0" applyFill="0" applyBorder="0" applyAlignment="0" applyProtection="0">
      <alignment vertical="center"/>
    </xf>
    <xf numFmtId="0" fontId="93" fillId="41" borderId="25" applyNumberFormat="0" applyAlignment="0" applyProtection="0">
      <alignment vertical="center"/>
    </xf>
    <xf numFmtId="0" fontId="93" fillId="41" borderId="25" applyNumberFormat="0" applyAlignment="0" applyProtection="0">
      <alignment vertical="center"/>
    </xf>
    <xf numFmtId="0" fontId="93" fillId="41" borderId="25" applyNumberFormat="0" applyAlignment="0" applyProtection="0">
      <alignment vertical="center"/>
    </xf>
    <xf numFmtId="0" fontId="93" fillId="41" borderId="25" applyNumberFormat="0" applyAlignment="0" applyProtection="0">
      <alignment vertical="center"/>
    </xf>
    <xf numFmtId="0" fontId="93" fillId="41" borderId="25" applyNumberFormat="0" applyAlignment="0" applyProtection="0">
      <alignment vertical="center"/>
    </xf>
    <xf numFmtId="0" fontId="106" fillId="52" borderId="27" applyNumberFormat="0" applyAlignment="0" applyProtection="0">
      <alignment vertical="center"/>
    </xf>
    <xf numFmtId="0" fontId="106" fillId="52" borderId="27" applyNumberFormat="0" applyAlignment="0" applyProtection="0">
      <alignment vertical="center"/>
    </xf>
    <xf numFmtId="0" fontId="106" fillId="52" borderId="27" applyNumberFormat="0" applyAlignment="0" applyProtection="0">
      <alignment vertical="center"/>
    </xf>
    <xf numFmtId="0" fontId="106" fillId="52" borderId="27" applyNumberFormat="0" applyAlignment="0" applyProtection="0">
      <alignment vertical="center"/>
    </xf>
    <xf numFmtId="0" fontId="106" fillId="52" borderId="27" applyNumberFormat="0" applyAlignment="0" applyProtection="0">
      <alignment vertical="center"/>
    </xf>
    <xf numFmtId="0" fontId="106" fillId="52" borderId="27" applyNumberFormat="0" applyAlignment="0" applyProtection="0">
      <alignment vertical="center"/>
    </xf>
    <xf numFmtId="0" fontId="106" fillId="52" borderId="27" applyNumberFormat="0" applyAlignment="0" applyProtection="0">
      <alignment vertical="center"/>
    </xf>
    <xf numFmtId="0" fontId="106" fillId="52" borderId="27" applyNumberFormat="0" applyAlignment="0" applyProtection="0">
      <alignment vertical="center"/>
    </xf>
    <xf numFmtId="1" fontId="83" fillId="0" borderId="21" applyFill="0" applyProtection="0">
      <alignment horizontal="center" vertical="center"/>
    </xf>
    <xf numFmtId="1" fontId="83" fillId="0" borderId="21" applyFill="0" applyProtection="0">
      <alignment horizontal="center" vertical="center"/>
    </xf>
    <xf numFmtId="0" fontId="128" fillId="0" borderId="0">
      <alignment vertical="center"/>
    </xf>
    <xf numFmtId="0" fontId="97" fillId="0" borderId="0">
      <alignment vertical="center"/>
    </xf>
    <xf numFmtId="43" fontId="0" fillId="0" borderId="0" applyFont="0" applyFill="0" applyBorder="0" applyAlignment="0" applyProtection="0">
      <alignment vertical="center"/>
    </xf>
    <xf numFmtId="0" fontId="0" fillId="39" borderId="30" applyNumberFormat="0" applyFont="0" applyAlignment="0" applyProtection="0">
      <alignment vertical="center"/>
    </xf>
    <xf numFmtId="0" fontId="0" fillId="39" borderId="30" applyNumberFormat="0" applyFont="0" applyAlignment="0" applyProtection="0">
      <alignment vertical="center"/>
    </xf>
    <xf numFmtId="0" fontId="0" fillId="39" borderId="30" applyNumberFormat="0" applyFont="0" applyAlignment="0" applyProtection="0">
      <alignment vertical="center"/>
    </xf>
    <xf numFmtId="0" fontId="0" fillId="39" borderId="30" applyNumberFormat="0" applyFont="0" applyAlignment="0" applyProtection="0">
      <alignment vertical="center"/>
    </xf>
    <xf numFmtId="0" fontId="0" fillId="39" borderId="30" applyNumberFormat="0" applyFont="0" applyAlignment="0" applyProtection="0">
      <alignment vertical="center"/>
    </xf>
    <xf numFmtId="0" fontId="0" fillId="39" borderId="30" applyNumberFormat="0" applyFont="0" applyAlignment="0" applyProtection="0">
      <alignment vertical="center"/>
    </xf>
    <xf numFmtId="0" fontId="0" fillId="39" borderId="30" applyNumberFormat="0" applyFont="0" applyAlignment="0" applyProtection="0">
      <alignment vertical="center"/>
    </xf>
    <xf numFmtId="0" fontId="0" fillId="39" borderId="30" applyNumberFormat="0" applyFont="0" applyAlignment="0" applyProtection="0">
      <alignment vertical="center"/>
    </xf>
    <xf numFmtId="0" fontId="0" fillId="39" borderId="30" applyNumberFormat="0" applyFont="0" applyAlignment="0" applyProtection="0">
      <alignment vertical="center"/>
    </xf>
    <xf numFmtId="0" fontId="0" fillId="39" borderId="30" applyNumberFormat="0" applyFont="0" applyAlignment="0" applyProtection="0">
      <alignment vertical="center"/>
    </xf>
    <xf numFmtId="0" fontId="0" fillId="39" borderId="30" applyNumberFormat="0" applyFont="0" applyAlignment="0" applyProtection="0">
      <alignment vertical="center"/>
    </xf>
    <xf numFmtId="0" fontId="0" fillId="39" borderId="30" applyNumberFormat="0" applyFont="0" applyAlignment="0" applyProtection="0">
      <alignment vertical="center"/>
    </xf>
    <xf numFmtId="0" fontId="0" fillId="39" borderId="30" applyNumberFormat="0" applyFont="0" applyAlignment="0" applyProtection="0">
      <alignment vertical="center"/>
    </xf>
    <xf numFmtId="0" fontId="0" fillId="39" borderId="30" applyNumberFormat="0" applyFont="0" applyAlignment="0" applyProtection="0">
      <alignment vertical="center"/>
    </xf>
  </cellStyleXfs>
  <cellXfs count="532">
    <xf numFmtId="0" fontId="0" fillId="0" borderId="0" xfId="0" applyAlignment="1"/>
    <xf numFmtId="0" fontId="1" fillId="0" borderId="0" xfId="0" applyFont="1" applyFill="1" applyBorder="1" applyAlignment="1">
      <alignment vertical="center"/>
    </xf>
    <xf numFmtId="0" fontId="2" fillId="0" borderId="0" xfId="553" applyFont="1" applyFill="1" applyBorder="1" applyAlignment="1">
      <alignment horizontal="center" vertical="center"/>
    </xf>
    <xf numFmtId="0" fontId="3" fillId="0" borderId="1" xfId="553"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553" applyFont="1" applyFill="1" applyBorder="1" applyAlignment="1">
      <alignment horizontal="center" vertical="center"/>
    </xf>
    <xf numFmtId="0" fontId="1" fillId="0" borderId="1" xfId="0" applyFont="1" applyFill="1" applyBorder="1" applyAlignment="1">
      <alignment vertical="center" wrapText="1"/>
    </xf>
    <xf numFmtId="0" fontId="6" fillId="0" borderId="0" xfId="288" applyFont="1" applyFill="1" applyBorder="1" applyAlignment="1">
      <alignment vertical="center"/>
    </xf>
    <xf numFmtId="0" fontId="7" fillId="0" borderId="0" xfId="288" applyNumberFormat="1" applyFont="1" applyFill="1" applyBorder="1" applyAlignment="1">
      <alignment vertical="center" wrapText="1"/>
    </xf>
    <xf numFmtId="0" fontId="7" fillId="0" borderId="0" xfId="288" applyFont="1" applyFill="1" applyBorder="1" applyAlignment="1">
      <alignment vertical="center"/>
    </xf>
    <xf numFmtId="0" fontId="7" fillId="0" borderId="0" xfId="288" applyFont="1" applyFill="1" applyBorder="1" applyAlignment="1">
      <alignment horizontal="center" vertical="center"/>
    </xf>
    <xf numFmtId="0" fontId="8" fillId="0" borderId="0" xfId="288" applyNumberFormat="1" applyFont="1" applyFill="1" applyBorder="1" applyAlignment="1" applyProtection="1">
      <alignment horizontal="center" vertical="center" wrapText="1"/>
    </xf>
    <xf numFmtId="0" fontId="8" fillId="0" borderId="0" xfId="288" applyNumberFormat="1" applyFont="1" applyFill="1" applyBorder="1" applyAlignment="1" applyProtection="1">
      <alignment horizontal="center" vertical="center"/>
    </xf>
    <xf numFmtId="0" fontId="0" fillId="0" borderId="0" xfId="288" applyNumberFormat="1" applyFont="1" applyFill="1" applyBorder="1" applyAlignment="1" applyProtection="1">
      <alignment horizontal="left" vertical="center" wrapText="1"/>
    </xf>
    <xf numFmtId="0" fontId="9" fillId="0" borderId="1" xfId="481" applyNumberFormat="1" applyFont="1" applyFill="1" applyBorder="1" applyAlignment="1">
      <alignment horizontal="center" vertical="center" wrapText="1"/>
    </xf>
    <xf numFmtId="0" fontId="9" fillId="0" borderId="1" xfId="481" applyFont="1" applyFill="1" applyBorder="1" applyAlignment="1">
      <alignment horizontal="center" vertical="center" wrapText="1"/>
    </xf>
    <xf numFmtId="0" fontId="10" fillId="0" borderId="1" xfId="481" applyNumberFormat="1" applyFont="1" applyFill="1" applyBorder="1" applyAlignment="1">
      <alignment horizontal="center" vertical="center" wrapText="1"/>
    </xf>
    <xf numFmtId="0" fontId="10" fillId="0" borderId="1" xfId="481" applyFont="1" applyFill="1" applyBorder="1" applyAlignment="1">
      <alignment horizontal="center" vertical="center" wrapText="1"/>
    </xf>
    <xf numFmtId="0" fontId="0" fillId="0" borderId="1" xfId="481" applyNumberFormat="1" applyFont="1" applyFill="1" applyBorder="1" applyAlignment="1">
      <alignment horizontal="center" vertical="center" wrapText="1"/>
    </xf>
    <xf numFmtId="0" fontId="0" fillId="0" borderId="1" xfId="481" applyFont="1" applyFill="1" applyBorder="1" applyAlignment="1">
      <alignment horizontal="center" vertical="center" wrapText="1"/>
    </xf>
    <xf numFmtId="0" fontId="11" fillId="0" borderId="1" xfId="481" applyFont="1" applyFill="1" applyBorder="1" applyAlignment="1">
      <alignment horizontal="center" vertical="center" wrapText="1"/>
    </xf>
    <xf numFmtId="9" fontId="0" fillId="0" borderId="1" xfId="481" applyNumberFormat="1" applyFont="1" applyFill="1" applyBorder="1" applyAlignment="1">
      <alignment horizontal="center" vertical="center" wrapText="1"/>
    </xf>
    <xf numFmtId="0" fontId="12" fillId="0" borderId="1" xfId="288" applyNumberFormat="1" applyFont="1" applyFill="1" applyBorder="1" applyAlignment="1">
      <alignment horizontal="center" vertical="center" wrapText="1"/>
    </xf>
    <xf numFmtId="0" fontId="12" fillId="0" borderId="1" xfId="288" applyFont="1" applyFill="1" applyBorder="1" applyAlignment="1">
      <alignment horizontal="center" vertical="center"/>
    </xf>
    <xf numFmtId="9" fontId="12" fillId="0" borderId="1" xfId="288" applyNumberFormat="1" applyFont="1" applyFill="1" applyBorder="1" applyAlignment="1">
      <alignment horizontal="center" vertical="center"/>
    </xf>
    <xf numFmtId="0" fontId="7" fillId="0" borderId="1" xfId="288" applyNumberFormat="1" applyFont="1" applyFill="1" applyBorder="1" applyAlignment="1">
      <alignment horizontal="center" vertical="center" wrapText="1"/>
    </xf>
    <xf numFmtId="9" fontId="10" fillId="0" borderId="1" xfId="481" applyNumberFormat="1" applyFont="1" applyFill="1" applyBorder="1" applyAlignment="1">
      <alignment horizontal="center" vertical="center" wrapText="1"/>
    </xf>
    <xf numFmtId="0" fontId="7" fillId="0" borderId="1" xfId="288" applyFont="1" applyFill="1" applyBorder="1" applyAlignment="1">
      <alignment vertical="center"/>
    </xf>
    <xf numFmtId="0" fontId="12" fillId="0" borderId="1" xfId="288" applyFont="1" applyFill="1" applyBorder="1" applyAlignment="1">
      <alignment vertical="center"/>
    </xf>
    <xf numFmtId="0" fontId="13" fillId="0" borderId="0" xfId="0" applyFont="1" applyFill="1" applyBorder="1" applyAlignment="1">
      <alignment vertical="center"/>
    </xf>
    <xf numFmtId="0" fontId="14" fillId="0" borderId="0" xfId="0" applyFont="1" applyFill="1" applyBorder="1" applyAlignment="1">
      <alignment vertical="center"/>
    </xf>
    <xf numFmtId="0" fontId="15" fillId="0" borderId="0" xfId="0" applyFont="1" applyFill="1" applyBorder="1" applyAlignment="1">
      <alignment vertical="center"/>
    </xf>
    <xf numFmtId="0" fontId="2"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17" fillId="0" borderId="0" xfId="0" applyFont="1" applyFill="1" applyBorder="1" applyAlignment="1">
      <alignment horizontal="right" vertical="center"/>
    </xf>
    <xf numFmtId="0" fontId="18" fillId="0" borderId="1" xfId="0" applyFont="1" applyFill="1" applyBorder="1" applyAlignment="1">
      <alignment horizontal="center" vertical="center"/>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194" fontId="19" fillId="0" borderId="1" xfId="0" applyNumberFormat="1" applyFont="1" applyFill="1" applyBorder="1" applyAlignment="1">
      <alignment horizontal="left" vertical="center" wrapText="1"/>
    </xf>
    <xf numFmtId="194" fontId="19" fillId="0" borderId="1" xfId="0" applyNumberFormat="1" applyFont="1" applyFill="1" applyBorder="1" applyAlignment="1">
      <alignment horizontal="center" vertical="center" wrapText="1"/>
    </xf>
    <xf numFmtId="0" fontId="20" fillId="0" borderId="0" xfId="0" applyFont="1" applyFill="1" applyBorder="1" applyAlignment="1">
      <alignment horizontal="left" vertical="center" wrapText="1"/>
    </xf>
    <xf numFmtId="0" fontId="13" fillId="0" borderId="0" xfId="904" applyFont="1" applyFill="1" applyBorder="1" applyAlignment="1">
      <alignment vertical="center"/>
    </xf>
    <xf numFmtId="0" fontId="14" fillId="0" borderId="0" xfId="904" applyFont="1" applyFill="1" applyBorder="1" applyAlignment="1">
      <alignment vertical="center"/>
    </xf>
    <xf numFmtId="0" fontId="15" fillId="0" borderId="0" xfId="904" applyFont="1" applyFill="1" applyBorder="1" applyAlignment="1">
      <alignment vertical="center"/>
    </xf>
    <xf numFmtId="0" fontId="17" fillId="0" borderId="0" xfId="904" applyFont="1" applyFill="1" applyBorder="1" applyAlignment="1">
      <alignment horizontal="left" vertical="center"/>
    </xf>
    <xf numFmtId="0" fontId="2" fillId="0" borderId="0" xfId="904" applyFont="1" applyFill="1" applyBorder="1" applyAlignment="1">
      <alignment horizontal="center" vertical="center"/>
    </xf>
    <xf numFmtId="0" fontId="19" fillId="0" borderId="0" xfId="904" applyFont="1" applyFill="1" applyBorder="1" applyAlignment="1">
      <alignment horizontal="right" vertical="center"/>
    </xf>
    <xf numFmtId="0" fontId="19" fillId="0" borderId="0" xfId="904" applyFont="1" applyFill="1" applyBorder="1" applyAlignment="1">
      <alignment horizontal="right" vertical="center" wrapText="1"/>
    </xf>
    <xf numFmtId="0" fontId="18" fillId="0" borderId="1" xfId="904" applyFont="1" applyFill="1" applyBorder="1" applyAlignment="1">
      <alignment horizontal="center" vertical="center"/>
    </xf>
    <xf numFmtId="0" fontId="18" fillId="0" borderId="1" xfId="904" applyFont="1" applyFill="1" applyBorder="1" applyAlignment="1">
      <alignment horizontal="center" vertical="center" wrapText="1"/>
    </xf>
    <xf numFmtId="0" fontId="18" fillId="0" borderId="1" xfId="904" applyFont="1" applyFill="1" applyBorder="1" applyAlignment="1">
      <alignment vertical="center"/>
    </xf>
    <xf numFmtId="0" fontId="19" fillId="0" borderId="1" xfId="904" applyFont="1" applyFill="1" applyBorder="1" applyAlignment="1">
      <alignment horizontal="center" vertical="center" wrapText="1"/>
    </xf>
    <xf numFmtId="195" fontId="19" fillId="0" borderId="1" xfId="904" applyNumberFormat="1" applyFont="1" applyFill="1" applyBorder="1" applyAlignment="1">
      <alignment vertical="center" wrapText="1"/>
    </xf>
    <xf numFmtId="0" fontId="19" fillId="0" borderId="1" xfId="904" applyFont="1" applyFill="1" applyBorder="1" applyAlignment="1">
      <alignment horizontal="left" vertical="center"/>
    </xf>
    <xf numFmtId="195" fontId="21" fillId="0" borderId="1" xfId="904" applyNumberFormat="1" applyFont="1" applyFill="1" applyBorder="1" applyAlignment="1">
      <alignment horizontal="right" vertical="center" wrapText="1"/>
    </xf>
    <xf numFmtId="0" fontId="18" fillId="0" borderId="1" xfId="904" applyFont="1" applyFill="1" applyBorder="1" applyAlignment="1">
      <alignment horizontal="left" vertical="center"/>
    </xf>
    <xf numFmtId="0" fontId="20" fillId="0" borderId="0" xfId="904" applyFont="1" applyFill="1" applyBorder="1" applyAlignment="1">
      <alignment horizontal="left" vertical="center" wrapText="1"/>
    </xf>
    <xf numFmtId="0" fontId="22" fillId="0" borderId="0" xfId="904" applyFont="1" applyFill="1" applyBorder="1" applyAlignment="1">
      <alignment vertical="center"/>
    </xf>
    <xf numFmtId="0" fontId="23" fillId="0" borderId="0" xfId="904" applyFont="1" applyFill="1" applyBorder="1" applyAlignment="1">
      <alignment vertical="center"/>
    </xf>
    <xf numFmtId="0" fontId="2" fillId="0" borderId="0" xfId="904" applyFont="1" applyFill="1" applyBorder="1" applyAlignment="1">
      <alignment horizontal="center" vertical="center" wrapText="1"/>
    </xf>
    <xf numFmtId="0" fontId="18" fillId="0" borderId="1" xfId="904" applyFont="1" applyFill="1" applyBorder="1" applyAlignment="1">
      <alignment horizontal="left" vertical="center" wrapText="1"/>
    </xf>
    <xf numFmtId="195" fontId="19" fillId="0" borderId="1" xfId="904" applyNumberFormat="1" applyFont="1" applyFill="1" applyBorder="1" applyAlignment="1">
      <alignment horizontal="right" vertical="center" wrapText="1"/>
    </xf>
    <xf numFmtId="0" fontId="19" fillId="0" borderId="1" xfId="904" applyFont="1" applyFill="1" applyBorder="1" applyAlignment="1">
      <alignment horizontal="left" vertical="center" wrapText="1"/>
    </xf>
    <xf numFmtId="0" fontId="20" fillId="0" borderId="0" xfId="904" applyFont="1" applyFill="1" applyBorder="1" applyAlignment="1">
      <alignment vertical="center" wrapText="1"/>
    </xf>
    <xf numFmtId="0" fontId="17" fillId="0" borderId="0" xfId="904" applyFont="1" applyFill="1" applyBorder="1" applyAlignment="1">
      <alignment vertical="center" wrapText="1"/>
    </xf>
    <xf numFmtId="0" fontId="19" fillId="0" borderId="0" xfId="904" applyFont="1" applyFill="1" applyBorder="1" applyAlignment="1">
      <alignment vertical="center" wrapText="1"/>
    </xf>
    <xf numFmtId="0" fontId="19" fillId="0" borderId="1" xfId="904" applyFont="1" applyFill="1" applyBorder="1" applyAlignment="1">
      <alignment vertical="center" wrapText="1"/>
    </xf>
    <xf numFmtId="0" fontId="23" fillId="0" borderId="0" xfId="904" applyFont="1" applyFill="1" applyBorder="1" applyAlignment="1">
      <alignment horizontal="left" vertical="center" wrapText="1"/>
    </xf>
    <xf numFmtId="0" fontId="23" fillId="0" borderId="0" xfId="904" applyFont="1" applyFill="1" applyBorder="1" applyAlignment="1">
      <alignment vertical="center" wrapText="1"/>
    </xf>
    <xf numFmtId="0" fontId="17" fillId="0" borderId="0" xfId="904" applyFont="1" applyFill="1" applyBorder="1" applyAlignment="1">
      <alignment horizontal="right" vertical="center" wrapText="1"/>
    </xf>
    <xf numFmtId="196" fontId="19" fillId="0" borderId="1" xfId="904" applyNumberFormat="1" applyFont="1" applyFill="1" applyBorder="1" applyAlignment="1">
      <alignment horizontal="right" vertical="center" wrapText="1"/>
    </xf>
    <xf numFmtId="0" fontId="10" fillId="0" borderId="0" xfId="904" applyFont="1" applyFill="1" applyBorder="1" applyAlignment="1">
      <alignment vertical="center"/>
    </xf>
    <xf numFmtId="0" fontId="24" fillId="0" borderId="0" xfId="904" applyFont="1" applyFill="1" applyBorder="1" applyAlignment="1">
      <alignment vertical="center"/>
    </xf>
    <xf numFmtId="0" fontId="25" fillId="0" borderId="1" xfId="904" applyFont="1" applyFill="1" applyBorder="1" applyAlignment="1">
      <alignment horizontal="center" vertical="center" wrapText="1"/>
    </xf>
    <xf numFmtId="0" fontId="21" fillId="0" borderId="1" xfId="904" applyFont="1" applyFill="1" applyBorder="1" applyAlignment="1">
      <alignment vertical="center" wrapText="1"/>
    </xf>
    <xf numFmtId="0" fontId="21" fillId="0" borderId="1" xfId="904" applyFont="1" applyFill="1" applyBorder="1" applyAlignment="1">
      <alignment horizontal="left" vertical="center" wrapText="1"/>
    </xf>
    <xf numFmtId="196" fontId="21" fillId="0" borderId="1" xfId="904" applyNumberFormat="1" applyFont="1" applyFill="1" applyBorder="1" applyAlignment="1">
      <alignment horizontal="right" vertical="center" wrapText="1"/>
    </xf>
    <xf numFmtId="0" fontId="26" fillId="0" borderId="0" xfId="904" applyFont="1" applyFill="1" applyBorder="1" applyAlignment="1">
      <alignment horizontal="left" vertical="center" wrapText="1"/>
    </xf>
    <xf numFmtId="0" fontId="26" fillId="0" borderId="0" xfId="904" applyFont="1" applyFill="1" applyBorder="1" applyAlignment="1">
      <alignment vertical="center" wrapText="1"/>
    </xf>
    <xf numFmtId="0" fontId="2" fillId="0" borderId="0" xfId="895" applyNumberFormat="1" applyFont="1" applyFill="1" applyAlignment="1" applyProtection="1">
      <alignment horizontal="center" vertical="center" wrapText="1"/>
    </xf>
    <xf numFmtId="0" fontId="25" fillId="0" borderId="1" xfId="904" applyFont="1" applyFill="1" applyBorder="1" applyAlignment="1">
      <alignment vertical="center" wrapText="1"/>
    </xf>
    <xf numFmtId="0" fontId="26" fillId="0" borderId="0" xfId="895" applyFill="1" applyAlignment="1"/>
    <xf numFmtId="0" fontId="26" fillId="0" borderId="0" xfId="895" applyAlignment="1"/>
    <xf numFmtId="0" fontId="26" fillId="0" borderId="0" xfId="895" applyAlignment="1">
      <alignment horizontal="right" vertical="center"/>
    </xf>
    <xf numFmtId="0" fontId="27" fillId="0" borderId="0" xfId="895" applyNumberFormat="1" applyFont="1" applyFill="1" applyAlignment="1" applyProtection="1">
      <alignment horizontal="center" vertical="center" wrapText="1"/>
    </xf>
    <xf numFmtId="0" fontId="27" fillId="0" borderId="0" xfId="895" applyNumberFormat="1" applyFont="1" applyFill="1" applyAlignment="1" applyProtection="1">
      <alignment horizontal="right" vertical="center" wrapText="1"/>
    </xf>
    <xf numFmtId="0" fontId="10" fillId="0" borderId="0" xfId="569" applyFont="1" applyAlignment="1" applyProtection="1">
      <alignment horizontal="left" vertical="center"/>
    </xf>
    <xf numFmtId="197" fontId="28" fillId="0" borderId="0" xfId="569" applyNumberFormat="1" applyFont="1" applyAlignment="1">
      <alignment horizontal="right" vertical="center"/>
    </xf>
    <xf numFmtId="0" fontId="28" fillId="0" borderId="0" xfId="569" applyFont="1" applyAlignment="1">
      <alignment horizontal="right" vertical="center"/>
    </xf>
    <xf numFmtId="198" fontId="28" fillId="0" borderId="0" xfId="569" applyNumberFormat="1" applyFont="1" applyFill="1" applyBorder="1" applyAlignment="1" applyProtection="1">
      <alignment horizontal="right" vertical="center"/>
    </xf>
    <xf numFmtId="2" fontId="25" fillId="0" borderId="1" xfId="822" applyNumberFormat="1" applyFont="1" applyFill="1" applyBorder="1" applyAlignment="1" applyProtection="1">
      <alignment horizontal="center" vertical="center" wrapText="1"/>
    </xf>
    <xf numFmtId="199" fontId="25" fillId="0" borderId="1" xfId="999" applyNumberFormat="1" applyFont="1" applyBorder="1" applyAlignment="1">
      <alignment horizontal="center" vertical="center" wrapText="1"/>
    </xf>
    <xf numFmtId="49" fontId="25" fillId="0" borderId="1" xfId="824" applyNumberFormat="1" applyFont="1" applyFill="1" applyBorder="1" applyAlignment="1" applyProtection="1">
      <alignment horizontal="left" vertical="center"/>
    </xf>
    <xf numFmtId="195" fontId="25" fillId="0" borderId="1" xfId="1027" applyNumberFormat="1" applyFont="1" applyFill="1" applyBorder="1" applyAlignment="1">
      <alignment horizontal="right" vertical="center" wrapText="1"/>
    </xf>
    <xf numFmtId="195" fontId="25" fillId="0" borderId="1" xfId="1" applyNumberFormat="1" applyFont="1" applyFill="1" applyBorder="1" applyAlignment="1" applyProtection="1">
      <alignment horizontal="right" vertical="center" wrapText="1"/>
    </xf>
    <xf numFmtId="200" fontId="9" fillId="0" borderId="1" xfId="628" applyNumberFormat="1" applyFont="1" applyFill="1" applyBorder="1" applyAlignment="1">
      <alignment vertical="center" wrapText="1"/>
    </xf>
    <xf numFmtId="49" fontId="21" fillId="0" borderId="1" xfId="824" applyNumberFormat="1" applyFont="1" applyFill="1" applyBorder="1" applyAlignment="1" applyProtection="1">
      <alignment horizontal="left" vertical="center"/>
    </xf>
    <xf numFmtId="195" fontId="21" fillId="0" borderId="1" xfId="1027" applyNumberFormat="1" applyFont="1" applyFill="1" applyBorder="1" applyAlignment="1">
      <alignment horizontal="right" vertical="center" wrapText="1"/>
    </xf>
    <xf numFmtId="195" fontId="21" fillId="0" borderId="1" xfId="1" applyNumberFormat="1" applyFont="1" applyFill="1" applyBorder="1" applyAlignment="1" applyProtection="1">
      <alignment vertical="center" wrapText="1"/>
    </xf>
    <xf numFmtId="195" fontId="21" fillId="0" borderId="1" xfId="1" applyNumberFormat="1" applyFont="1" applyFill="1" applyBorder="1" applyAlignment="1" applyProtection="1">
      <alignment horizontal="right" vertical="center" wrapText="1"/>
    </xf>
    <xf numFmtId="200" fontId="10" fillId="0" borderId="1" xfId="628" applyNumberFormat="1" applyFont="1" applyFill="1" applyBorder="1" applyAlignment="1">
      <alignment vertical="center" wrapText="1"/>
    </xf>
    <xf numFmtId="195" fontId="25" fillId="0" borderId="1" xfId="1" applyNumberFormat="1" applyFont="1" applyFill="1" applyBorder="1" applyAlignment="1">
      <alignment horizontal="center" vertical="center" wrapText="1"/>
    </xf>
    <xf numFmtId="195" fontId="21" fillId="0" borderId="1" xfId="1" applyNumberFormat="1" applyFont="1" applyFill="1" applyBorder="1" applyAlignment="1">
      <alignment horizontal="center" vertical="center" wrapText="1"/>
    </xf>
    <xf numFmtId="201" fontId="25" fillId="0" borderId="1" xfId="1" applyNumberFormat="1" applyFont="1" applyFill="1" applyBorder="1" applyAlignment="1" applyProtection="1">
      <alignment horizontal="right" vertical="center" wrapText="1"/>
    </xf>
    <xf numFmtId="201" fontId="21" fillId="0" borderId="1" xfId="1" applyNumberFormat="1" applyFont="1" applyFill="1" applyBorder="1" applyAlignment="1" applyProtection="1">
      <alignment horizontal="right" vertical="center" wrapText="1"/>
    </xf>
    <xf numFmtId="0" fontId="25" fillId="0" borderId="1" xfId="1" applyNumberFormat="1" applyFont="1" applyFill="1" applyBorder="1" applyAlignment="1">
      <alignment horizontal="right" vertical="center" wrapText="1"/>
    </xf>
    <xf numFmtId="0" fontId="21" fillId="0" borderId="1" xfId="1" applyNumberFormat="1" applyFont="1" applyFill="1" applyBorder="1" applyAlignment="1">
      <alignment horizontal="right" vertical="center" wrapText="1"/>
    </xf>
    <xf numFmtId="3" fontId="25" fillId="0" borderId="1" xfId="1" applyNumberFormat="1" applyFont="1" applyFill="1" applyBorder="1" applyAlignment="1">
      <alignment horizontal="right" vertical="center" wrapText="1"/>
    </xf>
    <xf numFmtId="3" fontId="21" fillId="0" borderId="1" xfId="1" applyNumberFormat="1" applyFont="1" applyFill="1" applyBorder="1" applyAlignment="1">
      <alignment horizontal="right" vertical="center" wrapText="1"/>
    </xf>
    <xf numFmtId="195" fontId="21" fillId="2" borderId="1" xfId="1" applyNumberFormat="1" applyFont="1" applyFill="1" applyBorder="1" applyAlignment="1" applyProtection="1">
      <alignment horizontal="right" vertical="center" wrapText="1"/>
    </xf>
    <xf numFmtId="49" fontId="25" fillId="0" borderId="1" xfId="904" applyNumberFormat="1" applyFont="1" applyFill="1" applyBorder="1" applyAlignment="1" applyProtection="1">
      <alignment horizontal="distributed" vertical="center"/>
    </xf>
    <xf numFmtId="195" fontId="25" fillId="0" borderId="1" xfId="1" applyNumberFormat="1" applyFont="1" applyFill="1" applyBorder="1" applyAlignment="1">
      <alignment horizontal="right" vertical="center" wrapText="1"/>
    </xf>
    <xf numFmtId="49" fontId="25" fillId="0" borderId="1" xfId="904" applyNumberFormat="1" applyFont="1" applyFill="1" applyBorder="1" applyAlignment="1" applyProtection="1">
      <alignment horizontal="left" vertical="center"/>
    </xf>
    <xf numFmtId="195" fontId="26" fillId="0" borderId="0" xfId="895" applyNumberFormat="1" applyAlignment="1">
      <alignment horizontal="right" vertical="center"/>
    </xf>
    <xf numFmtId="0" fontId="26" fillId="0" borderId="0" xfId="697" applyFill="1" applyAlignment="1"/>
    <xf numFmtId="0" fontId="26" fillId="0" borderId="0" xfId="697" applyAlignment="1"/>
    <xf numFmtId="0" fontId="27" fillId="0" borderId="0" xfId="697" applyNumberFormat="1" applyFont="1" applyFill="1" applyAlignment="1" applyProtection="1">
      <alignment horizontal="center" vertical="center" wrapText="1"/>
    </xf>
    <xf numFmtId="0" fontId="21" fillId="0" borderId="0" xfId="697" applyFont="1" applyFill="1" applyAlignment="1" applyProtection="1">
      <alignment horizontal="left" vertical="center"/>
    </xf>
    <xf numFmtId="197" fontId="21" fillId="0" borderId="0" xfId="697" applyNumberFormat="1" applyFont="1" applyFill="1" applyAlignment="1" applyProtection="1">
      <alignment horizontal="right"/>
    </xf>
    <xf numFmtId="0" fontId="29" fillId="0" borderId="0" xfId="697" applyFont="1" applyFill="1" applyAlignment="1">
      <alignment vertical="center"/>
    </xf>
    <xf numFmtId="0" fontId="21" fillId="0" borderId="0" xfId="697" applyFont="1" applyFill="1" applyAlignment="1">
      <alignment horizontal="right" vertical="center"/>
    </xf>
    <xf numFmtId="0" fontId="25" fillId="0" borderId="1" xfId="697" applyNumberFormat="1" applyFont="1" applyFill="1" applyBorder="1" applyAlignment="1" applyProtection="1">
      <alignment horizontal="center" vertical="center"/>
    </xf>
    <xf numFmtId="0" fontId="26" fillId="0" borderId="0" xfId="697" applyAlignment="1">
      <alignment horizontal="center" vertical="center"/>
    </xf>
    <xf numFmtId="49" fontId="25" fillId="0" borderId="1" xfId="425" applyNumberFormat="1" applyFont="1" applyFill="1" applyBorder="1" applyAlignment="1" applyProtection="1">
      <alignment vertical="center"/>
    </xf>
    <xf numFmtId="195" fontId="9" fillId="0" borderId="2" xfId="867" applyNumberFormat="1" applyFont="1" applyFill="1" applyBorder="1" applyAlignment="1">
      <alignment horizontal="right" vertical="center" wrapText="1"/>
    </xf>
    <xf numFmtId="200" fontId="9" fillId="0" borderId="1" xfId="3" applyNumberFormat="1" applyFont="1" applyFill="1" applyBorder="1" applyAlignment="1" applyProtection="1">
      <alignment horizontal="right" vertical="center" wrapText="1"/>
    </xf>
    <xf numFmtId="49" fontId="21" fillId="0" borderId="1" xfId="425" applyNumberFormat="1" applyFont="1" applyFill="1" applyBorder="1" applyAlignment="1" applyProtection="1">
      <alignment vertical="center"/>
    </xf>
    <xf numFmtId="195" fontId="21" fillId="0" borderId="1" xfId="867" applyNumberFormat="1" applyFont="1" applyFill="1" applyBorder="1" applyAlignment="1">
      <alignment horizontal="right" vertical="center" wrapText="1"/>
    </xf>
    <xf numFmtId="196" fontId="21" fillId="0" borderId="1" xfId="867" applyNumberFormat="1" applyFont="1" applyFill="1" applyBorder="1" applyAlignment="1">
      <alignment horizontal="right" vertical="center" wrapText="1"/>
    </xf>
    <xf numFmtId="200" fontId="10" fillId="0" borderId="1" xfId="3" applyNumberFormat="1" applyFont="1" applyFill="1" applyBorder="1" applyAlignment="1" applyProtection="1">
      <alignment horizontal="right" vertical="center" wrapText="1"/>
    </xf>
    <xf numFmtId="49" fontId="25" fillId="0" borderId="1" xfId="425" applyNumberFormat="1" applyFont="1" applyFill="1" applyBorder="1" applyAlignment="1" applyProtection="1">
      <alignment vertical="center" wrapText="1"/>
    </xf>
    <xf numFmtId="195" fontId="25" fillId="0" borderId="1" xfId="867" applyNumberFormat="1" applyFont="1" applyFill="1" applyBorder="1" applyAlignment="1">
      <alignment horizontal="right" vertical="center" wrapText="1"/>
    </xf>
    <xf numFmtId="195" fontId="21" fillId="0" borderId="1" xfId="1" applyNumberFormat="1" applyFont="1" applyFill="1" applyBorder="1" applyAlignment="1">
      <alignment horizontal="right" vertical="center" wrapText="1"/>
    </xf>
    <xf numFmtId="202" fontId="21" fillId="0" borderId="1" xfId="867" applyNumberFormat="1" applyFont="1" applyFill="1" applyBorder="1" applyAlignment="1">
      <alignment horizontal="right" vertical="center" wrapText="1"/>
    </xf>
    <xf numFmtId="203" fontId="26" fillId="0" borderId="1" xfId="0" applyNumberFormat="1" applyFont="1" applyFill="1" applyBorder="1" applyAlignment="1">
      <alignment horizontal="right" vertical="center"/>
    </xf>
    <xf numFmtId="201" fontId="21" fillId="0" borderId="1" xfId="867" applyNumberFormat="1" applyFont="1" applyFill="1" applyBorder="1" applyAlignment="1">
      <alignment horizontal="right" vertical="center" wrapText="1"/>
    </xf>
    <xf numFmtId="195" fontId="26" fillId="0" borderId="0" xfId="697" applyNumberFormat="1" applyAlignment="1"/>
    <xf numFmtId="0" fontId="26" fillId="0" borderId="0" xfId="766" applyFill="1" applyAlignment="1"/>
    <xf numFmtId="0" fontId="26" fillId="0" borderId="0" xfId="766" applyAlignment="1"/>
    <xf numFmtId="0" fontId="27" fillId="0" borderId="0" xfId="766" applyNumberFormat="1" applyFont="1" applyFill="1" applyAlignment="1" applyProtection="1">
      <alignment horizontal="center" vertical="center" wrapText="1"/>
    </xf>
    <xf numFmtId="0" fontId="10" fillId="0" borderId="0" xfId="710" applyFont="1" applyAlignment="1" applyProtection="1">
      <alignment horizontal="left" vertical="center"/>
    </xf>
    <xf numFmtId="0" fontId="28" fillId="0" borderId="0" xfId="710" applyFont="1" applyAlignment="1"/>
    <xf numFmtId="204" fontId="28" fillId="0" borderId="0" xfId="710" applyNumberFormat="1" applyFont="1" applyAlignment="1"/>
    <xf numFmtId="198" fontId="30" fillId="0" borderId="0" xfId="710" applyNumberFormat="1" applyFont="1" applyFill="1" applyBorder="1" applyAlignment="1" applyProtection="1">
      <alignment horizontal="right" vertical="center"/>
    </xf>
    <xf numFmtId="200" fontId="25" fillId="0" borderId="1" xfId="569" applyNumberFormat="1" applyFont="1" applyFill="1" applyBorder="1" applyAlignment="1" applyProtection="1">
      <alignment vertical="center" wrapText="1"/>
    </xf>
    <xf numFmtId="200" fontId="21" fillId="0" borderId="1" xfId="569" applyNumberFormat="1" applyFont="1" applyFill="1" applyBorder="1" applyAlignment="1" applyProtection="1">
      <alignment vertical="center" wrapText="1"/>
    </xf>
    <xf numFmtId="49" fontId="25" fillId="0" borderId="1" xfId="824" applyNumberFormat="1" applyFont="1" applyFill="1" applyBorder="1" applyAlignment="1" applyProtection="1">
      <alignment horizontal="left" vertical="center" wrapText="1"/>
    </xf>
    <xf numFmtId="195" fontId="30" fillId="0" borderId="1" xfId="1" applyNumberFormat="1" applyFont="1" applyFill="1" applyBorder="1" applyAlignment="1" applyProtection="1">
      <alignment vertical="center" wrapText="1"/>
    </xf>
    <xf numFmtId="201" fontId="25" fillId="0" borderId="1" xfId="1" applyNumberFormat="1" applyFont="1" applyFill="1" applyBorder="1" applyAlignment="1">
      <alignment horizontal="right" vertical="center" wrapText="1"/>
    </xf>
    <xf numFmtId="49" fontId="25" fillId="0" borderId="1" xfId="904" applyNumberFormat="1" applyFont="1" applyFill="1" applyBorder="1" applyAlignment="1" applyProtection="1">
      <alignment horizontal="left" vertical="center" wrapText="1"/>
    </xf>
    <xf numFmtId="195" fontId="26" fillId="0" borderId="0" xfId="766" applyNumberFormat="1" applyAlignment="1"/>
    <xf numFmtId="0" fontId="26" fillId="0" borderId="0" xfId="766" applyAlignment="1">
      <alignment vertical="center"/>
    </xf>
    <xf numFmtId="0" fontId="21" fillId="0" borderId="0" xfId="766" applyFont="1" applyFill="1" applyAlignment="1" applyProtection="1">
      <alignment horizontal="left" vertical="center"/>
    </xf>
    <xf numFmtId="4" fontId="21" fillId="0" borderId="0" xfId="766" applyNumberFormat="1" applyFont="1" applyFill="1" applyAlignment="1" applyProtection="1">
      <alignment horizontal="right" vertical="center"/>
    </xf>
    <xf numFmtId="204" fontId="29" fillId="0" borderId="0" xfId="766" applyNumberFormat="1" applyFont="1" applyFill="1" applyAlignment="1">
      <alignment vertical="center"/>
    </xf>
    <xf numFmtId="0" fontId="21" fillId="0" borderId="0" xfId="766" applyFont="1" applyFill="1" applyAlignment="1">
      <alignment horizontal="right" vertical="center"/>
    </xf>
    <xf numFmtId="0" fontId="25" fillId="0" borderId="1" xfId="918" applyNumberFormat="1" applyFont="1" applyFill="1" applyBorder="1" applyAlignment="1" applyProtection="1">
      <alignment horizontal="center" vertical="center"/>
    </xf>
    <xf numFmtId="49" fontId="25" fillId="0" borderId="1" xfId="920" applyNumberFormat="1" applyFont="1" applyFill="1" applyBorder="1" applyAlignment="1" applyProtection="1">
      <alignment vertical="center"/>
    </xf>
    <xf numFmtId="195" fontId="25" fillId="0" borderId="1" xfId="120" applyNumberFormat="1" applyFont="1" applyBorder="1" applyAlignment="1">
      <alignment horizontal="right" vertical="center" wrapText="1"/>
    </xf>
    <xf numFmtId="200" fontId="9" fillId="0" borderId="1" xfId="904" applyNumberFormat="1" applyFont="1" applyFill="1" applyBorder="1" applyAlignment="1">
      <alignment horizontal="right" vertical="center" wrapText="1"/>
    </xf>
    <xf numFmtId="0" fontId="12" fillId="0" borderId="0" xfId="553" applyFont="1">
      <alignment vertical="center"/>
    </xf>
    <xf numFmtId="49" fontId="21" fillId="0" borderId="1" xfId="920" applyNumberFormat="1" applyFont="1" applyFill="1" applyBorder="1" applyAlignment="1" applyProtection="1">
      <alignment vertical="center"/>
    </xf>
    <xf numFmtId="195" fontId="21" fillId="0" borderId="1" xfId="120" applyNumberFormat="1" applyFont="1" applyBorder="1" applyAlignment="1">
      <alignment horizontal="right" vertical="center" wrapText="1"/>
    </xf>
    <xf numFmtId="200" fontId="10" fillId="0" borderId="1" xfId="904" applyNumberFormat="1" applyFont="1" applyFill="1" applyBorder="1" applyAlignment="1">
      <alignment horizontal="right" vertical="center" wrapText="1"/>
    </xf>
    <xf numFmtId="196" fontId="21" fillId="0" borderId="1" xfId="867" applyNumberFormat="1" applyFont="1" applyBorder="1" applyAlignment="1">
      <alignment horizontal="right" vertical="center" wrapText="1"/>
    </xf>
    <xf numFmtId="195" fontId="21" fillId="0" borderId="1" xfId="867" applyNumberFormat="1" applyFont="1" applyBorder="1" applyAlignment="1">
      <alignment horizontal="right" vertical="center" wrapText="1"/>
    </xf>
    <xf numFmtId="202" fontId="21" fillId="0" borderId="1" xfId="867" applyNumberFormat="1" applyFont="1" applyBorder="1" applyAlignment="1">
      <alignment horizontal="right" vertical="center" wrapText="1"/>
    </xf>
    <xf numFmtId="195" fontId="25" fillId="0" borderId="1" xfId="867" applyNumberFormat="1" applyFont="1" applyBorder="1" applyAlignment="1">
      <alignment horizontal="right" vertical="center" wrapText="1"/>
    </xf>
    <xf numFmtId="202" fontId="21" fillId="0" borderId="1" xfId="120" applyNumberFormat="1" applyFont="1" applyBorder="1" applyAlignment="1">
      <alignment horizontal="right" vertical="center" wrapText="1"/>
    </xf>
    <xf numFmtId="195" fontId="25" fillId="0" borderId="1" xfId="120" applyNumberFormat="1" applyFont="1" applyFill="1" applyBorder="1" applyAlignment="1">
      <alignment horizontal="right" vertical="center" wrapText="1"/>
    </xf>
    <xf numFmtId="195" fontId="21" fillId="2" borderId="1" xfId="867" applyNumberFormat="1" applyFont="1" applyFill="1" applyBorder="1" applyAlignment="1">
      <alignment horizontal="right" vertical="center" wrapText="1"/>
    </xf>
    <xf numFmtId="201" fontId="21" fillId="2" borderId="1" xfId="867" applyNumberFormat="1" applyFont="1" applyFill="1" applyBorder="1" applyAlignment="1">
      <alignment horizontal="right" vertical="center" wrapText="1"/>
    </xf>
    <xf numFmtId="49" fontId="25" fillId="0" borderId="1" xfId="904" applyNumberFormat="1" applyFont="1" applyFill="1" applyBorder="1" applyAlignment="1" applyProtection="1">
      <alignment vertical="center"/>
    </xf>
    <xf numFmtId="0" fontId="26" fillId="0" borderId="0" xfId="999">
      <alignment vertical="center"/>
    </xf>
    <xf numFmtId="0" fontId="6" fillId="0" borderId="0" xfId="999" applyFont="1" applyAlignment="1">
      <alignment horizontal="center" vertical="center" wrapText="1"/>
    </xf>
    <xf numFmtId="0" fontId="26" fillId="0" borderId="0" xfId="999" applyFill="1">
      <alignment vertical="center"/>
    </xf>
    <xf numFmtId="0" fontId="1" fillId="0" borderId="0" xfId="0" applyFont="1" applyFill="1" applyAlignment="1">
      <alignment vertical="center"/>
    </xf>
    <xf numFmtId="0" fontId="31" fillId="0" borderId="0" xfId="660" applyFont="1" applyAlignment="1">
      <alignment horizontal="center" vertical="center" shrinkToFit="1"/>
    </xf>
    <xf numFmtId="0" fontId="8" fillId="0" borderId="0" xfId="660" applyFont="1" applyAlignment="1">
      <alignment horizontal="center" vertical="center" shrinkToFit="1"/>
    </xf>
    <xf numFmtId="0" fontId="10" fillId="0" borderId="0" xfId="660" applyFont="1" applyBorder="1" applyAlignment="1">
      <alignment horizontal="left" vertical="center" wrapText="1"/>
    </xf>
    <xf numFmtId="0" fontId="10" fillId="0" borderId="0" xfId="0" applyFont="1" applyFill="1" applyAlignment="1">
      <alignment horizontal="right"/>
    </xf>
    <xf numFmtId="0" fontId="25" fillId="0" borderId="1" xfId="1075" applyFont="1" applyBorder="1" applyAlignment="1">
      <alignment horizontal="center" vertical="center"/>
    </xf>
    <xf numFmtId="49" fontId="25" fillId="0" borderId="1" xfId="0" applyNumberFormat="1" applyFont="1" applyFill="1" applyBorder="1" applyAlignment="1" applyProtection="1">
      <alignment vertical="center" wrapText="1"/>
    </xf>
    <xf numFmtId="195" fontId="21" fillId="0" borderId="1" xfId="1" applyNumberFormat="1" applyFont="1" applyBorder="1" applyAlignment="1">
      <alignment horizontal="right" vertical="center" wrapText="1"/>
    </xf>
    <xf numFmtId="0" fontId="21" fillId="0" borderId="1" xfId="649" applyNumberFormat="1" applyFont="1" applyFill="1" applyBorder="1" applyAlignment="1">
      <alignment horizontal="left" vertical="center" wrapText="1"/>
    </xf>
    <xf numFmtId="0" fontId="10"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32" fillId="0" borderId="1" xfId="999" applyFont="1" applyFill="1" applyBorder="1">
      <alignment vertical="center"/>
    </xf>
    <xf numFmtId="0" fontId="10" fillId="0" borderId="1" xfId="0" applyFont="1" applyBorder="1" applyAlignment="1">
      <alignment horizontal="left" vertical="center"/>
    </xf>
    <xf numFmtId="0" fontId="8" fillId="0" borderId="0" xfId="628" applyFont="1" applyAlignment="1">
      <alignment horizontal="center" vertical="center" shrinkToFit="1"/>
    </xf>
    <xf numFmtId="0" fontId="10" fillId="0" borderId="0" xfId="628" applyFont="1" applyAlignment="1">
      <alignment horizontal="left" vertical="center" wrapText="1"/>
    </xf>
    <xf numFmtId="0" fontId="10" fillId="0" borderId="0" xfId="628" applyFont="1" applyFill="1" applyAlignment="1">
      <alignment horizontal="left" vertical="center" wrapText="1"/>
    </xf>
    <xf numFmtId="199" fontId="21" fillId="0" borderId="0" xfId="1073" applyNumberFormat="1" applyFont="1" applyBorder="1" applyAlignment="1">
      <alignment horizontal="right" vertical="center"/>
    </xf>
    <xf numFmtId="0" fontId="25" fillId="0" borderId="1" xfId="1073" applyFont="1" applyBorder="1" applyAlignment="1">
      <alignment horizontal="center" vertical="center"/>
    </xf>
    <xf numFmtId="0" fontId="0" fillId="0" borderId="0" xfId="0" applyFont="1" applyAlignment="1"/>
    <xf numFmtId="195" fontId="25" fillId="0" borderId="1" xfId="999" applyNumberFormat="1" applyFont="1" applyFill="1" applyBorder="1" applyAlignment="1">
      <alignment horizontal="right" vertical="center" wrapText="1"/>
    </xf>
    <xf numFmtId="200" fontId="25" fillId="0" borderId="1" xfId="999" applyNumberFormat="1" applyFont="1" applyFill="1" applyBorder="1" applyAlignment="1">
      <alignment horizontal="right" vertical="center" wrapText="1"/>
    </xf>
    <xf numFmtId="195" fontId="21" fillId="0" borderId="1" xfId="999" applyNumberFormat="1" applyFont="1" applyFill="1" applyBorder="1" applyAlignment="1">
      <alignment horizontal="right" vertical="center" wrapText="1"/>
    </xf>
    <xf numFmtId="200" fontId="21" fillId="0" borderId="1" xfId="999" applyNumberFormat="1" applyFont="1" applyFill="1" applyBorder="1" applyAlignment="1">
      <alignment horizontal="right" vertical="center" wrapText="1"/>
    </xf>
    <xf numFmtId="49" fontId="21" fillId="0" borderId="1" xfId="0" applyNumberFormat="1" applyFont="1" applyFill="1" applyBorder="1" applyAlignment="1" applyProtection="1">
      <alignment vertical="center" wrapText="1"/>
    </xf>
    <xf numFmtId="0" fontId="25" fillId="2" borderId="1" xfId="999" applyFont="1" applyFill="1" applyBorder="1" applyAlignment="1">
      <alignment horizontal="distributed" vertical="center" wrapText="1"/>
    </xf>
    <xf numFmtId="0" fontId="25" fillId="0" borderId="1" xfId="649" applyNumberFormat="1" applyFont="1" applyFill="1" applyBorder="1" applyAlignment="1">
      <alignment horizontal="left" vertical="center" wrapText="1"/>
    </xf>
    <xf numFmtId="0" fontId="21" fillId="0" borderId="1" xfId="649" applyNumberFormat="1" applyFont="1" applyFill="1" applyBorder="1" applyAlignment="1">
      <alignment horizontal="left" vertical="center" wrapText="1" indent="1"/>
    </xf>
    <xf numFmtId="195" fontId="10" fillId="0" borderId="1" xfId="0" applyNumberFormat="1" applyFont="1" applyFill="1" applyBorder="1" applyAlignment="1">
      <alignment horizontal="right" vertical="center" wrapText="1"/>
    </xf>
    <xf numFmtId="0" fontId="25" fillId="2" borderId="1" xfId="999" applyFont="1" applyFill="1" applyBorder="1" applyAlignment="1">
      <alignment horizontal="left" vertical="center" wrapText="1"/>
    </xf>
    <xf numFmtId="195" fontId="9" fillId="0" borderId="1" xfId="0" applyNumberFormat="1" applyFont="1" applyFill="1" applyBorder="1" applyAlignment="1">
      <alignment horizontal="right" vertical="center" wrapText="1"/>
    </xf>
    <xf numFmtId="41" fontId="0" fillId="0" borderId="0" xfId="0" applyNumberFormat="1" applyAlignment="1"/>
    <xf numFmtId="195" fontId="0" fillId="0" borderId="0" xfId="0" applyNumberFormat="1" applyAlignment="1"/>
    <xf numFmtId="0" fontId="26" fillId="0" borderId="0" xfId="649" applyAlignment="1"/>
    <xf numFmtId="0" fontId="33" fillId="3" borderId="0" xfId="649" applyFont="1" applyFill="1" applyAlignment="1"/>
    <xf numFmtId="0" fontId="34" fillId="3" borderId="0" xfId="628" applyFont="1" applyFill="1" applyAlignment="1">
      <alignment horizontal="center" vertical="center" shrinkToFit="1"/>
    </xf>
    <xf numFmtId="0" fontId="35" fillId="3" borderId="0" xfId="628" applyFont="1" applyFill="1" applyAlignment="1">
      <alignment horizontal="left" vertical="center" wrapText="1"/>
    </xf>
    <xf numFmtId="0" fontId="21" fillId="0" borderId="0" xfId="649" applyFont="1" applyAlignment="1">
      <alignment horizontal="right" vertical="center"/>
    </xf>
    <xf numFmtId="0" fontId="25" fillId="0" borderId="1" xfId="649" applyFont="1" applyFill="1" applyBorder="1" applyAlignment="1">
      <alignment horizontal="center" vertical="center" wrapText="1"/>
    </xf>
    <xf numFmtId="199" fontId="25" fillId="3" borderId="1" xfId="999" applyNumberFormat="1" applyFont="1" applyFill="1" applyBorder="1" applyAlignment="1">
      <alignment horizontal="center" vertical="center" wrapText="1"/>
    </xf>
    <xf numFmtId="200" fontId="9" fillId="0" borderId="1" xfId="628" applyNumberFormat="1" applyFont="1" applyFill="1" applyBorder="1" applyAlignment="1">
      <alignment horizontal="right" vertical="center" wrapText="1"/>
    </xf>
    <xf numFmtId="49" fontId="21" fillId="3" borderId="1" xfId="0" applyNumberFormat="1" applyFont="1" applyFill="1" applyBorder="1" applyAlignment="1" applyProtection="1">
      <alignment vertical="center" wrapText="1"/>
    </xf>
    <xf numFmtId="0" fontId="30" fillId="3" borderId="1" xfId="0" applyFont="1" applyFill="1" applyBorder="1" applyAlignment="1" applyProtection="1">
      <alignment horizontal="right" vertical="center"/>
      <protection locked="0"/>
    </xf>
    <xf numFmtId="200" fontId="10" fillId="0" borderId="1" xfId="0" applyNumberFormat="1" applyFont="1" applyBorder="1" applyAlignment="1">
      <alignment horizontal="right" vertical="center" wrapText="1"/>
    </xf>
    <xf numFmtId="0" fontId="30" fillId="3" borderId="1" xfId="0" applyNumberFormat="1" applyFont="1" applyFill="1" applyBorder="1" applyAlignment="1" applyProtection="1">
      <alignment horizontal="right" vertical="center"/>
    </xf>
    <xf numFmtId="3" fontId="30" fillId="3" borderId="1" xfId="0" applyNumberFormat="1" applyFont="1" applyFill="1" applyBorder="1" applyAlignment="1" applyProtection="1">
      <alignment horizontal="right" vertical="center" wrapText="1"/>
      <protection locked="0"/>
    </xf>
    <xf numFmtId="4" fontId="36" fillId="3" borderId="1" xfId="621" applyNumberFormat="1" applyFont="1" applyFill="1" applyBorder="1" applyAlignment="1" applyProtection="1">
      <alignment horizontal="right" vertical="center"/>
    </xf>
    <xf numFmtId="4" fontId="37" fillId="3" borderId="1" xfId="621" applyNumberFormat="1" applyFont="1" applyFill="1" applyBorder="1" applyAlignment="1" applyProtection="1">
      <alignment horizontal="right" vertical="center"/>
    </xf>
    <xf numFmtId="195" fontId="25" fillId="0" borderId="1" xfId="628" applyNumberFormat="1" applyFont="1" applyFill="1" applyBorder="1" applyAlignment="1">
      <alignment horizontal="right" vertical="center" wrapText="1"/>
    </xf>
    <xf numFmtId="195" fontId="25" fillId="3" borderId="1" xfId="628" applyNumberFormat="1" applyFont="1" applyFill="1" applyBorder="1" applyAlignment="1">
      <alignment horizontal="right" vertical="center" wrapText="1"/>
    </xf>
    <xf numFmtId="195" fontId="21" fillId="0" borderId="1" xfId="628" applyNumberFormat="1" applyFont="1" applyFill="1" applyBorder="1" applyAlignment="1">
      <alignment horizontal="right" vertical="center" wrapText="1"/>
    </xf>
    <xf numFmtId="195" fontId="21" fillId="3" borderId="1" xfId="628" applyNumberFormat="1" applyFont="1" applyFill="1" applyBorder="1" applyAlignment="1">
      <alignment horizontal="right" vertical="center" wrapText="1"/>
    </xf>
    <xf numFmtId="195" fontId="25" fillId="3" borderId="1" xfId="999" applyNumberFormat="1" applyFont="1" applyFill="1" applyBorder="1" applyAlignment="1">
      <alignment horizontal="right" vertical="center" wrapText="1"/>
    </xf>
    <xf numFmtId="195" fontId="21" fillId="3" borderId="1" xfId="999" applyNumberFormat="1" applyFont="1" applyFill="1" applyBorder="1" applyAlignment="1">
      <alignment horizontal="right" vertical="center" wrapText="1"/>
    </xf>
    <xf numFmtId="195" fontId="21" fillId="3" borderId="1" xfId="965" applyNumberFormat="1" applyFont="1" applyFill="1" applyBorder="1" applyAlignment="1">
      <alignment horizontal="right" vertical="center" wrapText="1"/>
    </xf>
    <xf numFmtId="195" fontId="25" fillId="3" borderId="1" xfId="965" applyNumberFormat="1" applyFont="1" applyFill="1" applyBorder="1" applyAlignment="1">
      <alignment horizontal="right" vertical="center" wrapText="1"/>
    </xf>
    <xf numFmtId="0" fontId="9" fillId="0" borderId="1" xfId="0" applyFont="1" applyBorder="1" applyAlignment="1">
      <alignment horizontal="distributed" vertical="center" wrapText="1"/>
    </xf>
    <xf numFmtId="195" fontId="25" fillId="3" borderId="1" xfId="1" applyNumberFormat="1" applyFont="1" applyFill="1" applyBorder="1" applyAlignment="1">
      <alignment horizontal="right" vertical="center" wrapText="1"/>
    </xf>
    <xf numFmtId="49" fontId="25" fillId="0" borderId="1" xfId="0" applyNumberFormat="1" applyFont="1" applyFill="1" applyBorder="1" applyAlignment="1" applyProtection="1">
      <alignment horizontal="center" vertical="center" wrapText="1"/>
    </xf>
    <xf numFmtId="49" fontId="25" fillId="0" borderId="1" xfId="0" applyNumberFormat="1" applyFont="1" applyFill="1" applyBorder="1" applyAlignment="1" applyProtection="1">
      <alignment horizontal="left" vertical="center" wrapText="1"/>
    </xf>
    <xf numFmtId="195" fontId="25" fillId="0" borderId="1" xfId="0" applyNumberFormat="1" applyFont="1" applyFill="1" applyBorder="1" applyAlignment="1">
      <alignment horizontal="right" vertical="center" wrapText="1"/>
    </xf>
    <xf numFmtId="41" fontId="26" fillId="0" borderId="0" xfId="649" applyNumberFormat="1" applyAlignment="1"/>
    <xf numFmtId="195" fontId="26" fillId="0" borderId="0" xfId="649" applyNumberFormat="1" applyAlignment="1"/>
    <xf numFmtId="0" fontId="21" fillId="0" borderId="0" xfId="649" applyFont="1" applyAlignment="1"/>
    <xf numFmtId="0" fontId="26" fillId="0" borderId="0" xfId="649" applyFill="1" applyAlignment="1"/>
    <xf numFmtId="0" fontId="8" fillId="2" borderId="0" xfId="628" applyFont="1" applyFill="1" applyAlignment="1">
      <alignment horizontal="center" vertical="center" shrinkToFit="1"/>
    </xf>
    <xf numFmtId="0" fontId="38" fillId="2" borderId="0" xfId="628" applyFont="1" applyFill="1" applyAlignment="1">
      <alignment vertical="center" shrinkToFit="1"/>
    </xf>
    <xf numFmtId="0" fontId="10" fillId="2" borderId="0" xfId="628" applyFont="1" applyFill="1" applyAlignment="1">
      <alignment horizontal="left" vertical="center" wrapText="1"/>
    </xf>
    <xf numFmtId="0" fontId="21" fillId="2" borderId="0" xfId="649" applyFont="1" applyFill="1" applyAlignment="1">
      <alignment horizontal="right" vertical="center"/>
    </xf>
    <xf numFmtId="199" fontId="26" fillId="2" borderId="0" xfId="1073" applyNumberFormat="1" applyFont="1" applyFill="1" applyBorder="1" applyAlignment="1">
      <alignment vertical="center"/>
    </xf>
    <xf numFmtId="0" fontId="25" fillId="2" borderId="1" xfId="1073" applyFont="1" applyFill="1" applyBorder="1" applyAlignment="1">
      <alignment horizontal="distributed" vertical="center" wrapText="1" indent="3"/>
    </xf>
    <xf numFmtId="0" fontId="26" fillId="2" borderId="0" xfId="649" applyFill="1" applyAlignment="1"/>
    <xf numFmtId="41" fontId="9" fillId="0" borderId="1" xfId="0" applyNumberFormat="1" applyFont="1" applyBorder="1" applyAlignment="1">
      <alignment horizontal="right" vertical="center" wrapText="1"/>
    </xf>
    <xf numFmtId="200" fontId="9" fillId="0" borderId="1" xfId="0" applyNumberFormat="1" applyFont="1" applyBorder="1" applyAlignment="1">
      <alignment horizontal="right" vertical="center" wrapText="1"/>
    </xf>
    <xf numFmtId="0" fontId="26" fillId="2" borderId="0" xfId="697" applyFill="1" applyAlignment="1"/>
    <xf numFmtId="41" fontId="21" fillId="0" borderId="1" xfId="999" applyNumberFormat="1" applyFont="1" applyBorder="1" applyAlignment="1">
      <alignment horizontal="right" vertical="center" wrapText="1"/>
    </xf>
    <xf numFmtId="41" fontId="25" fillId="0" borderId="1" xfId="999" applyNumberFormat="1" applyFont="1" applyBorder="1" applyAlignment="1">
      <alignment horizontal="right" vertical="center" wrapText="1"/>
    </xf>
    <xf numFmtId="0" fontId="21" fillId="0" borderId="1" xfId="892" applyNumberFormat="1" applyFont="1" applyFill="1" applyBorder="1" applyAlignment="1">
      <alignment horizontal="left" vertical="center" wrapText="1"/>
    </xf>
    <xf numFmtId="0" fontId="25" fillId="0" borderId="1" xfId="1073" applyFont="1" applyFill="1" applyBorder="1" applyAlignment="1">
      <alignment horizontal="left" vertical="center" wrapText="1"/>
    </xf>
    <xf numFmtId="0" fontId="21" fillId="0" borderId="1" xfId="892" applyNumberFormat="1" applyFont="1" applyFill="1" applyBorder="1" applyAlignment="1">
      <alignment horizontal="left" vertical="center" wrapText="1" indent="2"/>
    </xf>
    <xf numFmtId="0" fontId="21" fillId="0" borderId="1" xfId="892" applyNumberFormat="1" applyFont="1" applyFill="1" applyBorder="1" applyAlignment="1">
      <alignment horizontal="left" vertical="center" wrapText="1" indent="1"/>
    </xf>
    <xf numFmtId="41" fontId="21" fillId="0" borderId="1" xfId="999" applyNumberFormat="1" applyFont="1" applyFill="1" applyBorder="1" applyAlignment="1">
      <alignment horizontal="right" vertical="center" wrapText="1"/>
    </xf>
    <xf numFmtId="0" fontId="25" fillId="0" borderId="1" xfId="892" applyNumberFormat="1" applyFont="1" applyFill="1" applyBorder="1" applyAlignment="1">
      <alignment horizontal="left" vertical="center" wrapText="1"/>
    </xf>
    <xf numFmtId="41" fontId="25" fillId="0" borderId="1" xfId="999" applyNumberFormat="1" applyFont="1" applyFill="1" applyBorder="1" applyAlignment="1">
      <alignment horizontal="right" vertical="center" wrapText="1"/>
    </xf>
    <xf numFmtId="41" fontId="25" fillId="2" borderId="1" xfId="999" applyNumberFormat="1" applyFont="1" applyFill="1" applyBorder="1" applyAlignment="1">
      <alignment horizontal="right" vertical="center" wrapText="1"/>
    </xf>
    <xf numFmtId="41" fontId="26" fillId="0" borderId="0" xfId="649" applyNumberFormat="1" applyFill="1" applyAlignment="1"/>
    <xf numFmtId="0" fontId="8" fillId="0" borderId="0" xfId="628" applyFont="1" applyFill="1" applyAlignment="1">
      <alignment horizontal="center" vertical="center" shrinkToFit="1"/>
    </xf>
    <xf numFmtId="198" fontId="21" fillId="0" borderId="0" xfId="895" applyNumberFormat="1" applyFont="1" applyFill="1" applyBorder="1" applyAlignment="1" applyProtection="1">
      <alignment horizontal="left" vertical="center"/>
    </xf>
    <xf numFmtId="0" fontId="21" fillId="0" borderId="0" xfId="649" applyFont="1" applyFill="1" applyBorder="1" applyAlignment="1">
      <alignment vertical="center"/>
    </xf>
    <xf numFmtId="0" fontId="21" fillId="0" borderId="0" xfId="649" applyFont="1" applyFill="1" applyAlignment="1">
      <alignment vertical="center"/>
    </xf>
    <xf numFmtId="198" fontId="28" fillId="0" borderId="0" xfId="895" applyNumberFormat="1" applyFont="1" applyFill="1" applyBorder="1" applyAlignment="1" applyProtection="1">
      <alignment horizontal="right" vertical="center"/>
    </xf>
    <xf numFmtId="41" fontId="25" fillId="0" borderId="1" xfId="965" applyNumberFormat="1" applyFont="1" applyFill="1" applyBorder="1" applyAlignment="1">
      <alignment horizontal="right" vertical="center" wrapText="1"/>
    </xf>
    <xf numFmtId="200" fontId="25" fillId="0" borderId="1" xfId="3" applyNumberFormat="1" applyFont="1" applyFill="1" applyBorder="1" applyAlignment="1">
      <alignment horizontal="right" vertical="center" wrapText="1"/>
    </xf>
    <xf numFmtId="0" fontId="39" fillId="2" borderId="0" xfId="553" applyFont="1" applyFill="1">
      <alignment vertical="center"/>
    </xf>
    <xf numFmtId="41" fontId="21" fillId="0" borderId="1" xfId="965" applyNumberFormat="1" applyFont="1" applyFill="1" applyBorder="1" applyAlignment="1">
      <alignment horizontal="right" vertical="center" wrapText="1"/>
    </xf>
    <xf numFmtId="41" fontId="40" fillId="0" borderId="1" xfId="0" applyNumberFormat="1" applyFont="1" applyFill="1" applyBorder="1" applyAlignment="1">
      <alignment horizontal="right" vertical="center" wrapText="1"/>
    </xf>
    <xf numFmtId="200" fontId="21" fillId="0" borderId="1" xfId="3" applyNumberFormat="1" applyFont="1" applyFill="1" applyBorder="1" applyAlignment="1">
      <alignment horizontal="right" vertical="center" wrapText="1"/>
    </xf>
    <xf numFmtId="41" fontId="30" fillId="0" borderId="1" xfId="0" applyNumberFormat="1" applyFont="1" applyFill="1" applyBorder="1" applyAlignment="1">
      <alignment horizontal="right" vertical="center" wrapText="1"/>
    </xf>
    <xf numFmtId="41" fontId="21" fillId="0" borderId="1" xfId="0" applyNumberFormat="1" applyFont="1" applyFill="1" applyBorder="1" applyAlignment="1" applyProtection="1">
      <alignment horizontal="right" vertical="center" wrapText="1"/>
    </xf>
    <xf numFmtId="41" fontId="10" fillId="0" borderId="1" xfId="0" applyNumberFormat="1" applyFont="1" applyFill="1" applyBorder="1" applyAlignment="1">
      <alignment horizontal="right" vertical="center" wrapText="1"/>
    </xf>
    <xf numFmtId="41" fontId="21" fillId="0" borderId="1" xfId="628" applyNumberFormat="1" applyFont="1" applyFill="1" applyBorder="1" applyAlignment="1">
      <alignment horizontal="right" vertical="center" wrapText="1"/>
    </xf>
    <xf numFmtId="41" fontId="25" fillId="0" borderId="1" xfId="0" applyNumberFormat="1" applyFont="1" applyFill="1" applyBorder="1" applyAlignment="1" applyProtection="1">
      <alignment horizontal="right" vertical="center" wrapText="1"/>
    </xf>
    <xf numFmtId="41" fontId="25" fillId="0" borderId="1" xfId="628" applyNumberFormat="1" applyFont="1" applyFill="1" applyBorder="1" applyAlignment="1">
      <alignment horizontal="right" vertical="center" wrapText="1"/>
    </xf>
    <xf numFmtId="49" fontId="21" fillId="0" borderId="1" xfId="0" applyNumberFormat="1" applyFont="1" applyFill="1" applyBorder="1" applyAlignment="1" applyProtection="1">
      <alignment horizontal="center" vertical="center" wrapText="1"/>
    </xf>
    <xf numFmtId="0" fontId="41" fillId="0" borderId="0" xfId="0" applyFont="1" applyAlignment="1"/>
    <xf numFmtId="0" fontId="0" fillId="0" borderId="0" xfId="0" applyFill="1" applyAlignment="1"/>
    <xf numFmtId="0" fontId="42" fillId="0" borderId="0" xfId="904" applyFont="1" applyFill="1" applyAlignment="1">
      <alignment horizontal="center" vertical="center"/>
    </xf>
    <xf numFmtId="0" fontId="41" fillId="0" borderId="0" xfId="0" applyFont="1" applyFill="1" applyAlignment="1"/>
    <xf numFmtId="0" fontId="10" fillId="0" borderId="0" xfId="904" applyFont="1" applyFill="1" applyAlignment="1">
      <alignment horizontal="left" vertical="center"/>
    </xf>
    <xf numFmtId="0" fontId="10" fillId="0" borderId="0" xfId="0" applyFont="1" applyFill="1" applyAlignment="1">
      <alignment vertical="center"/>
    </xf>
    <xf numFmtId="0" fontId="10" fillId="0" borderId="0" xfId="904" applyFont="1" applyFill="1" applyAlignment="1">
      <alignment horizontal="right" vertical="center"/>
    </xf>
    <xf numFmtId="199" fontId="25" fillId="0" borderId="1" xfId="999" applyNumberFormat="1" applyFont="1" applyFill="1" applyBorder="1" applyAlignment="1">
      <alignment horizontal="center" vertical="center" wrapText="1"/>
    </xf>
    <xf numFmtId="195" fontId="26" fillId="0" borderId="0" xfId="649" applyNumberFormat="1" applyFont="1" applyFill="1" applyAlignment="1">
      <alignment horizontal="center" vertical="center" wrapText="1"/>
    </xf>
    <xf numFmtId="0" fontId="10" fillId="0" borderId="1" xfId="0" applyFont="1" applyFill="1" applyBorder="1" applyAlignment="1">
      <alignment horizontal="left" vertical="center" wrapText="1"/>
    </xf>
    <xf numFmtId="195" fontId="21" fillId="0" borderId="1" xfId="0" applyNumberFormat="1" applyFont="1" applyFill="1" applyBorder="1" applyAlignment="1">
      <alignment vertical="center" wrapText="1"/>
    </xf>
    <xf numFmtId="200" fontId="21" fillId="0" borderId="1" xfId="3" applyNumberFormat="1" applyFont="1" applyFill="1" applyBorder="1" applyAlignment="1">
      <alignment vertical="center" wrapText="1"/>
    </xf>
    <xf numFmtId="0" fontId="12" fillId="0" borderId="0" xfId="553" applyFont="1" applyFill="1" applyAlignment="1">
      <alignment horizontal="center" vertical="center"/>
    </xf>
    <xf numFmtId="0" fontId="10" fillId="0" borderId="1" xfId="0" applyFont="1" applyBorder="1" applyAlignment="1">
      <alignment horizontal="left" vertical="center" wrapText="1"/>
    </xf>
    <xf numFmtId="0" fontId="12" fillId="2" borderId="0" xfId="553" applyFont="1" applyFill="1" applyAlignment="1">
      <alignment horizontal="center" vertical="center"/>
    </xf>
    <xf numFmtId="0" fontId="9" fillId="0" borderId="1" xfId="0" applyFont="1" applyFill="1" applyBorder="1" applyAlignment="1">
      <alignment horizontal="center" vertical="center" wrapText="1"/>
    </xf>
    <xf numFmtId="195" fontId="25" fillId="0" borderId="1" xfId="0" applyNumberFormat="1" applyFont="1" applyFill="1" applyBorder="1" applyAlignment="1">
      <alignment vertical="center" wrapText="1"/>
    </xf>
    <xf numFmtId="0" fontId="12" fillId="0" borderId="0" xfId="999" applyFont="1" applyProtection="1">
      <alignment vertical="center"/>
    </xf>
    <xf numFmtId="0" fontId="32" fillId="0" borderId="0" xfId="999" applyFont="1" applyAlignment="1" applyProtection="1">
      <alignment horizontal="center" vertical="center"/>
    </xf>
    <xf numFmtId="0" fontId="32" fillId="0" borderId="0" xfId="999" applyFont="1" applyProtection="1">
      <alignment vertical="center"/>
    </xf>
    <xf numFmtId="0" fontId="26" fillId="0" borderId="0" xfId="999" applyProtection="1">
      <alignment vertical="center"/>
    </xf>
    <xf numFmtId="0" fontId="26" fillId="2" borderId="0" xfId="999" applyFill="1" applyProtection="1">
      <alignment vertical="center"/>
    </xf>
    <xf numFmtId="199" fontId="26" fillId="0" borderId="0" xfId="999" applyNumberFormat="1" applyProtection="1">
      <alignment vertical="center"/>
    </xf>
    <xf numFmtId="195" fontId="26" fillId="0" borderId="0" xfId="649" applyNumberFormat="1" applyAlignment="1" applyProtection="1"/>
    <xf numFmtId="0" fontId="26" fillId="0" borderId="0" xfId="999" applyFill="1" applyProtection="1">
      <alignment vertical="center"/>
    </xf>
    <xf numFmtId="0" fontId="2" fillId="0" borderId="0" xfId="999" applyFont="1" applyFill="1" applyAlignment="1" applyProtection="1">
      <alignment horizontal="center" vertical="center"/>
    </xf>
    <xf numFmtId="195" fontId="26" fillId="0" borderId="0" xfId="649" applyNumberFormat="1" applyFill="1" applyAlignment="1" applyProtection="1"/>
    <xf numFmtId="0" fontId="12" fillId="0" borderId="0" xfId="999" applyFont="1" applyFill="1" applyProtection="1">
      <alignment vertical="center"/>
    </xf>
    <xf numFmtId="0" fontId="21" fillId="0" borderId="0" xfId="999" applyFont="1" applyFill="1" applyProtection="1">
      <alignment vertical="center"/>
    </xf>
    <xf numFmtId="199" fontId="21" fillId="0" borderId="0" xfId="999" applyNumberFormat="1" applyFont="1" applyFill="1" applyBorder="1" applyAlignment="1" applyProtection="1">
      <alignment horizontal="right" vertical="center"/>
    </xf>
    <xf numFmtId="195" fontId="12" fillId="0" borderId="0" xfId="649" applyNumberFormat="1" applyFont="1" applyFill="1" applyAlignment="1" applyProtection="1"/>
    <xf numFmtId="199" fontId="25" fillId="0" borderId="3" xfId="999" applyNumberFormat="1" applyFont="1" applyFill="1" applyBorder="1" applyAlignment="1" applyProtection="1">
      <alignment horizontal="center" vertical="center" wrapText="1"/>
    </xf>
    <xf numFmtId="0" fontId="25" fillId="0" borderId="1" xfId="999" applyFont="1" applyFill="1" applyBorder="1" applyAlignment="1" applyProtection="1">
      <alignment horizontal="distributed" vertical="center" wrapText="1" indent="3"/>
    </xf>
    <xf numFmtId="199" fontId="25" fillId="0" borderId="4" xfId="999" applyNumberFormat="1" applyFont="1" applyFill="1" applyBorder="1" applyAlignment="1" applyProtection="1">
      <alignment horizontal="center" vertical="center" wrapText="1"/>
    </xf>
    <xf numFmtId="199" fontId="25" fillId="0" borderId="1" xfId="999" applyNumberFormat="1" applyFont="1" applyFill="1" applyBorder="1" applyAlignment="1" applyProtection="1">
      <alignment horizontal="center" vertical="center" wrapText="1"/>
    </xf>
    <xf numFmtId="0" fontId="32" fillId="0" borderId="0" xfId="999" applyFont="1" applyFill="1" applyAlignment="1" applyProtection="1">
      <alignment horizontal="center" vertical="center" wrapText="1"/>
    </xf>
    <xf numFmtId="0" fontId="32" fillId="0" borderId="0" xfId="999" applyFont="1" applyFill="1" applyAlignment="1" applyProtection="1">
      <alignment horizontal="center" vertical="center"/>
    </xf>
    <xf numFmtId="0" fontId="9" fillId="3" borderId="5" xfId="0" applyFont="1" applyFill="1" applyBorder="1" applyAlignment="1" applyProtection="1">
      <alignment horizontal="left" vertical="center"/>
    </xf>
    <xf numFmtId="49" fontId="9" fillId="3" borderId="1" xfId="0" applyNumberFormat="1" applyFont="1" applyFill="1" applyBorder="1" applyAlignment="1" applyProtection="1">
      <alignment horizontal="left" vertical="center" wrapText="1"/>
    </xf>
    <xf numFmtId="3" fontId="9" fillId="3" borderId="1" xfId="0" applyNumberFormat="1" applyFont="1" applyFill="1" applyBorder="1" applyAlignment="1" applyProtection="1">
      <alignment horizontal="right" vertical="center"/>
    </xf>
    <xf numFmtId="200" fontId="21" fillId="0" borderId="4" xfId="3" applyNumberFormat="1" applyFont="1" applyFill="1" applyBorder="1" applyAlignment="1" applyProtection="1">
      <alignment horizontal="right" vertical="center" wrapText="1"/>
      <protection locked="0"/>
    </xf>
    <xf numFmtId="0" fontId="12" fillId="0" borderId="0" xfId="553" applyFont="1" applyFill="1" applyProtection="1">
      <alignment vertical="center"/>
    </xf>
    <xf numFmtId="49" fontId="10" fillId="3" borderId="1" xfId="0" applyNumberFormat="1" applyFont="1" applyFill="1" applyBorder="1" applyAlignment="1" applyProtection="1">
      <alignment horizontal="left" vertical="center" wrapText="1"/>
    </xf>
    <xf numFmtId="0" fontId="10" fillId="3" borderId="5" xfId="0" applyFont="1" applyFill="1" applyBorder="1" applyAlignment="1" applyProtection="1">
      <alignment horizontal="left" vertical="center"/>
    </xf>
    <xf numFmtId="3" fontId="10" fillId="3" borderId="1" xfId="0" applyNumberFormat="1" applyFont="1" applyFill="1" applyBorder="1" applyAlignment="1" applyProtection="1">
      <alignment horizontal="right" vertical="center"/>
      <protection locked="0"/>
    </xf>
    <xf numFmtId="3" fontId="10" fillId="3" borderId="1" xfId="0" applyNumberFormat="1" applyFont="1" applyFill="1" applyBorder="1" applyAlignment="1" applyProtection="1">
      <alignment horizontal="right" vertical="center"/>
    </xf>
    <xf numFmtId="3" fontId="9" fillId="3" borderId="1" xfId="0" applyNumberFormat="1" applyFont="1" applyFill="1" applyBorder="1" applyAlignment="1" applyProtection="1">
      <alignment horizontal="right" vertical="center"/>
      <protection locked="0"/>
    </xf>
    <xf numFmtId="200" fontId="25" fillId="0" borderId="4" xfId="3" applyNumberFormat="1" applyFont="1" applyFill="1" applyBorder="1" applyAlignment="1" applyProtection="1">
      <alignment horizontal="right" vertical="center" wrapText="1"/>
      <protection locked="0"/>
    </xf>
    <xf numFmtId="49" fontId="9" fillId="3" borderId="5" xfId="0" applyNumberFormat="1" applyFont="1" applyFill="1" applyBorder="1" applyAlignment="1" applyProtection="1">
      <alignment horizontal="left" vertical="center" wrapText="1"/>
    </xf>
    <xf numFmtId="49" fontId="10" fillId="3" borderId="5" xfId="0" applyNumberFormat="1" applyFont="1" applyFill="1" applyBorder="1" applyAlignment="1" applyProtection="1">
      <alignment horizontal="left" vertical="center" wrapText="1"/>
    </xf>
    <xf numFmtId="49" fontId="43" fillId="3" borderId="5" xfId="0" applyNumberFormat="1" applyFont="1" applyFill="1" applyBorder="1" applyAlignment="1" applyProtection="1">
      <alignment horizontal="distributed" vertical="center"/>
    </xf>
    <xf numFmtId="49" fontId="43" fillId="3" borderId="1" xfId="0" applyNumberFormat="1" applyFont="1" applyFill="1" applyBorder="1" applyAlignment="1" applyProtection="1">
      <alignment horizontal="distributed" vertical="center" wrapText="1"/>
    </xf>
    <xf numFmtId="49" fontId="25" fillId="0" borderId="3" xfId="999" applyNumberFormat="1" applyFont="1" applyFill="1" applyBorder="1" applyAlignment="1" applyProtection="1">
      <alignment horizontal="left" vertical="center"/>
    </xf>
    <xf numFmtId="0" fontId="25" fillId="0" borderId="1" xfId="999" applyFont="1" applyFill="1" applyBorder="1" applyAlignment="1" applyProtection="1">
      <alignment horizontal="left" vertical="center" wrapText="1"/>
    </xf>
    <xf numFmtId="0" fontId="21" fillId="0" borderId="1" xfId="999" applyFont="1" applyFill="1" applyBorder="1" applyAlignment="1" applyProtection="1">
      <alignment horizontal="left" vertical="center" wrapText="1"/>
    </xf>
    <xf numFmtId="49" fontId="21" fillId="0" borderId="3" xfId="999" applyNumberFormat="1" applyFont="1" applyFill="1" applyBorder="1" applyAlignment="1" applyProtection="1">
      <alignment horizontal="left" vertical="center"/>
    </xf>
    <xf numFmtId="49" fontId="21" fillId="0" borderId="3" xfId="999" applyNumberFormat="1" applyFont="1" applyBorder="1" applyAlignment="1" applyProtection="1">
      <alignment horizontal="left" vertical="center"/>
    </xf>
    <xf numFmtId="0" fontId="21" fillId="2" borderId="1" xfId="999" applyFont="1" applyFill="1" applyBorder="1" applyAlignment="1" applyProtection="1">
      <alignment horizontal="left" vertical="center" wrapText="1"/>
    </xf>
    <xf numFmtId="0" fontId="21" fillId="0" borderId="1" xfId="553" applyFont="1" applyFill="1" applyBorder="1" applyAlignment="1" applyProtection="1">
      <alignment horizontal="left" vertical="center" wrapText="1"/>
    </xf>
    <xf numFmtId="0" fontId="25" fillId="0" borderId="1" xfId="553" applyFont="1" applyFill="1" applyBorder="1" applyAlignment="1" applyProtection="1">
      <alignment horizontal="left" vertical="center" wrapText="1"/>
    </xf>
    <xf numFmtId="49" fontId="25" fillId="0" borderId="3" xfId="999" applyNumberFormat="1" applyFont="1" applyFill="1" applyBorder="1" applyAlignment="1" applyProtection="1">
      <alignment horizontal="distributed" vertical="center" indent="1"/>
    </xf>
    <xf numFmtId="0" fontId="25" fillId="0" borderId="1" xfId="999" applyFont="1" applyFill="1" applyBorder="1" applyAlignment="1" applyProtection="1">
      <alignment horizontal="distributed" vertical="center" wrapText="1" indent="1"/>
    </xf>
    <xf numFmtId="195" fontId="26" fillId="2" borderId="0" xfId="999" applyNumberFormat="1" applyFill="1" applyProtection="1">
      <alignment vertical="center"/>
    </xf>
    <xf numFmtId="0" fontId="12" fillId="0" borderId="0" xfId="999" applyFont="1">
      <alignment vertical="center"/>
    </xf>
    <xf numFmtId="0" fontId="32" fillId="0" borderId="0" xfId="999" applyFont="1" applyAlignment="1">
      <alignment horizontal="center" vertical="center"/>
    </xf>
    <xf numFmtId="199" fontId="26" fillId="0" borderId="0" xfId="999" applyNumberFormat="1">
      <alignment vertical="center"/>
    </xf>
    <xf numFmtId="0" fontId="2" fillId="0" borderId="0" xfId="999" applyFont="1" applyFill="1" applyAlignment="1">
      <alignment horizontal="center" vertical="center"/>
    </xf>
    <xf numFmtId="0" fontId="12" fillId="0" borderId="0" xfId="999" applyFont="1" applyFill="1">
      <alignment vertical="center"/>
    </xf>
    <xf numFmtId="0" fontId="21" fillId="0" borderId="0" xfId="999" applyFont="1" applyFill="1">
      <alignment vertical="center"/>
    </xf>
    <xf numFmtId="0" fontId="44" fillId="0" borderId="0" xfId="999" applyFont="1" applyFill="1">
      <alignment vertical="center"/>
    </xf>
    <xf numFmtId="199" fontId="21" fillId="0" borderId="0" xfId="999" applyNumberFormat="1" applyFont="1" applyFill="1" applyAlignment="1">
      <alignment horizontal="right" vertical="center"/>
    </xf>
    <xf numFmtId="199" fontId="25" fillId="0" borderId="3" xfId="999" applyNumberFormat="1" applyFont="1" applyFill="1" applyBorder="1" applyAlignment="1">
      <alignment horizontal="center" vertical="center" wrapText="1"/>
    </xf>
    <xf numFmtId="0" fontId="25" fillId="0" borderId="1" xfId="999" applyFont="1" applyFill="1" applyBorder="1" applyAlignment="1">
      <alignment horizontal="distributed" vertical="center" wrapText="1" indent="3"/>
    </xf>
    <xf numFmtId="0" fontId="45" fillId="0" borderId="0" xfId="1071" applyFont="1" applyFill="1" applyAlignment="1">
      <alignment vertical="center" wrapText="1"/>
    </xf>
    <xf numFmtId="200" fontId="21" fillId="0" borderId="1" xfId="3" applyNumberFormat="1" applyFont="1" applyFill="1" applyBorder="1" applyAlignment="1" applyProtection="1">
      <alignment horizontal="right" vertical="center" wrapText="1"/>
      <protection locked="0"/>
    </xf>
    <xf numFmtId="0" fontId="12" fillId="0" borderId="0" xfId="553" applyFont="1" applyFill="1">
      <alignment vertical="center"/>
    </xf>
    <xf numFmtId="200" fontId="25" fillId="0" borderId="1" xfId="3" applyNumberFormat="1" applyFont="1" applyFill="1" applyBorder="1" applyAlignment="1" applyProtection="1">
      <alignment horizontal="right" vertical="center" wrapText="1"/>
      <protection locked="0"/>
    </xf>
    <xf numFmtId="0" fontId="21" fillId="3" borderId="5" xfId="0" applyFont="1" applyFill="1" applyBorder="1" applyAlignment="1" applyProtection="1">
      <alignment vertical="center"/>
    </xf>
    <xf numFmtId="49" fontId="25" fillId="3" borderId="1" xfId="0" applyNumberFormat="1" applyFont="1" applyFill="1" applyBorder="1" applyAlignment="1" applyProtection="1">
      <alignment vertical="center" wrapText="1"/>
    </xf>
    <xf numFmtId="0" fontId="25" fillId="0" borderId="3" xfId="999" applyFont="1" applyFill="1" applyBorder="1" applyAlignment="1">
      <alignment horizontal="left" vertical="center"/>
    </xf>
    <xf numFmtId="0" fontId="25" fillId="0" borderId="1" xfId="553" applyFont="1" applyFill="1" applyBorder="1" applyAlignment="1">
      <alignment horizontal="left" vertical="center"/>
    </xf>
    <xf numFmtId="205" fontId="25" fillId="0" borderId="1" xfId="1" applyNumberFormat="1" applyFont="1" applyFill="1" applyBorder="1" applyAlignment="1">
      <alignment horizontal="right" vertical="center" wrapText="1"/>
    </xf>
    <xf numFmtId="0" fontId="21" fillId="0" borderId="3" xfId="999" applyFont="1" applyFill="1" applyBorder="1" applyAlignment="1">
      <alignment horizontal="left" vertical="center"/>
    </xf>
    <xf numFmtId="0" fontId="21" fillId="0" borderId="1" xfId="999" applyFont="1" applyFill="1" applyBorder="1" applyAlignment="1">
      <alignment horizontal="left" vertical="center"/>
    </xf>
    <xf numFmtId="205" fontId="21" fillId="0" borderId="1" xfId="1" applyNumberFormat="1" applyFont="1" applyFill="1" applyBorder="1" applyAlignment="1">
      <alignment horizontal="right" vertical="center" wrapText="1"/>
    </xf>
    <xf numFmtId="195" fontId="21" fillId="0" borderId="1" xfId="1" applyNumberFormat="1" applyFont="1" applyFill="1" applyBorder="1" applyAlignment="1" applyProtection="1">
      <alignment horizontal="right" vertical="center" wrapText="1"/>
      <protection locked="0"/>
    </xf>
    <xf numFmtId="0" fontId="21" fillId="0" borderId="3" xfId="999" applyFont="1" applyBorder="1" applyAlignment="1">
      <alignment horizontal="left" vertical="center"/>
    </xf>
    <xf numFmtId="0" fontId="21" fillId="2" borderId="1" xfId="999" applyFont="1" applyFill="1" applyBorder="1" applyAlignment="1">
      <alignment horizontal="left" vertical="center"/>
    </xf>
    <xf numFmtId="205" fontId="21" fillId="2" borderId="1" xfId="1" applyNumberFormat="1" applyFont="1" applyFill="1" applyBorder="1" applyAlignment="1">
      <alignment horizontal="right" vertical="center" wrapText="1"/>
    </xf>
    <xf numFmtId="3" fontId="25" fillId="2" borderId="1" xfId="0" applyNumberFormat="1" applyFont="1" applyFill="1" applyBorder="1" applyAlignment="1" applyProtection="1">
      <alignment horizontal="right" vertical="center"/>
    </xf>
    <xf numFmtId="0" fontId="21" fillId="0" borderId="3" xfId="999" applyFont="1" applyFill="1" applyBorder="1">
      <alignment vertical="center"/>
    </xf>
    <xf numFmtId="0" fontId="25" fillId="0" borderId="1" xfId="999" applyFont="1" applyFill="1" applyBorder="1" applyAlignment="1">
      <alignment horizontal="distributed" vertical="center" indent="1"/>
    </xf>
    <xf numFmtId="0" fontId="21" fillId="0" borderId="1" xfId="999" applyFont="1" applyFill="1" applyBorder="1" applyAlignment="1" applyProtection="1">
      <alignment horizontal="left" vertical="center"/>
    </xf>
    <xf numFmtId="3" fontId="21" fillId="0" borderId="1" xfId="904" applyNumberFormat="1" applyFont="1" applyFill="1" applyBorder="1" applyAlignment="1" applyProtection="1">
      <alignment horizontal="right" vertical="center"/>
    </xf>
    <xf numFmtId="3" fontId="32" fillId="0" borderId="0" xfId="999" applyNumberFormat="1" applyFont="1" applyAlignment="1">
      <alignment horizontal="center" vertical="center"/>
    </xf>
    <xf numFmtId="199" fontId="26" fillId="0" borderId="0" xfId="999" applyNumberFormat="1" applyFill="1" applyProtection="1">
      <alignment vertical="center"/>
    </xf>
    <xf numFmtId="200" fontId="21" fillId="0" borderId="1" xfId="3" applyNumberFormat="1" applyFont="1" applyFill="1" applyBorder="1" applyAlignment="1" applyProtection="1">
      <alignment horizontal="right" vertical="center" wrapText="1" shrinkToFit="1"/>
      <protection locked="0"/>
    </xf>
    <xf numFmtId="49" fontId="9" fillId="0" borderId="3" xfId="1061" applyNumberFormat="1" applyFont="1" applyFill="1" applyBorder="1" applyAlignment="1" applyProtection="1">
      <alignment horizontal="left" vertical="center"/>
    </xf>
    <xf numFmtId="3" fontId="25" fillId="0" borderId="1" xfId="0" applyNumberFormat="1" applyFont="1" applyFill="1" applyBorder="1" applyAlignment="1" applyProtection="1">
      <alignment horizontal="right" vertical="center"/>
    </xf>
    <xf numFmtId="0" fontId="25" fillId="2" borderId="1" xfId="999" applyFont="1" applyFill="1" applyBorder="1" applyAlignment="1" applyProtection="1">
      <alignment horizontal="left" vertical="center" wrapText="1"/>
    </xf>
    <xf numFmtId="49" fontId="10" fillId="0" borderId="3" xfId="1061" applyNumberFormat="1" applyFont="1" applyBorder="1" applyAlignment="1" applyProtection="1">
      <alignment horizontal="left" vertical="center"/>
    </xf>
    <xf numFmtId="3" fontId="21" fillId="2" borderId="1" xfId="0" applyNumberFormat="1" applyFont="1" applyFill="1" applyBorder="1" applyAlignment="1" applyProtection="1">
      <alignment horizontal="right" vertical="center"/>
    </xf>
    <xf numFmtId="3" fontId="21" fillId="2" borderId="1" xfId="0" applyNumberFormat="1" applyFont="1" applyFill="1" applyBorder="1" applyAlignment="1" applyProtection="1">
      <alignment horizontal="right" vertical="center"/>
      <protection locked="0"/>
    </xf>
    <xf numFmtId="49" fontId="10" fillId="0" borderId="3" xfId="1061" applyNumberFormat="1" applyFont="1" applyFill="1" applyBorder="1" applyAlignment="1" applyProtection="1">
      <alignment horizontal="left" vertical="center"/>
    </xf>
    <xf numFmtId="3" fontId="21" fillId="0" borderId="1" xfId="0" applyNumberFormat="1" applyFont="1" applyFill="1" applyBorder="1" applyAlignment="1" applyProtection="1">
      <alignment horizontal="right" vertical="center"/>
    </xf>
    <xf numFmtId="3" fontId="21" fillId="0" borderId="1" xfId="0" applyNumberFormat="1" applyFont="1" applyFill="1" applyBorder="1" applyAlignment="1" applyProtection="1">
      <alignment horizontal="right" vertical="center"/>
      <protection locked="0"/>
    </xf>
    <xf numFmtId="3" fontId="25" fillId="0" borderId="1" xfId="0" applyNumberFormat="1" applyFont="1" applyFill="1" applyBorder="1" applyAlignment="1" applyProtection="1">
      <alignment horizontal="right" vertical="center"/>
      <protection locked="0"/>
    </xf>
    <xf numFmtId="0" fontId="26" fillId="0" borderId="3" xfId="999" applyFill="1" applyBorder="1" applyAlignment="1" applyProtection="1">
      <alignment horizontal="left" vertical="center"/>
    </xf>
    <xf numFmtId="3" fontId="26" fillId="0" borderId="0" xfId="999" applyNumberFormat="1" applyFill="1" applyProtection="1">
      <alignment vertical="center"/>
    </xf>
    <xf numFmtId="200" fontId="25" fillId="0" borderId="1" xfId="3" applyNumberFormat="1" applyFont="1" applyFill="1" applyBorder="1" applyAlignment="1" applyProtection="1">
      <alignment horizontal="right" vertical="center" wrapText="1" shrinkToFit="1"/>
      <protection locked="0"/>
    </xf>
    <xf numFmtId="0" fontId="25" fillId="0" borderId="3" xfId="999" applyFont="1" applyFill="1" applyBorder="1" applyAlignment="1" applyProtection="1">
      <alignment horizontal="left" vertical="center"/>
    </xf>
    <xf numFmtId="0" fontId="25" fillId="0" borderId="1" xfId="553" applyFont="1" applyFill="1" applyBorder="1" applyAlignment="1" applyProtection="1">
      <alignment horizontal="left" vertical="center"/>
    </xf>
    <xf numFmtId="0" fontId="25" fillId="2" borderId="1" xfId="553" applyFont="1" applyFill="1" applyBorder="1" applyAlignment="1" applyProtection="1">
      <alignment horizontal="left" vertical="center"/>
    </xf>
    <xf numFmtId="0" fontId="21" fillId="0" borderId="3" xfId="999" applyFont="1" applyFill="1" applyBorder="1" applyAlignment="1" applyProtection="1">
      <alignment horizontal="left" vertical="center"/>
    </xf>
    <xf numFmtId="0" fontId="21" fillId="2" borderId="1" xfId="999" applyFont="1" applyFill="1" applyBorder="1" applyAlignment="1" applyProtection="1">
      <alignment horizontal="left" vertical="center"/>
    </xf>
    <xf numFmtId="199" fontId="21" fillId="0" borderId="1" xfId="999" applyNumberFormat="1" applyFont="1" applyFill="1" applyBorder="1" applyAlignment="1" applyProtection="1">
      <alignment horizontal="right" vertical="center" wrapText="1"/>
      <protection locked="0"/>
    </xf>
    <xf numFmtId="3" fontId="26" fillId="0" borderId="0" xfId="999" applyNumberFormat="1">
      <alignment vertical="center"/>
    </xf>
    <xf numFmtId="0" fontId="1" fillId="0" borderId="0" xfId="0" applyFont="1" applyFill="1" applyBorder="1" applyAlignment="1"/>
    <xf numFmtId="0" fontId="46" fillId="0" borderId="0" xfId="0" applyFont="1" applyFill="1" applyBorder="1" applyAlignment="1">
      <alignment horizontal="center" vertical="center"/>
    </xf>
    <xf numFmtId="0" fontId="47" fillId="0" borderId="0" xfId="0" applyFont="1" applyFill="1" applyBorder="1" applyAlignment="1">
      <alignment horizontal="center" vertical="center"/>
    </xf>
    <xf numFmtId="0" fontId="47" fillId="0" borderId="6" xfId="0" applyFont="1" applyFill="1" applyBorder="1" applyAlignment="1">
      <alignment horizontal="center" vertical="center"/>
    </xf>
    <xf numFmtId="0" fontId="10" fillId="0" borderId="0" xfId="0" applyFont="1" applyAlignment="1">
      <alignment horizontal="right"/>
    </xf>
    <xf numFmtId="0" fontId="25" fillId="0" borderId="7" xfId="1075" applyFont="1" applyBorder="1" applyAlignment="1">
      <alignment horizontal="center" vertical="center"/>
    </xf>
    <xf numFmtId="0" fontId="25" fillId="0" borderId="3" xfId="1075" applyFont="1" applyBorder="1" applyAlignment="1">
      <alignment horizontal="center" vertical="center"/>
    </xf>
    <xf numFmtId="0" fontId="25" fillId="0" borderId="8" xfId="1075" applyFont="1" applyBorder="1" applyAlignment="1">
      <alignment horizontal="center" vertical="center"/>
    </xf>
    <xf numFmtId="0" fontId="25" fillId="0" borderId="9" xfId="1075" applyFont="1" applyBorder="1" applyAlignment="1">
      <alignment horizontal="center" vertical="center"/>
    </xf>
    <xf numFmtId="49" fontId="25" fillId="0" borderId="1" xfId="920" applyNumberFormat="1" applyFont="1" applyFill="1" applyBorder="1" applyAlignment="1" applyProtection="1">
      <alignment horizontal="center" vertical="center"/>
    </xf>
    <xf numFmtId="0" fontId="48" fillId="0" borderId="1" xfId="0" applyFont="1" applyFill="1" applyBorder="1" applyAlignment="1">
      <alignment horizontal="center" vertical="center"/>
    </xf>
    <xf numFmtId="10" fontId="48" fillId="0" borderId="1" xfId="0" applyNumberFormat="1" applyFont="1" applyFill="1" applyBorder="1" applyAlignment="1">
      <alignment horizontal="center" vertical="center"/>
    </xf>
    <xf numFmtId="0" fontId="48" fillId="0" borderId="7" xfId="0" applyFont="1" applyFill="1" applyBorder="1" applyAlignment="1">
      <alignment horizontal="center" vertical="center"/>
    </xf>
    <xf numFmtId="0" fontId="49" fillId="0" borderId="1" xfId="0" applyFont="1" applyBorder="1" applyAlignment="1">
      <alignment horizontal="center" vertical="center"/>
    </xf>
    <xf numFmtId="0" fontId="5" fillId="0" borderId="0" xfId="0" applyFont="1" applyFill="1" applyBorder="1" applyAlignment="1">
      <alignment horizontal="left" vertical="top" wrapText="1"/>
    </xf>
    <xf numFmtId="0" fontId="50" fillId="0" borderId="0" xfId="1010" applyFont="1" applyAlignment="1"/>
    <xf numFmtId="0" fontId="10" fillId="0" borderId="0" xfId="0" applyFont="1" applyAlignment="1">
      <alignment horizontal="right" vertical="center"/>
    </xf>
    <xf numFmtId="0" fontId="25" fillId="0" borderId="1" xfId="1075" applyFont="1" applyBorder="1" applyAlignment="1">
      <alignment horizontal="center" vertical="center" wrapText="1"/>
    </xf>
    <xf numFmtId="0" fontId="25" fillId="0" borderId="1" xfId="0" applyFont="1" applyBorder="1" applyAlignment="1">
      <alignment horizontal="left" vertical="center"/>
    </xf>
    <xf numFmtId="195" fontId="25" fillId="0" borderId="1" xfId="1" applyNumberFormat="1" applyFont="1" applyBorder="1" applyAlignment="1">
      <alignment horizontal="right" vertical="center" wrapText="1"/>
    </xf>
    <xf numFmtId="195" fontId="10" fillId="0" borderId="1" xfId="0" applyNumberFormat="1" applyFont="1" applyBorder="1" applyAlignment="1">
      <alignment horizontal="right" vertical="center" wrapText="1"/>
    </xf>
    <xf numFmtId="195" fontId="9" fillId="0" borderId="1" xfId="0" applyNumberFormat="1" applyFont="1" applyBorder="1" applyAlignment="1">
      <alignment horizontal="right" vertical="center" wrapText="1"/>
    </xf>
    <xf numFmtId="0" fontId="26" fillId="0" borderId="0" xfId="999" applyFont="1" applyFill="1">
      <alignment vertical="center"/>
    </xf>
    <xf numFmtId="0" fontId="26" fillId="0" borderId="0" xfId="999" applyFont="1">
      <alignment vertical="center"/>
    </xf>
    <xf numFmtId="199" fontId="26" fillId="0" borderId="0" xfId="999" applyNumberFormat="1" applyFont="1">
      <alignment vertical="center"/>
    </xf>
    <xf numFmtId="195" fontId="26" fillId="0" borderId="0" xfId="999" applyNumberFormat="1">
      <alignment vertical="center"/>
    </xf>
    <xf numFmtId="0" fontId="42" fillId="0" borderId="0" xfId="904" applyFont="1" applyAlignment="1">
      <alignment horizontal="center" vertical="center"/>
    </xf>
    <xf numFmtId="0" fontId="0" fillId="0" borderId="0" xfId="904" applyFont="1" applyAlignment="1">
      <alignment horizontal="right"/>
    </xf>
    <xf numFmtId="199" fontId="25" fillId="0" borderId="10" xfId="999" applyNumberFormat="1" applyFont="1" applyBorder="1" applyAlignment="1">
      <alignment horizontal="center" vertical="center" wrapText="1"/>
    </xf>
    <xf numFmtId="195" fontId="26" fillId="2" borderId="0" xfId="649" applyNumberFormat="1" applyFont="1" applyFill="1" applyAlignment="1">
      <alignment horizontal="center" vertical="center" wrapText="1"/>
    </xf>
    <xf numFmtId="0" fontId="9" fillId="0" borderId="1" xfId="0" applyFont="1" applyFill="1" applyBorder="1" applyAlignment="1">
      <alignment horizontal="left" vertical="center" wrapText="1"/>
    </xf>
    <xf numFmtId="195" fontId="9" fillId="0" borderId="8" xfId="0" applyNumberFormat="1" applyFont="1" applyFill="1" applyBorder="1" applyAlignment="1">
      <alignment vertical="center" wrapText="1"/>
    </xf>
    <xf numFmtId="195" fontId="9" fillId="0" borderId="1" xfId="0" applyNumberFormat="1" applyFont="1" applyFill="1" applyBorder="1" applyAlignment="1">
      <alignment vertical="center" wrapText="1"/>
    </xf>
    <xf numFmtId="0" fontId="21" fillId="0" borderId="1" xfId="1014" applyFont="1" applyFill="1" applyBorder="1" applyAlignment="1">
      <alignment horizontal="left" vertical="center" wrapText="1"/>
    </xf>
    <xf numFmtId="195" fontId="10" fillId="0" borderId="8" xfId="0" applyNumberFormat="1" applyFont="1" applyFill="1" applyBorder="1" applyAlignment="1">
      <alignment vertical="center" wrapText="1"/>
    </xf>
    <xf numFmtId="195" fontId="10" fillId="0" borderId="1" xfId="0" applyNumberFormat="1" applyFont="1" applyFill="1" applyBorder="1" applyAlignment="1">
      <alignment vertical="center" wrapText="1"/>
    </xf>
    <xf numFmtId="0" fontId="25" fillId="0" borderId="1" xfId="1014" applyFont="1" applyFill="1" applyBorder="1" applyAlignment="1">
      <alignment horizontal="left" vertical="center" wrapText="1"/>
    </xf>
    <xf numFmtId="0" fontId="50" fillId="0" borderId="1" xfId="1014" applyFont="1" applyFill="1" applyBorder="1" applyAlignment="1">
      <alignment horizontal="left" vertical="center" wrapText="1"/>
    </xf>
    <xf numFmtId="0" fontId="51" fillId="0" borderId="1" xfId="1014" applyFont="1" applyFill="1" applyBorder="1" applyAlignment="1">
      <alignment horizontal="left" vertical="center" wrapText="1"/>
    </xf>
    <xf numFmtId="206" fontId="52" fillId="0" borderId="1" xfId="0" applyNumberFormat="1" applyFont="1" applyFill="1" applyBorder="1" applyAlignment="1">
      <alignment horizontal="center" vertical="center" wrapText="1"/>
    </xf>
    <xf numFmtId="0" fontId="8" fillId="3" borderId="0" xfId="904" applyFont="1" applyFill="1" applyBorder="1" applyAlignment="1">
      <alignment horizontal="center" vertical="center"/>
    </xf>
    <xf numFmtId="0" fontId="10" fillId="0" borderId="0" xfId="904" applyFont="1" applyBorder="1" applyAlignment="1">
      <alignment horizontal="left" vertical="center"/>
    </xf>
    <xf numFmtId="0" fontId="10" fillId="0" borderId="0" xfId="904" applyFont="1" applyBorder="1" applyAlignment="1">
      <alignment horizontal="right" vertical="center"/>
    </xf>
    <xf numFmtId="0" fontId="25" fillId="0" borderId="1" xfId="0" applyFont="1" applyBorder="1" applyAlignment="1">
      <alignment horizontal="center" vertical="center" wrapText="1"/>
    </xf>
    <xf numFmtId="207" fontId="9" fillId="0" borderId="1" xfId="652" applyNumberFormat="1" applyFont="1" applyFill="1" applyBorder="1" applyAlignment="1">
      <alignment horizontal="left" vertical="center"/>
    </xf>
    <xf numFmtId="195" fontId="9" fillId="0" borderId="1" xfId="652" applyNumberFormat="1" applyFont="1" applyFill="1" applyBorder="1" applyAlignment="1">
      <alignment horizontal="right" vertical="center" wrapText="1"/>
    </xf>
    <xf numFmtId="207" fontId="10" fillId="0" borderId="1" xfId="652" applyNumberFormat="1" applyFont="1" applyFill="1" applyBorder="1" applyAlignment="1">
      <alignment horizontal="left" vertical="center"/>
    </xf>
    <xf numFmtId="195" fontId="10" fillId="0" borderId="1" xfId="652" applyNumberFormat="1" applyFont="1" applyFill="1" applyBorder="1" applyAlignment="1">
      <alignment horizontal="right" vertical="center" wrapText="1"/>
    </xf>
    <xf numFmtId="0" fontId="9" fillId="0" borderId="1" xfId="652" applyFont="1" applyFill="1" applyBorder="1" applyAlignment="1">
      <alignment horizontal="center" vertical="center"/>
    </xf>
    <xf numFmtId="0" fontId="24" fillId="0" borderId="0" xfId="999" applyFont="1">
      <alignment vertical="center"/>
    </xf>
    <xf numFmtId="0" fontId="2" fillId="2" borderId="0" xfId="999" applyFont="1" applyFill="1" applyAlignment="1">
      <alignment horizontal="center" vertical="center"/>
    </xf>
    <xf numFmtId="0" fontId="12" fillId="2" borderId="0" xfId="999" applyFont="1" applyFill="1">
      <alignment vertical="center"/>
    </xf>
    <xf numFmtId="0" fontId="10" fillId="0" borderId="0" xfId="999" applyFont="1">
      <alignment vertical="center"/>
    </xf>
    <xf numFmtId="0" fontId="44" fillId="2" borderId="0" xfId="999" applyFont="1" applyFill="1">
      <alignment vertical="center"/>
    </xf>
    <xf numFmtId="199" fontId="21" fillId="2" borderId="0" xfId="999" applyNumberFormat="1" applyFont="1" applyFill="1" applyBorder="1" applyAlignment="1">
      <alignment horizontal="right" vertical="center"/>
    </xf>
    <xf numFmtId="199" fontId="25" fillId="2" borderId="1" xfId="999" applyNumberFormat="1" applyFont="1" applyFill="1" applyBorder="1" applyAlignment="1">
      <alignment horizontal="center" vertical="center" wrapText="1"/>
    </xf>
    <xf numFmtId="0" fontId="25" fillId="2" borderId="1" xfId="999" applyFont="1" applyFill="1" applyBorder="1" applyAlignment="1">
      <alignment horizontal="distributed" vertical="center" wrapText="1" indent="3"/>
    </xf>
    <xf numFmtId="0" fontId="9" fillId="3" borderId="1" xfId="0" applyFont="1" applyFill="1" applyBorder="1" applyAlignment="1" applyProtection="1">
      <alignment horizontal="left" vertical="center"/>
    </xf>
    <xf numFmtId="200" fontId="25" fillId="0" borderId="4" xfId="3" applyNumberFormat="1" applyFont="1" applyFill="1" applyBorder="1" applyAlignment="1" applyProtection="1">
      <alignment horizontal="right" vertical="center" wrapText="1" shrinkToFit="1"/>
      <protection locked="0"/>
    </xf>
    <xf numFmtId="0" fontId="10" fillId="3" borderId="1" xfId="0" applyFont="1" applyFill="1" applyBorder="1" applyAlignment="1" applyProtection="1">
      <alignment horizontal="left" vertical="center"/>
    </xf>
    <xf numFmtId="200" fontId="21" fillId="0" borderId="4" xfId="3" applyNumberFormat="1" applyFont="1" applyFill="1" applyBorder="1" applyAlignment="1" applyProtection="1">
      <alignment horizontal="right" vertical="center" wrapText="1" shrinkToFit="1"/>
      <protection locked="0"/>
    </xf>
    <xf numFmtId="0" fontId="21" fillId="3" borderId="1" xfId="0" applyFont="1" applyFill="1" applyBorder="1" applyAlignment="1" applyProtection="1">
      <alignment horizontal="left" vertical="center"/>
      <protection locked="0"/>
    </xf>
    <xf numFmtId="0" fontId="10" fillId="3" borderId="1" xfId="0" applyFont="1" applyFill="1" applyBorder="1" applyAlignment="1" applyProtection="1">
      <alignment horizontal="left" vertical="center"/>
      <protection locked="0"/>
    </xf>
    <xf numFmtId="3" fontId="10" fillId="3" borderId="4" xfId="0" applyNumberFormat="1" applyFont="1" applyFill="1" applyBorder="1" applyAlignment="1" applyProtection="1">
      <alignment horizontal="right" vertical="center"/>
      <protection locked="0"/>
    </xf>
    <xf numFmtId="0" fontId="53" fillId="3" borderId="1" xfId="0" applyFont="1" applyFill="1" applyBorder="1" applyAlignment="1" applyProtection="1">
      <alignment horizontal="left" vertical="center"/>
    </xf>
    <xf numFmtId="49" fontId="10" fillId="3" borderId="1" xfId="0" applyNumberFormat="1" applyFont="1" applyFill="1" applyBorder="1" applyAlignment="1" applyProtection="1">
      <alignment vertical="center" wrapText="1"/>
    </xf>
    <xf numFmtId="49" fontId="10" fillId="3" borderId="1" xfId="0" applyNumberFormat="1" applyFont="1" applyFill="1" applyBorder="1" applyAlignment="1" applyProtection="1">
      <alignment horizontal="left" vertical="center"/>
    </xf>
    <xf numFmtId="49" fontId="10" fillId="3" borderId="1" xfId="0" applyNumberFormat="1" applyFont="1" applyFill="1" applyBorder="1" applyAlignment="1" applyProtection="1">
      <alignment horizontal="left" vertical="center" wrapText="1"/>
      <protection locked="0"/>
    </xf>
    <xf numFmtId="49" fontId="10" fillId="3" borderId="1" xfId="0" applyNumberFormat="1" applyFont="1" applyFill="1" applyBorder="1" applyAlignment="1" applyProtection="1">
      <alignment horizontal="left" vertical="center"/>
      <protection locked="0"/>
    </xf>
    <xf numFmtId="49" fontId="9" fillId="3" borderId="1" xfId="0" applyNumberFormat="1" applyFont="1" applyFill="1" applyBorder="1" applyAlignment="1" applyProtection="1">
      <alignment horizontal="left" vertical="center" wrapText="1"/>
      <protection locked="0"/>
    </xf>
    <xf numFmtId="49" fontId="21" fillId="3" borderId="1" xfId="0" applyNumberFormat="1" applyFont="1" applyFill="1" applyBorder="1" applyAlignment="1" applyProtection="1">
      <alignment horizontal="left" vertical="center" wrapText="1"/>
      <protection locked="0"/>
    </xf>
    <xf numFmtId="0" fontId="21" fillId="0" borderId="1" xfId="0" applyFont="1" applyFill="1" applyBorder="1" applyAlignment="1">
      <alignment horizontal="left" vertical="center"/>
    </xf>
    <xf numFmtId="49" fontId="25" fillId="2" borderId="1" xfId="0" applyNumberFormat="1" applyFont="1" applyFill="1" applyBorder="1" applyAlignment="1">
      <alignment vertical="center" wrapText="1"/>
    </xf>
    <xf numFmtId="195" fontId="25" fillId="0" borderId="1" xfId="1" applyNumberFormat="1" applyFont="1" applyFill="1" applyBorder="1" applyAlignment="1" applyProtection="1">
      <alignment vertical="center" wrapText="1"/>
      <protection locked="0"/>
    </xf>
    <xf numFmtId="49" fontId="25" fillId="2" borderId="1" xfId="141" applyNumberFormat="1" applyFont="1" applyFill="1" applyBorder="1" applyAlignment="1" applyProtection="1">
      <alignment horizontal="left" vertical="center"/>
    </xf>
    <xf numFmtId="0" fontId="25" fillId="2" borderId="1" xfId="999" applyFont="1" applyFill="1" applyBorder="1" applyAlignment="1">
      <alignment horizontal="center" vertical="center" wrapText="1"/>
    </xf>
    <xf numFmtId="0" fontId="25" fillId="0" borderId="0" xfId="999" applyFont="1" applyFill="1" applyAlignment="1">
      <alignment horizontal="center" vertical="center" wrapText="1"/>
    </xf>
    <xf numFmtId="0" fontId="26" fillId="2" borderId="0" xfId="553" applyFill="1">
      <alignment vertical="center"/>
    </xf>
    <xf numFmtId="0" fontId="26" fillId="0" borderId="0" xfId="553" applyFill="1">
      <alignment vertical="center"/>
    </xf>
    <xf numFmtId="0" fontId="21" fillId="0" borderId="0" xfId="999" applyFont="1" applyFill="1" applyAlignment="1">
      <alignment horizontal="left" vertical="center"/>
    </xf>
    <xf numFmtId="199" fontId="21" fillId="0" borderId="0" xfId="999" applyNumberFormat="1" applyFont="1" applyFill="1" applyBorder="1" applyAlignment="1">
      <alignment horizontal="right" vertical="center"/>
    </xf>
    <xf numFmtId="199" fontId="25" fillId="0" borderId="3" xfId="999" applyNumberFormat="1" applyFont="1" applyFill="1" applyBorder="1" applyAlignment="1">
      <alignment vertical="center" wrapText="1"/>
    </xf>
    <xf numFmtId="0" fontId="25" fillId="0" borderId="3" xfId="999" applyNumberFormat="1" applyFont="1" applyFill="1" applyBorder="1" applyAlignment="1">
      <alignment horizontal="left" vertical="center"/>
    </xf>
    <xf numFmtId="0" fontId="25" fillId="0" borderId="1" xfId="999" applyNumberFormat="1" applyFont="1" applyFill="1" applyBorder="1" applyAlignment="1">
      <alignment vertical="center" wrapText="1"/>
    </xf>
    <xf numFmtId="195" fontId="25" fillId="0" borderId="1" xfId="1" applyNumberFormat="1" applyFont="1" applyFill="1" applyBorder="1" applyAlignment="1" applyProtection="1">
      <alignment horizontal="right" vertical="center" wrapText="1"/>
      <protection locked="0"/>
    </xf>
    <xf numFmtId="0" fontId="21" fillId="0" borderId="1" xfId="999" applyFont="1" applyFill="1" applyBorder="1" applyAlignment="1">
      <alignment horizontal="left" vertical="center" wrapText="1"/>
    </xf>
    <xf numFmtId="0" fontId="21" fillId="2" borderId="3" xfId="999" applyFont="1" applyFill="1" applyBorder="1" applyAlignment="1">
      <alignment horizontal="left" vertical="center"/>
    </xf>
    <xf numFmtId="0" fontId="21" fillId="2" borderId="1" xfId="999" applyFont="1" applyFill="1" applyBorder="1" applyAlignment="1">
      <alignment horizontal="left" vertical="center" wrapText="1"/>
    </xf>
    <xf numFmtId="195" fontId="21" fillId="2" borderId="1" xfId="1" applyNumberFormat="1" applyFont="1" applyFill="1" applyBorder="1" applyAlignment="1">
      <alignment horizontal="right" vertical="center" wrapText="1"/>
    </xf>
    <xf numFmtId="195" fontId="21" fillId="2" borderId="1" xfId="1" applyNumberFormat="1" applyFont="1" applyFill="1" applyBorder="1" applyAlignment="1" applyProtection="1">
      <alignment horizontal="right" vertical="center" wrapText="1"/>
      <protection locked="0"/>
    </xf>
    <xf numFmtId="0" fontId="21" fillId="0" borderId="3" xfId="999" applyFont="1" applyFill="1" applyBorder="1" applyAlignment="1">
      <alignment horizontal="left" vertical="top" wrapText="1"/>
    </xf>
    <xf numFmtId="0" fontId="21" fillId="0" borderId="1" xfId="999" applyNumberFormat="1" applyFont="1" applyFill="1" applyBorder="1" applyAlignment="1">
      <alignment vertical="center" wrapText="1"/>
    </xf>
    <xf numFmtId="0" fontId="25" fillId="0" borderId="3" xfId="999" applyFont="1" applyFill="1" applyBorder="1" applyAlignment="1">
      <alignment horizontal="distributed" vertical="center"/>
    </xf>
    <xf numFmtId="49" fontId="25" fillId="0" borderId="1" xfId="0" applyNumberFormat="1" applyFont="1" applyFill="1" applyBorder="1" applyAlignment="1" applyProtection="1">
      <alignment horizontal="distributed" vertical="center" wrapText="1"/>
    </xf>
    <xf numFmtId="0" fontId="25" fillId="0" borderId="1" xfId="999" applyFont="1" applyFill="1" applyBorder="1" applyAlignment="1">
      <alignment horizontal="left" vertical="center" wrapText="1"/>
    </xf>
    <xf numFmtId="0" fontId="25" fillId="0" borderId="3" xfId="999" applyNumberFormat="1" applyFont="1" applyFill="1" applyBorder="1" applyAlignment="1" applyProtection="1">
      <alignment horizontal="left" vertical="center"/>
    </xf>
    <xf numFmtId="0" fontId="25" fillId="0" borderId="1" xfId="999" applyNumberFormat="1" applyFont="1" applyFill="1" applyBorder="1" applyAlignment="1" applyProtection="1">
      <alignment vertical="center" wrapText="1"/>
    </xf>
    <xf numFmtId="0" fontId="21" fillId="2" borderId="3" xfId="553" applyFont="1" applyFill="1" applyBorder="1" applyAlignment="1" applyProtection="1">
      <alignment horizontal="left" vertical="center"/>
    </xf>
    <xf numFmtId="0" fontId="21" fillId="2" borderId="1" xfId="553" applyFont="1" applyFill="1" applyBorder="1" applyAlignment="1" applyProtection="1">
      <alignment horizontal="left" vertical="center" wrapText="1"/>
    </xf>
    <xf numFmtId="0" fontId="39" fillId="0" borderId="3" xfId="999" applyFont="1" applyFill="1" applyBorder="1" applyAlignment="1">
      <alignment horizontal="distributed" vertical="center"/>
    </xf>
    <xf numFmtId="0" fontId="25" fillId="0" borderId="1" xfId="999" applyFont="1" applyFill="1" applyBorder="1" applyAlignment="1">
      <alignment horizontal="distributed" vertical="center" wrapText="1" indent="2"/>
    </xf>
    <xf numFmtId="195" fontId="26" fillId="0" borderId="0" xfId="999" applyNumberFormat="1" applyFill="1">
      <alignment vertical="center"/>
    </xf>
    <xf numFmtId="0" fontId="0" fillId="0" borderId="0" xfId="999" applyFont="1" applyFill="1">
      <alignment vertical="center"/>
    </xf>
    <xf numFmtId="199" fontId="25" fillId="0" borderId="11" xfId="999" applyNumberFormat="1" applyFont="1" applyFill="1" applyBorder="1" applyAlignment="1">
      <alignment horizontal="center" vertical="center" wrapText="1"/>
    </xf>
    <xf numFmtId="0" fontId="25" fillId="0" borderId="1" xfId="999" applyFont="1" applyFill="1" applyBorder="1" applyAlignment="1">
      <alignment horizontal="center" vertical="center" wrapText="1"/>
    </xf>
    <xf numFmtId="199" fontId="25" fillId="0" borderId="0" xfId="999" applyNumberFormat="1" applyFont="1" applyFill="1" applyAlignment="1">
      <alignment horizontal="center" vertical="center" wrapText="1"/>
    </xf>
    <xf numFmtId="195" fontId="21" fillId="0" borderId="1" xfId="316" applyNumberFormat="1" applyFont="1" applyFill="1" applyBorder="1" applyAlignment="1" applyProtection="1">
      <alignment vertical="center" wrapText="1"/>
    </xf>
    <xf numFmtId="200" fontId="21" fillId="0" borderId="1" xfId="3" applyNumberFormat="1" applyFont="1" applyFill="1" applyBorder="1" applyAlignment="1" applyProtection="1">
      <alignment vertical="center" wrapText="1"/>
      <protection locked="0"/>
    </xf>
    <xf numFmtId="49" fontId="21" fillId="0" borderId="1" xfId="316" applyNumberFormat="1" applyFont="1" applyFill="1" applyBorder="1" applyAlignment="1" applyProtection="1">
      <alignment horizontal="left" vertical="center" wrapText="1"/>
    </xf>
    <xf numFmtId="200" fontId="25" fillId="0" borderId="1" xfId="3" applyNumberFormat="1" applyFont="1" applyFill="1" applyBorder="1" applyAlignment="1" applyProtection="1">
      <alignment vertical="center" wrapText="1"/>
      <protection locked="0"/>
    </xf>
    <xf numFmtId="0" fontId="25" fillId="0" borderId="1" xfId="999" applyFont="1" applyFill="1" applyBorder="1" applyAlignment="1">
      <alignment vertical="center" wrapText="1"/>
    </xf>
    <xf numFmtId="0" fontId="21" fillId="0" borderId="3" xfId="999" applyNumberFormat="1" applyFont="1" applyFill="1" applyBorder="1" applyAlignment="1">
      <alignment horizontal="left" vertical="center"/>
    </xf>
    <xf numFmtId="0" fontId="21" fillId="0" borderId="1" xfId="999" applyNumberFormat="1" applyFont="1" applyFill="1" applyBorder="1" applyAlignment="1">
      <alignment horizontal="left" vertical="center" wrapText="1"/>
    </xf>
    <xf numFmtId="0" fontId="21" fillId="0" borderId="3" xfId="553" applyFont="1" applyFill="1" applyBorder="1" applyAlignment="1">
      <alignment horizontal="left" vertical="center"/>
    </xf>
    <xf numFmtId="0" fontId="25" fillId="0" borderId="1" xfId="999" applyNumberFormat="1" applyFont="1" applyFill="1" applyBorder="1" applyAlignment="1">
      <alignment horizontal="left" vertical="center" wrapText="1"/>
    </xf>
    <xf numFmtId="0" fontId="54" fillId="0" borderId="0" xfId="999" applyFont="1" applyFill="1">
      <alignment vertical="center"/>
    </xf>
    <xf numFmtId="3" fontId="26" fillId="0" borderId="0" xfId="999" applyNumberFormat="1" applyFill="1">
      <alignment vertical="center"/>
    </xf>
    <xf numFmtId="0" fontId="25" fillId="2" borderId="0" xfId="999" applyFont="1" applyFill="1" applyAlignment="1" applyProtection="1">
      <alignment horizontal="center" vertical="center" wrapText="1"/>
    </xf>
    <xf numFmtId="0" fontId="21" fillId="2" borderId="0" xfId="999" applyFont="1" applyFill="1" applyProtection="1">
      <alignment vertical="center"/>
    </xf>
    <xf numFmtId="0" fontId="26" fillId="2" borderId="0" xfId="553" applyFill="1" applyProtection="1">
      <alignment vertical="center"/>
    </xf>
    <xf numFmtId="199" fontId="26" fillId="2" borderId="0" xfId="999" applyNumberFormat="1" applyFill="1" applyProtection="1">
      <alignment vertical="center"/>
    </xf>
    <xf numFmtId="0" fontId="0" fillId="0" borderId="0" xfId="0" applyAlignment="1" applyProtection="1"/>
    <xf numFmtId="0" fontId="0" fillId="0" borderId="0" xfId="0" applyFill="1" applyAlignment="1" applyProtection="1"/>
    <xf numFmtId="0" fontId="21" fillId="0" borderId="0" xfId="999" applyFont="1" applyFill="1" applyAlignment="1" applyProtection="1">
      <alignment horizontal="left" vertical="center"/>
    </xf>
    <xf numFmtId="0" fontId="44" fillId="0" borderId="0" xfId="999" applyFont="1" applyFill="1" applyProtection="1">
      <alignment vertical="center"/>
    </xf>
    <xf numFmtId="0" fontId="25" fillId="0" borderId="1" xfId="999" applyFont="1" applyFill="1" applyBorder="1" applyAlignment="1" applyProtection="1">
      <alignment horizontal="center" vertical="center" wrapText="1"/>
    </xf>
    <xf numFmtId="199" fontId="25" fillId="0" borderId="0" xfId="999" applyNumberFormat="1" applyFont="1" applyFill="1" applyAlignment="1" applyProtection="1">
      <alignment horizontal="center" vertical="center" wrapText="1"/>
    </xf>
    <xf numFmtId="0" fontId="12" fillId="0" borderId="0" xfId="553" applyFont="1" applyFill="1" applyAlignment="1" applyProtection="1">
      <alignment horizontal="center" vertical="center"/>
    </xf>
    <xf numFmtId="0" fontId="21" fillId="0" borderId="3" xfId="999" applyFont="1" applyFill="1" applyBorder="1" applyAlignment="1" applyProtection="1">
      <alignment horizontal="left" vertical="top" wrapText="1"/>
    </xf>
    <xf numFmtId="0" fontId="21" fillId="0" borderId="1" xfId="999" applyNumberFormat="1" applyFont="1" applyFill="1" applyBorder="1" applyAlignment="1" applyProtection="1">
      <alignment vertical="center" wrapText="1"/>
    </xf>
    <xf numFmtId="0" fontId="25" fillId="0" borderId="3" xfId="999" applyFont="1" applyFill="1" applyBorder="1" applyAlignment="1" applyProtection="1">
      <alignment horizontal="distributed" vertical="center"/>
    </xf>
    <xf numFmtId="0" fontId="21" fillId="0" borderId="3" xfId="553" applyFont="1" applyFill="1" applyBorder="1" applyAlignment="1" applyProtection="1">
      <alignment horizontal="left" vertical="center"/>
    </xf>
    <xf numFmtId="0" fontId="39" fillId="0" borderId="3" xfId="999" applyFont="1" applyFill="1" applyBorder="1" applyAlignment="1" applyProtection="1">
      <alignment horizontal="distributed" vertical="center"/>
    </xf>
    <xf numFmtId="0" fontId="25" fillId="0" borderId="1" xfId="999" applyNumberFormat="1" applyFont="1" applyFill="1" applyBorder="1" applyAlignment="1" applyProtection="1">
      <alignment horizontal="distributed" vertical="center"/>
    </xf>
    <xf numFmtId="3" fontId="26" fillId="2" borderId="0" xfId="999" applyNumberFormat="1" applyFill="1" applyProtection="1">
      <alignment vertical="center"/>
    </xf>
    <xf numFmtId="0" fontId="21" fillId="0" borderId="3" xfId="999" applyFont="1" applyFill="1" applyBorder="1" applyAlignment="1" applyProtection="1" quotePrefix="1">
      <alignment horizontal="left" vertical="center"/>
    </xf>
    <xf numFmtId="0" fontId="21" fillId="2" borderId="3" xfId="999" applyFont="1" applyFill="1" applyBorder="1" applyAlignment="1" quotePrefix="1">
      <alignment horizontal="left" vertical="center"/>
    </xf>
  </cellXfs>
  <cellStyles count="133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链接单元格 5" xfId="49"/>
    <cellStyle name="常规 440" xfId="50"/>
    <cellStyle name="常规 435" xfId="51"/>
    <cellStyle name="常规 2 2 4" xfId="52"/>
    <cellStyle name="部门 4" xfId="53"/>
    <cellStyle name="_ET_STYLE_NoName_00__Book1_1 2 2 2" xfId="54"/>
    <cellStyle name="强调文字颜色 2 3 2" xfId="55"/>
    <cellStyle name="汇总 6" xfId="56"/>
    <cellStyle name="Accent5 9" xfId="57"/>
    <cellStyle name="百分比 2 8 2" xfId="58"/>
    <cellStyle name="Accent1 5" xfId="59"/>
    <cellStyle name="好 3 2 2" xfId="60"/>
    <cellStyle name="args.style" xfId="61"/>
    <cellStyle name="_Book1_2 2" xfId="62"/>
    <cellStyle name="常规 3 2 3 2" xfId="63"/>
    <cellStyle name="Accent2 - 20% 2" xfId="64"/>
    <cellStyle name="适中 5 2" xfId="65"/>
    <cellStyle name="Accent2 - 40%" xfId="66"/>
    <cellStyle name="常规 3 4 3" xfId="67"/>
    <cellStyle name="常规 26 2" xfId="68"/>
    <cellStyle name="常规 7 3" xfId="69"/>
    <cellStyle name="Accent6 4" xfId="70"/>
    <cellStyle name="60% - 强调文字颜色 6 3 2" xfId="71"/>
    <cellStyle name="日期" xfId="72"/>
    <cellStyle name="Accent2 - 60%" xfId="73"/>
    <cellStyle name="Input [yellow] 4" xfId="74"/>
    <cellStyle name="好_0605石屏县 2 2" xfId="75"/>
    <cellStyle name="60% - 强调文字颜色 4 2 2 2" xfId="76"/>
    <cellStyle name="好_2007年地州资金往来对账表 3" xfId="77"/>
    <cellStyle name="Accent4 5" xfId="78"/>
    <cellStyle name="差_Book1 2" xfId="79"/>
    <cellStyle name="_ET_STYLE_NoName_00__Sheet3" xfId="80"/>
    <cellStyle name="常规 6" xfId="81"/>
    <cellStyle name="60% - 强调文字颜色 2 3" xfId="82"/>
    <cellStyle name="Accent5 - 60% 2 2" xfId="83"/>
    <cellStyle name="Accent6 3" xfId="84"/>
    <cellStyle name="百分比 7" xfId="85"/>
    <cellStyle name="Accent3 4 2" xfId="86"/>
    <cellStyle name="解释性文本 2 2" xfId="87"/>
    <cellStyle name="常规 4 2 2 3" xfId="88"/>
    <cellStyle name="常规 6 5" xfId="89"/>
    <cellStyle name="60% - 强调文字颜色 2 2 2" xfId="90"/>
    <cellStyle name="常规 5 2" xfId="91"/>
    <cellStyle name="Accent1 - 60% 2 2" xfId="92"/>
    <cellStyle name="标题 1 5 2" xfId="93"/>
    <cellStyle name="百分比 4" xfId="94"/>
    <cellStyle name="60% - 强调文字颜色 2 2 2 2" xfId="95"/>
    <cellStyle name="差 7" xfId="96"/>
    <cellStyle name="常规 5 2 2" xfId="97"/>
    <cellStyle name="百分比 5" xfId="98"/>
    <cellStyle name="Accent6 2" xfId="99"/>
    <cellStyle name="Accent4 2 2" xfId="100"/>
    <cellStyle name="百分比 6" xfId="101"/>
    <cellStyle name="Accent6 5" xfId="102"/>
    <cellStyle name="40% - 强调文字颜色 4 2" xfId="103"/>
    <cellStyle name="常规 443" xfId="104"/>
    <cellStyle name="常规 8 3" xfId="105"/>
    <cellStyle name="标题 4 5 3" xfId="106"/>
    <cellStyle name="常规 2 2 2 5" xfId="107"/>
    <cellStyle name="PSHeading 4" xfId="108"/>
    <cellStyle name="差_0605石屏" xfId="109"/>
    <cellStyle name="60% - 强调文字颜色 4 2 3" xfId="110"/>
    <cellStyle name="输出 3 3" xfId="111"/>
    <cellStyle name="20% - 强调文字颜色 3 3" xfId="112"/>
    <cellStyle name="适中 8" xfId="113"/>
    <cellStyle name="常规 442" xfId="114"/>
    <cellStyle name="常规 8 2" xfId="115"/>
    <cellStyle name="链接单元格 7" xfId="116"/>
    <cellStyle name="标题 4 5 2" xfId="117"/>
    <cellStyle name="千位分隔 6 2" xfId="118"/>
    <cellStyle name="常规 2 2 2 4" xfId="119"/>
    <cellStyle name="常规 428" xfId="120"/>
    <cellStyle name="常规 433" xfId="121"/>
    <cellStyle name="链接单元格 3" xfId="122"/>
    <cellStyle name="编号 3 2" xfId="123"/>
    <cellStyle name="标题 5 4" xfId="124"/>
    <cellStyle name="Accent6 - 20% 2 2" xfId="125"/>
    <cellStyle name="汇总 3 3" xfId="126"/>
    <cellStyle name="常规 429" xfId="127"/>
    <cellStyle name="常规 434" xfId="128"/>
    <cellStyle name="链接单元格 4" xfId="129"/>
    <cellStyle name="差_11大理 2 2" xfId="130"/>
    <cellStyle name="Accent2 - 40% 2" xfId="131"/>
    <cellStyle name="检查单元格 3 4" xfId="132"/>
    <cellStyle name="Accent2 - 40% 3" xfId="133"/>
    <cellStyle name="好_2008年地州对账表(国库资金）" xfId="134"/>
    <cellStyle name="PSChar" xfId="135"/>
    <cellStyle name="常规 436" xfId="136"/>
    <cellStyle name="常规 441" xfId="137"/>
    <cellStyle name="链接单元格 6" xfId="138"/>
    <cellStyle name="常规 2 5 3 2" xfId="139"/>
    <cellStyle name="60% - 强调文字颜色 5 2 2 2" xfId="140"/>
    <cellStyle name="常规_exceltmp1 2" xfId="141"/>
    <cellStyle name="计算 4" xfId="142"/>
    <cellStyle name="Accent6 6" xfId="143"/>
    <cellStyle name="标题 1 4 2" xfId="144"/>
    <cellStyle name="_弱电系统设备配置报价清单" xfId="145"/>
    <cellStyle name="Accent6 7" xfId="146"/>
    <cellStyle name="标题 1 4 3" xfId="147"/>
    <cellStyle name="_Book1_2 3" xfId="148"/>
    <cellStyle name="Accent2 - 20% 3" xfId="149"/>
    <cellStyle name="常规 2 12 2" xfId="150"/>
    <cellStyle name="适中 5 3" xfId="151"/>
    <cellStyle name="_ET_STYLE_NoName_00__Book1" xfId="152"/>
    <cellStyle name="_ET_STYLE_NoName_00_" xfId="153"/>
    <cellStyle name="_Book1_1" xfId="154"/>
    <cellStyle name="_20100326高清市院遂宁检察院1080P配置清单26日改" xfId="155"/>
    <cellStyle name="_Book1_2 2 2" xfId="156"/>
    <cellStyle name="百分比 2 2 4" xfId="157"/>
    <cellStyle name="Accent2 - 20% 2 2" xfId="158"/>
    <cellStyle name="百分比 2 10 2" xfId="159"/>
    <cellStyle name="_Book1_2 2 3" xfId="160"/>
    <cellStyle name="百分比 2 2 5" xfId="161"/>
    <cellStyle name="常规 2 5 4 2" xfId="162"/>
    <cellStyle name="_Book1_2 2 2 2" xfId="163"/>
    <cellStyle name="百分比 2 2 4 2" xfId="164"/>
    <cellStyle name="超级链接 2 2" xfId="165"/>
    <cellStyle name="_Book1_3 2" xfId="166"/>
    <cellStyle name="_Book1" xfId="167"/>
    <cellStyle name="常规 2 7 2" xfId="168"/>
    <cellStyle name="_Book1_2" xfId="169"/>
    <cellStyle name="Accent2 - 20%" xfId="170"/>
    <cellStyle name="常规 3 2 3" xfId="171"/>
    <cellStyle name="适中 5" xfId="172"/>
    <cellStyle name="_Book1_2 3 2" xfId="173"/>
    <cellStyle name="差_2008年地州对账表(国库资金） 3" xfId="174"/>
    <cellStyle name="常规 2 16" xfId="175"/>
    <cellStyle name="百分比 2 3 4" xfId="176"/>
    <cellStyle name="_Book1_2 4" xfId="177"/>
    <cellStyle name="_Book1_3" xfId="178"/>
    <cellStyle name="Accent1 4 2" xfId="179"/>
    <cellStyle name="超级链接 2" xfId="180"/>
    <cellStyle name="常规 2 3 3 2" xfId="181"/>
    <cellStyle name="_ET_STYLE_NoName_00__Book1_1" xfId="182"/>
    <cellStyle name="Accent5 - 60% 3" xfId="183"/>
    <cellStyle name="常规 2 3 3 2 2" xfId="184"/>
    <cellStyle name="_ET_STYLE_NoName_00__Book1_1 2" xfId="185"/>
    <cellStyle name="_ET_STYLE_NoName_00__Book1_1 2 2" xfId="186"/>
    <cellStyle name="百分比 2 7 2" xfId="187"/>
    <cellStyle name="Percent [2]" xfId="188"/>
    <cellStyle name="标题 2 2 2 2" xfId="189"/>
    <cellStyle name="_ET_STYLE_NoName_00__Book1_1 2 3" xfId="190"/>
    <cellStyle name="_ET_STYLE_NoName_00__Book1_1 3" xfId="191"/>
    <cellStyle name="_ET_STYLE_NoName_00__Book1_1 3 2" xfId="192"/>
    <cellStyle name="Accent1 4" xfId="193"/>
    <cellStyle name="超级链接" xfId="194"/>
    <cellStyle name="_ET_STYLE_NoName_00__Book1_1 4" xfId="195"/>
    <cellStyle name="_关闭破产企业已移交地方管理中小学校退休教师情况明细表(1)" xfId="196"/>
    <cellStyle name="Accent5 4" xfId="197"/>
    <cellStyle name="Accent1 - 20%" xfId="198"/>
    <cellStyle name="强调文字颜色 2 2 2" xfId="199"/>
    <cellStyle name="0,0_x000d_&#10;NA_x000d_&#10;" xfId="200"/>
    <cellStyle name="Accent4 9" xfId="201"/>
    <cellStyle name="0,0_x005f_x000d__x005f_x000a_NA_x005f_x000d__x005f_x000a_" xfId="202"/>
    <cellStyle name="警告文本 4 2" xfId="203"/>
    <cellStyle name="20% - 强调文字颜色 1 2" xfId="204"/>
    <cellStyle name="20% - 强调文字颜色 1 2 2" xfId="205"/>
    <cellStyle name="常规 11 4" xfId="206"/>
    <cellStyle name="链接单元格 3 2 2" xfId="207"/>
    <cellStyle name="Accent1 - 20% 2" xfId="208"/>
    <cellStyle name="20% - 强调文字颜色 1 3" xfId="209"/>
    <cellStyle name="强调文字颜色 2 2 2 2" xfId="210"/>
    <cellStyle name="20% - 强调文字颜色 2 2" xfId="211"/>
    <cellStyle name="20% - 强调文字颜色 2 2 2" xfId="212"/>
    <cellStyle name="20% - 强调文字颜色 2 3" xfId="213"/>
    <cellStyle name="60% - 强调文字颜色 3 2 2 2" xfId="214"/>
    <cellStyle name="20% - 强调文字颜色 3 2" xfId="215"/>
    <cellStyle name="常规 3 2 5" xfId="216"/>
    <cellStyle name="适中 7" xfId="217"/>
    <cellStyle name="20% - 强调文字颜色 3 2 2" xfId="218"/>
    <cellStyle name="Mon閠aire_!!!GO" xfId="219"/>
    <cellStyle name="20% - 强调文字颜色 4 2" xfId="220"/>
    <cellStyle name="常规 3 3 5" xfId="221"/>
    <cellStyle name="20% - 强调文字颜色 4 2 2" xfId="222"/>
    <cellStyle name="常规 3 3 5 2" xfId="223"/>
    <cellStyle name="Accent6 - 60% 2 2" xfId="224"/>
    <cellStyle name="20% - 强调文字颜色 4 3" xfId="225"/>
    <cellStyle name="常规 3 3 6" xfId="226"/>
    <cellStyle name="20% - 强调文字颜色 5 2" xfId="227"/>
    <cellStyle name="20% - 强调文字颜色 5 2 2" xfId="228"/>
    <cellStyle name="20% - 强调文字颜色 5 3" xfId="229"/>
    <cellStyle name="20% - 强调文字颜色 6 2" xfId="230"/>
    <cellStyle name="Accent6 - 20% 3" xfId="231"/>
    <cellStyle name="20% - 强调文字颜色 6 2 2" xfId="232"/>
    <cellStyle name="20% - 强调文字颜色 6 3" xfId="233"/>
    <cellStyle name="解释性文本 3 2 2" xfId="234"/>
    <cellStyle name="40% - 强调文字颜色 1 2" xfId="235"/>
    <cellStyle name="40% - 强调文字颜色 1 2 2" xfId="236"/>
    <cellStyle name="常规 4 3 5" xfId="237"/>
    <cellStyle name="40% - 强调文字颜色 1 3" xfId="238"/>
    <cellStyle name="常规 9 2" xfId="239"/>
    <cellStyle name="Accent1" xfId="240"/>
    <cellStyle name="常规 2 3 2 4" xfId="241"/>
    <cellStyle name="40% - 强调文字颜色 2 2" xfId="242"/>
    <cellStyle name="常规 2 3 2 4 2" xfId="243"/>
    <cellStyle name="40% - 强调文字颜色 2 2 2" xfId="244"/>
    <cellStyle name="常规 2 3 2 5" xfId="245"/>
    <cellStyle name="40% - 强调文字颜色 2 3" xfId="246"/>
    <cellStyle name="常规 2 3 3 4" xfId="247"/>
    <cellStyle name="40% - 强调文字颜色 3 2" xfId="248"/>
    <cellStyle name="40% - 强调文字颜色 3 2 2" xfId="249"/>
    <cellStyle name="40% - 强调文字颜色 3 3" xfId="250"/>
    <cellStyle name="40% - 强调文字颜色 4 2 2" xfId="251"/>
    <cellStyle name="标题 4 4" xfId="252"/>
    <cellStyle name="千位分隔 5" xfId="253"/>
    <cellStyle name="40% - 强调文字颜色 4 3" xfId="254"/>
    <cellStyle name="Accent6 - 20% 2" xfId="255"/>
    <cellStyle name="40% - 强调文字颜色 5 2" xfId="256"/>
    <cellStyle name="好 2 3" xfId="257"/>
    <cellStyle name="40% - 强调文字颜色 5 2 2" xfId="258"/>
    <cellStyle name="60% - 强调文字颜色 4 3" xfId="259"/>
    <cellStyle name="计算 4 2 2" xfId="260"/>
    <cellStyle name="40% - 强调文字颜色 5 3" xfId="261"/>
    <cellStyle name="好 2 4" xfId="262"/>
    <cellStyle name="百分比 2 9" xfId="263"/>
    <cellStyle name="适中 2 2" xfId="264"/>
    <cellStyle name="标题 2 2 4" xfId="265"/>
    <cellStyle name="40% - 强调文字颜色 6 2" xfId="266"/>
    <cellStyle name="好 3 3" xfId="267"/>
    <cellStyle name="40% - 强调文字颜色 6 2 2" xfId="268"/>
    <cellStyle name="百分比 2 9 2" xfId="269"/>
    <cellStyle name="适中 2 2 2" xfId="270"/>
    <cellStyle name="Accent2 5" xfId="271"/>
    <cellStyle name="40% - 强调文字颜色 6 3" xfId="272"/>
    <cellStyle name="好 3 4" xfId="273"/>
    <cellStyle name="Accent6 2 2" xfId="274"/>
    <cellStyle name="输出 3 4" xfId="275"/>
    <cellStyle name="60% - 强调文字颜色 1 2" xfId="276"/>
    <cellStyle name="60% - 强调文字颜色 1 2 2" xfId="277"/>
    <cellStyle name="60% - 强调文字颜色 1 2 2 2" xfId="278"/>
    <cellStyle name="标题 3 2 4" xfId="279"/>
    <cellStyle name="好 7" xfId="280"/>
    <cellStyle name="商品名称 2 2" xfId="281"/>
    <cellStyle name="60% - 强调文字颜色 1 2 3" xfId="282"/>
    <cellStyle name="百分比 2 3 4 2" xfId="283"/>
    <cellStyle name="60% - 强调文字颜色 1 3" xfId="284"/>
    <cellStyle name="60% - 强调文字颜色 1 3 2" xfId="285"/>
    <cellStyle name="千位分隔 2 3" xfId="286"/>
    <cellStyle name="Accent6 3 2" xfId="287"/>
    <cellStyle name="常规 5" xfId="288"/>
    <cellStyle name="输出 4 4" xfId="289"/>
    <cellStyle name="60% - 强调文字颜色 2 2" xfId="290"/>
    <cellStyle name="60% - 强调文字颜色 2 2 3" xfId="291"/>
    <cellStyle name="常规 5 3" xfId="292"/>
    <cellStyle name="Accent6 - 60%" xfId="293"/>
    <cellStyle name="60% - 强调文字颜色 2 3 2" xfId="294"/>
    <cellStyle name="注释 2" xfId="295"/>
    <cellStyle name="常规 6 2" xfId="296"/>
    <cellStyle name="Accent6 4 2" xfId="297"/>
    <cellStyle name="60% - 强调文字颜色 3 2" xfId="298"/>
    <cellStyle name="60% - 强调文字颜色 3 2 2" xfId="299"/>
    <cellStyle name="60% - 强调文字颜色 3 2 3" xfId="300"/>
    <cellStyle name="60% - 强调文字颜色 3 3" xfId="301"/>
    <cellStyle name="Accent5 - 40% 2" xfId="302"/>
    <cellStyle name="60% - 强调文字颜色 3 3 2" xfId="303"/>
    <cellStyle name="汇总 7" xfId="304"/>
    <cellStyle name="Accent5 - 40% 2 2" xfId="305"/>
    <cellStyle name="Accent6 5 2" xfId="306"/>
    <cellStyle name="60% - 强调文字颜色 4 2" xfId="307"/>
    <cellStyle name="60% - 强调文字颜色 4 2 2" xfId="308"/>
    <cellStyle name="60% - 强调文字颜色 4 3 2" xfId="309"/>
    <cellStyle name="常规 15" xfId="310"/>
    <cellStyle name="常规 20" xfId="311"/>
    <cellStyle name="60% - 强调文字颜色 5 2" xfId="312"/>
    <cellStyle name="标题 1 4 2 2" xfId="313"/>
    <cellStyle name="常规 2 5 3" xfId="314"/>
    <cellStyle name="60% - 强调文字颜色 5 2 2" xfId="315"/>
    <cellStyle name="常规_exceltmp1" xfId="316"/>
    <cellStyle name="常规 2 5 4" xfId="317"/>
    <cellStyle name="60% - 强调文字颜色 5 2 3" xfId="318"/>
    <cellStyle name="常规 2 2 2 3 2" xfId="319"/>
    <cellStyle name="百分比 2 10" xfId="320"/>
    <cellStyle name="60% - 强调文字颜色 5 3" xfId="321"/>
    <cellStyle name="RowLevel_0" xfId="322"/>
    <cellStyle name="常规 2 6 3" xfId="323"/>
    <cellStyle name="60% - 强调文字颜色 5 3 2" xfId="324"/>
    <cellStyle name="60% - 强调文字颜色 6 2" xfId="325"/>
    <cellStyle name="60% - 强调文字颜色 6 2 2" xfId="326"/>
    <cellStyle name="Header2" xfId="327"/>
    <cellStyle name="强调文字颜色 5 2 3" xfId="328"/>
    <cellStyle name="60% - 强调文字颜色 6 2 2 2" xfId="329"/>
    <cellStyle name="Header2 2" xfId="330"/>
    <cellStyle name="60% - 强调文字颜色 6 2 3" xfId="331"/>
    <cellStyle name="60% - 强调文字颜色 6 3" xfId="332"/>
    <cellStyle name="6mal" xfId="333"/>
    <cellStyle name="Accent1 - 20% 2 2" xfId="334"/>
    <cellStyle name="Accent5 - 20%" xfId="335"/>
    <cellStyle name="常规 2 3 3 3" xfId="336"/>
    <cellStyle name="Accent1 - 20% 3" xfId="337"/>
    <cellStyle name="Accent1 - 40%" xfId="338"/>
    <cellStyle name="Accent6 9" xfId="339"/>
    <cellStyle name="标题 6 2 2" xfId="340"/>
    <cellStyle name="Accent1 - 40% 2" xfId="341"/>
    <cellStyle name="Accent1 - 40% 2 2" xfId="342"/>
    <cellStyle name="Accent1 - 40% 3" xfId="343"/>
    <cellStyle name="PSHeading 3 2" xfId="344"/>
    <cellStyle name="Accent1 - 60%" xfId="345"/>
    <cellStyle name="Accent1 - 60% 2" xfId="346"/>
    <cellStyle name="标题 1 5" xfId="347"/>
    <cellStyle name="Accent1 - 60% 3" xfId="348"/>
    <cellStyle name="标题 1 6" xfId="349"/>
    <cellStyle name="常规 17 2" xfId="350"/>
    <cellStyle name="注释 4 2 2" xfId="351"/>
    <cellStyle name="Date 3" xfId="352"/>
    <cellStyle name="Accent1 2" xfId="353"/>
    <cellStyle name="Currency [0]_!!!GO" xfId="354"/>
    <cellStyle name="Accent1 2 2" xfId="355"/>
    <cellStyle name="Accent1 3" xfId="356"/>
    <cellStyle name="Accent1 3 2" xfId="357"/>
    <cellStyle name="Accent1 5 2" xfId="358"/>
    <cellStyle name="常规 2" xfId="359"/>
    <cellStyle name="Accent1 6" xfId="360"/>
    <cellStyle name="常规 2 2 3 2" xfId="361"/>
    <cellStyle name="部门 3 2" xfId="362"/>
    <cellStyle name="sstot" xfId="363"/>
    <cellStyle name="Accent1 7" xfId="364"/>
    <cellStyle name="常规 2 2 3 3" xfId="365"/>
    <cellStyle name="Accent1 8" xfId="366"/>
    <cellStyle name="差_1110洱源 2" xfId="367"/>
    <cellStyle name="常规 2 2 3 4" xfId="368"/>
    <cellStyle name="Accent1 9" xfId="369"/>
    <cellStyle name="差_1110洱源 3" xfId="370"/>
    <cellStyle name="Accent2" xfId="371"/>
    <cellStyle name="Header1 2" xfId="372"/>
    <cellStyle name="强调文字颜色 5 2 2 2" xfId="373"/>
    <cellStyle name="常规 9 3" xfId="374"/>
    <cellStyle name="Accent2 - 40% 2 2" xfId="375"/>
    <cellStyle name="输入 2 4" xfId="376"/>
    <cellStyle name="Accent2 - 60% 2" xfId="377"/>
    <cellStyle name="日期 2" xfId="378"/>
    <cellStyle name="Accent5 - 40% 3" xfId="379"/>
    <cellStyle name="Accent2 - 60% 2 2" xfId="380"/>
    <cellStyle name="日期 2 2" xfId="381"/>
    <cellStyle name="Accent2 - 60% 3" xfId="382"/>
    <cellStyle name="日期 3" xfId="383"/>
    <cellStyle name="Accent2 2" xfId="384"/>
    <cellStyle name="t" xfId="385"/>
    <cellStyle name="强调文字颜色 4 3" xfId="386"/>
    <cellStyle name="Accent2 2 2" xfId="387"/>
    <cellStyle name="Accent2 3" xfId="388"/>
    <cellStyle name="Accent2 3 2" xfId="389"/>
    <cellStyle name="Accent2 4" xfId="390"/>
    <cellStyle name="Accent2 4 2" xfId="391"/>
    <cellStyle name="百分比 2 9 2 2" xfId="392"/>
    <cellStyle name="Accent2 5 2" xfId="393"/>
    <cellStyle name="百分比 2 9 3" xfId="394"/>
    <cellStyle name="常规 2 2 11" xfId="395"/>
    <cellStyle name="Accent2 6" xfId="396"/>
    <cellStyle name="常规 2 2 4 2" xfId="397"/>
    <cellStyle name="Date" xfId="398"/>
    <cellStyle name="Accent2 7" xfId="399"/>
    <cellStyle name="Accent2 8" xfId="400"/>
    <cellStyle name="Accent2 9" xfId="401"/>
    <cellStyle name="Accent3" xfId="402"/>
    <cellStyle name="Accent5 2" xfId="403"/>
    <cellStyle name="Accent3 - 20%" xfId="404"/>
    <cellStyle name="Milliers_!!!GO" xfId="405"/>
    <cellStyle name="Accent5 2 2" xfId="406"/>
    <cellStyle name="Accent3 - 20% 2" xfId="407"/>
    <cellStyle name="标题 1 3" xfId="408"/>
    <cellStyle name="百分比 4 3" xfId="409"/>
    <cellStyle name="常规 2 2 7" xfId="410"/>
    <cellStyle name="Accent3 - 20% 2 2" xfId="411"/>
    <cellStyle name="标题 1 3 2" xfId="412"/>
    <cellStyle name="差_0605石屏 3" xfId="413"/>
    <cellStyle name="Accent5 6" xfId="414"/>
    <cellStyle name="汇总 3" xfId="415"/>
    <cellStyle name="Accent3 - 20% 3" xfId="416"/>
    <cellStyle name="标题 1 4" xfId="417"/>
    <cellStyle name="Accent3 - 40%" xfId="418"/>
    <cellStyle name="Accent4 3 2" xfId="419"/>
    <cellStyle name="Mon閠aire [0]_!!!GO" xfId="420"/>
    <cellStyle name="好_0502通海县" xfId="421"/>
    <cellStyle name="Accent3 - 40% 2" xfId="422"/>
    <cellStyle name="Accent3 - 40% 2 2" xfId="423"/>
    <cellStyle name="百分比 2 6 2" xfId="424"/>
    <cellStyle name="常规 15 2 2" xfId="425"/>
    <cellStyle name="Accent3 - 40% 3" xfId="426"/>
    <cellStyle name="捠壿 [0.00]_Region Orders (2)" xfId="427"/>
    <cellStyle name="Accent4 - 60%" xfId="428"/>
    <cellStyle name="Accent3 - 60%" xfId="429"/>
    <cellStyle name="Accent4 5 2" xfId="430"/>
    <cellStyle name="Accent3 - 60% 2" xfId="431"/>
    <cellStyle name="好_M01-1 3" xfId="432"/>
    <cellStyle name="Accent3 - 60% 2 2" xfId="433"/>
    <cellStyle name="编号" xfId="434"/>
    <cellStyle name="Accent3 - 60% 3" xfId="435"/>
    <cellStyle name="常规 17 2 2" xfId="436"/>
    <cellStyle name="Accent3 2" xfId="437"/>
    <cellStyle name="Accent3 2 2" xfId="438"/>
    <cellStyle name="comma zerodec" xfId="439"/>
    <cellStyle name="Accent3 3" xfId="440"/>
    <cellStyle name="Accent3 3 2" xfId="441"/>
    <cellStyle name="Accent3 4" xfId="442"/>
    <cellStyle name="解释性文本 2" xfId="443"/>
    <cellStyle name="Accent3 5" xfId="444"/>
    <cellStyle name="解释性文本 3" xfId="445"/>
    <cellStyle name="Accent3 5 2" xfId="446"/>
    <cellStyle name="解释性文本 3 2" xfId="447"/>
    <cellStyle name="Moneda_96 Risk" xfId="448"/>
    <cellStyle name="Accent3 6" xfId="449"/>
    <cellStyle name="常规 2 2 5 2" xfId="450"/>
    <cellStyle name="解释性文本 4" xfId="451"/>
    <cellStyle name="差 2" xfId="452"/>
    <cellStyle name="解释性文本 5" xfId="453"/>
    <cellStyle name="Accent3 7" xfId="454"/>
    <cellStyle name="差 3" xfId="455"/>
    <cellStyle name="解释性文本 6" xfId="456"/>
    <cellStyle name="Accent3 8" xfId="457"/>
    <cellStyle name="差 4" xfId="458"/>
    <cellStyle name="解释性文本 7" xfId="459"/>
    <cellStyle name="Accent3 9" xfId="460"/>
    <cellStyle name="常规 2 7 3 2" xfId="461"/>
    <cellStyle name="百分比 2" xfId="462"/>
    <cellStyle name="Accent4" xfId="463"/>
    <cellStyle name="差 4 2 2" xfId="464"/>
    <cellStyle name="Accent4 - 20%" xfId="465"/>
    <cellStyle name="百分比 2 2 2" xfId="466"/>
    <cellStyle name="Accent4 - 20% 2" xfId="467"/>
    <cellStyle name="常规 2 4 2 4" xfId="468"/>
    <cellStyle name="百分比 2 2 2 2" xfId="469"/>
    <cellStyle name="Accent4 - 20% 2 2" xfId="470"/>
    <cellStyle name="百分比 2 2 2 2 2" xfId="471"/>
    <cellStyle name="Accent4 - 20% 3" xfId="472"/>
    <cellStyle name="常规 2 4 2 5" xfId="473"/>
    <cellStyle name="百分比 2 2 2 3" xfId="474"/>
    <cellStyle name="强调 2 2" xfId="475"/>
    <cellStyle name="Accent4 - 40%" xfId="476"/>
    <cellStyle name="输入 4" xfId="477"/>
    <cellStyle name="百分比 2 4 2" xfId="478"/>
    <cellStyle name="Accent4 - 40% 2" xfId="479"/>
    <cellStyle name="输入 4 2" xfId="480"/>
    <cellStyle name="常规 3 3" xfId="481"/>
    <cellStyle name="百分比 2 4 2 2" xfId="482"/>
    <cellStyle name="Accent6 - 40%" xfId="483"/>
    <cellStyle name="Accent4 - 40% 2 2" xfId="484"/>
    <cellStyle name="输入 4 2 2" xfId="485"/>
    <cellStyle name="常规 3 3 2" xfId="486"/>
    <cellStyle name="Accent6 - 40% 2" xfId="487"/>
    <cellStyle name="商品名称 4" xfId="488"/>
    <cellStyle name="Accent4 - 40% 3" xfId="489"/>
    <cellStyle name="输入 4 3" xfId="490"/>
    <cellStyle name="常规 3 4" xfId="491"/>
    <cellStyle name="Accent4 - 60% 2" xfId="492"/>
    <cellStyle name="Accent4 - 60% 2 2" xfId="493"/>
    <cellStyle name="标题 7 4" xfId="494"/>
    <cellStyle name="PSSpacer" xfId="495"/>
    <cellStyle name="Accent4 - 60% 3" xfId="496"/>
    <cellStyle name="Accent6" xfId="497"/>
    <cellStyle name="Accent4 2" xfId="498"/>
    <cellStyle name="Accent4 3" xfId="499"/>
    <cellStyle name="New Times Roman" xfId="500"/>
    <cellStyle name="Accent4 4" xfId="501"/>
    <cellStyle name="PSHeading 5" xfId="502"/>
    <cellStyle name="Accent4 4 2" xfId="503"/>
    <cellStyle name="借出原因" xfId="504"/>
    <cellStyle name="标题 1 2 2" xfId="505"/>
    <cellStyle name="百分比 4 2 2" xfId="506"/>
    <cellStyle name="Accent4 6" xfId="507"/>
    <cellStyle name="常规 2 2 6 2" xfId="508"/>
    <cellStyle name="标题 1 2 3" xfId="509"/>
    <cellStyle name="Accent4 7" xfId="510"/>
    <cellStyle name="标题 1 2 4" xfId="511"/>
    <cellStyle name="Accent4 8" xfId="512"/>
    <cellStyle name="Accent5" xfId="513"/>
    <cellStyle name="常规 2 3 3 3 2" xfId="514"/>
    <cellStyle name="Accent5 - 20% 2" xfId="515"/>
    <cellStyle name="Accent5 - 20% 2 2" xfId="516"/>
    <cellStyle name="Input [yellow] 2 2 2" xfId="517"/>
    <cellStyle name="Accent5 - 20% 3" xfId="518"/>
    <cellStyle name="Accent5 - 40%" xfId="519"/>
    <cellStyle name="好 4 2" xfId="520"/>
    <cellStyle name="常规 12" xfId="521"/>
    <cellStyle name="标题 2 3 3" xfId="522"/>
    <cellStyle name="Accent5 - 60%" xfId="523"/>
    <cellStyle name="好 4 2 2" xfId="524"/>
    <cellStyle name="常规 12 2" xfId="525"/>
    <cellStyle name="Accent5 - 60% 2" xfId="526"/>
    <cellStyle name="Category" xfId="527"/>
    <cellStyle name="Accent5 3" xfId="528"/>
    <cellStyle name="Category 2" xfId="529"/>
    <cellStyle name="标题 2 3" xfId="530"/>
    <cellStyle name="Accent5 3 2" xfId="531"/>
    <cellStyle name="Comma [0]_!!!GO" xfId="532"/>
    <cellStyle name="标题 3 3" xfId="533"/>
    <cellStyle name="Accent5 4 2" xfId="534"/>
    <cellStyle name="汇总 2" xfId="535"/>
    <cellStyle name="Accent5 5" xfId="536"/>
    <cellStyle name="差_0605石屏 2" xfId="537"/>
    <cellStyle name="汇总 2 2" xfId="538"/>
    <cellStyle name="Accent5 5 2" xfId="539"/>
    <cellStyle name="差_0605石屏 2 2" xfId="540"/>
    <cellStyle name="汇总 4" xfId="541"/>
    <cellStyle name="Accent5 7" xfId="542"/>
    <cellStyle name="标题 1 3 3" xfId="543"/>
    <cellStyle name="百分比 2 3 2 2 2" xfId="544"/>
    <cellStyle name="汇总 5" xfId="545"/>
    <cellStyle name="Accent5 8" xfId="546"/>
    <cellStyle name="标题 1 3 4" xfId="547"/>
    <cellStyle name="常规_2007年云南省向人大报送政府收支预算表格式编制过程表 3" xfId="548"/>
    <cellStyle name="Accent6 - 20%" xfId="549"/>
    <cellStyle name="Accent6 - 40% 2 2" xfId="550"/>
    <cellStyle name="标题 3 4 4" xfId="551"/>
    <cellStyle name="常规 3 3 3" xfId="552"/>
    <cellStyle name="常规_2007年云南省向人大报送政府收支预算表格式编制过程表" xfId="553"/>
    <cellStyle name="ColLevel_0" xfId="554"/>
    <cellStyle name="Accent6 - 40% 3" xfId="555"/>
    <cellStyle name="Accent6 - 60% 2" xfId="556"/>
    <cellStyle name="Accent6 - 60% 3" xfId="557"/>
    <cellStyle name="Accent6 8" xfId="558"/>
    <cellStyle name="标题 1 4 4" xfId="559"/>
    <cellStyle name="Comma_!!!GO" xfId="560"/>
    <cellStyle name="百分比 2 4 3" xfId="561"/>
    <cellStyle name="分级显示列_1_Book1" xfId="562"/>
    <cellStyle name="标题 3 3 2" xfId="563"/>
    <cellStyle name="Currency_!!!GO" xfId="564"/>
    <cellStyle name="好 4 3" xfId="565"/>
    <cellStyle name="常规 13" xfId="566"/>
    <cellStyle name="标题 2 3 4" xfId="567"/>
    <cellStyle name="Currency1" xfId="568"/>
    <cellStyle name="常规 2 2 11 2" xfId="569"/>
    <cellStyle name="Date 2" xfId="570"/>
    <cellStyle name="Date 2 2" xfId="571"/>
    <cellStyle name="差_0502通海县 3" xfId="572"/>
    <cellStyle name="Dollar (zero dec)" xfId="573"/>
    <cellStyle name="常规 2 3 6" xfId="574"/>
    <cellStyle name="百分比 5 2" xfId="575"/>
    <cellStyle name="标题 2 2" xfId="576"/>
    <cellStyle name="常规 5 2 2 2" xfId="577"/>
    <cellStyle name="Grey" xfId="578"/>
    <cellStyle name="强调文字颜色 5 2 2" xfId="579"/>
    <cellStyle name="Header1" xfId="580"/>
    <cellStyle name="Header2 2 2" xfId="581"/>
    <cellStyle name="Header2 3" xfId="582"/>
    <cellStyle name="千位分隔 2 4" xfId="583"/>
    <cellStyle name="Input [yellow]" xfId="584"/>
    <cellStyle name="千位分隔 2 4 2" xfId="585"/>
    <cellStyle name="Input [yellow] 2" xfId="586"/>
    <cellStyle name="Input [yellow] 2 2" xfId="587"/>
    <cellStyle name="Input [yellow] 2 3" xfId="588"/>
    <cellStyle name="常规 4 3 4 2" xfId="589"/>
    <cellStyle name="Input [yellow] 3" xfId="590"/>
    <cellStyle name="Input [yellow] 3 2" xfId="591"/>
    <cellStyle name="强调文字颜色 3 3" xfId="592"/>
    <cellStyle name="常规 2 10" xfId="593"/>
    <cellStyle name="Input Cells" xfId="594"/>
    <cellStyle name="Linked Cells" xfId="595"/>
    <cellStyle name="标题 6 3" xfId="596"/>
    <cellStyle name="Millares [0]_96 Risk" xfId="597"/>
    <cellStyle name="部门 2 2" xfId="598"/>
    <cellStyle name="常规 10 41 2" xfId="599"/>
    <cellStyle name="常规 2 2 2 2" xfId="600"/>
    <cellStyle name="Millares_96 Risk" xfId="601"/>
    <cellStyle name="千位分隔 2 3 2" xfId="602"/>
    <cellStyle name="Milliers [0]_!!!GO" xfId="603"/>
    <cellStyle name="Moneda [0]_96 Risk" xfId="604"/>
    <cellStyle name="数量 3" xfId="605"/>
    <cellStyle name="标题 1 2 2 2" xfId="606"/>
    <cellStyle name="Month" xfId="607"/>
    <cellStyle name="数量 3 2" xfId="608"/>
    <cellStyle name="Month 2" xfId="609"/>
    <cellStyle name="百分比 10" xfId="610"/>
    <cellStyle name="PSHeading 2" xfId="611"/>
    <cellStyle name="no dec" xfId="612"/>
    <cellStyle name="PSHeading 2 2" xfId="613"/>
    <cellStyle name="no dec 2" xfId="614"/>
    <cellStyle name="常规 450" xfId="615"/>
    <cellStyle name="PSHeading 2 2 2" xfId="616"/>
    <cellStyle name="no dec 2 2" xfId="617"/>
    <cellStyle name="PSHeading 2 3" xfId="618"/>
    <cellStyle name="no dec 3" xfId="619"/>
    <cellStyle name="百分比 3 3 2" xfId="620"/>
    <cellStyle name="Normal" xfId="621"/>
    <cellStyle name="Normal - Style1" xfId="622"/>
    <cellStyle name="Normal_!!!GO" xfId="623"/>
    <cellStyle name="百分比 2 5 2" xfId="624"/>
    <cellStyle name="输入 3 3" xfId="625"/>
    <cellStyle name="常规 2 9 3" xfId="626"/>
    <cellStyle name="PSInt" xfId="627"/>
    <cellStyle name="常规 2 4" xfId="628"/>
    <cellStyle name="per.style" xfId="629"/>
    <cellStyle name="常规 2 3 4" xfId="630"/>
    <cellStyle name="t_HVAC Equipment (3)" xfId="631"/>
    <cellStyle name="常规 94" xfId="632"/>
    <cellStyle name="Percent [2] 2" xfId="633"/>
    <cellStyle name="Percent_!!!GO" xfId="634"/>
    <cellStyle name="标题 5" xfId="635"/>
    <cellStyle name="解释性文本 2 3" xfId="636"/>
    <cellStyle name="百分比 8" xfId="637"/>
    <cellStyle name="常规 2 3 2 3 2" xfId="638"/>
    <cellStyle name="Pourcentage_pldt" xfId="639"/>
    <cellStyle name="强调文字颜色 4 2" xfId="640"/>
    <cellStyle name="PSChar 2" xfId="641"/>
    <cellStyle name="PSHeading 3 3" xfId="642"/>
    <cellStyle name="编号 2 2" xfId="643"/>
    <cellStyle name="PSDate" xfId="644"/>
    <cellStyle name="编号 2 2 2" xfId="645"/>
    <cellStyle name="PSDate 2" xfId="646"/>
    <cellStyle name="标题 4 4 2 2" xfId="647"/>
    <cellStyle name="PSDec" xfId="648"/>
    <cellStyle name="常规 10" xfId="649"/>
    <cellStyle name="PSDec 2" xfId="650"/>
    <cellStyle name="编号 4" xfId="651"/>
    <cellStyle name="常规 16 2" xfId="652"/>
    <cellStyle name="PSHeading" xfId="653"/>
    <cellStyle name="常规 451" xfId="654"/>
    <cellStyle name="PSHeading 2 2 3" xfId="655"/>
    <cellStyle name="PSHeading 2 4" xfId="656"/>
    <cellStyle name="PSHeading 3" xfId="657"/>
    <cellStyle name="常规 2 9 3 2" xfId="658"/>
    <cellStyle name="PSInt 2" xfId="659"/>
    <cellStyle name="常规 2 4 2" xfId="660"/>
    <cellStyle name="输入 3" xfId="661"/>
    <cellStyle name="常规 2 9" xfId="662"/>
    <cellStyle name="PSSpacer 2" xfId="663"/>
    <cellStyle name="sstot 2" xfId="664"/>
    <cellStyle name="Standard_AREAS" xfId="665"/>
    <cellStyle name="强调文字颜色 4 3 2" xfId="666"/>
    <cellStyle name="t 2" xfId="667"/>
    <cellStyle name="常规 2 3 4 2" xfId="668"/>
    <cellStyle name="t_HVAC Equipment (3) 2" xfId="669"/>
    <cellStyle name="百分比 2 11" xfId="670"/>
    <cellStyle name="千位分隔 2 2" xfId="671"/>
    <cellStyle name="百分比 2 3 5" xfId="672"/>
    <cellStyle name="百分比 2 11 2" xfId="673"/>
    <cellStyle name="千位分隔 3" xfId="674"/>
    <cellStyle name="标题 4 2" xfId="675"/>
    <cellStyle name="解释性文本 2 2 2" xfId="676"/>
    <cellStyle name="百分比 7 2" xfId="677"/>
    <cellStyle name="百分比 2 12" xfId="678"/>
    <cellStyle name="标题 10" xfId="679"/>
    <cellStyle name="差 4 2" xfId="680"/>
    <cellStyle name="百分比 2 2" xfId="681"/>
    <cellStyle name="百分比 2 2 3" xfId="682"/>
    <cellStyle name="百分比 2 2 3 2" xfId="683"/>
    <cellStyle name="百分比 2 3" xfId="684"/>
    <cellStyle name="百分比 2 3 2" xfId="685"/>
    <cellStyle name="常规 2 14" xfId="686"/>
    <cellStyle name="百分比 2 3 2 2" xfId="687"/>
    <cellStyle name="常规 2 14 2" xfId="688"/>
    <cellStyle name="百分比 2 3 2 3" xfId="689"/>
    <cellStyle name="百分比 2 3 3" xfId="690"/>
    <cellStyle name="常规 2 15" xfId="691"/>
    <cellStyle name="百分比 2 3 3 2" xfId="692"/>
    <cellStyle name="百分比 2 4" xfId="693"/>
    <cellStyle name="百分比 2 4 3 2" xfId="694"/>
    <cellStyle name="百分比 2 4 4" xfId="695"/>
    <cellStyle name="百分比 2 5" xfId="696"/>
    <cellStyle name="常规 15 2" xfId="697"/>
    <cellStyle name="百分比 2 6" xfId="698"/>
    <cellStyle name="标题 2 2 2" xfId="699"/>
    <cellStyle name="常规 15 3" xfId="700"/>
    <cellStyle name="百分比 2 7" xfId="701"/>
    <cellStyle name="标题 2 2 3" xfId="702"/>
    <cellStyle name="百分比 2 8" xfId="703"/>
    <cellStyle name="百分比 3" xfId="704"/>
    <cellStyle name="百分比 3 2" xfId="705"/>
    <cellStyle name="百分比 3 2 2" xfId="706"/>
    <cellStyle name="百分比 3 3" xfId="707"/>
    <cellStyle name="编号 2" xfId="708"/>
    <cellStyle name="百分比 3 4" xfId="709"/>
    <cellStyle name="常规 2 2 6" xfId="710"/>
    <cellStyle name="百分比 4 2" xfId="711"/>
    <cellStyle name="标题 1 2" xfId="712"/>
    <cellStyle name="百分比 6 2" xfId="713"/>
    <cellStyle name="标题 3 2" xfId="714"/>
    <cellStyle name="标题 5 2" xfId="715"/>
    <cellStyle name="百分比 8 2" xfId="716"/>
    <cellStyle name="标题 6" xfId="717"/>
    <cellStyle name="解释性文本 2 4" xfId="718"/>
    <cellStyle name="百分比 9" xfId="719"/>
    <cellStyle name="标题 6 2" xfId="720"/>
    <cellStyle name="百分比 9 2" xfId="721"/>
    <cellStyle name="标题1 4" xfId="722"/>
    <cellStyle name="捠壿_Region Orders (2)" xfId="723"/>
    <cellStyle name="编号 2 3" xfId="724"/>
    <cellStyle name="编号 3" xfId="725"/>
    <cellStyle name="标题 1 3 2 2" xfId="726"/>
    <cellStyle name="标题 1 5 3" xfId="727"/>
    <cellStyle name="标题 2 4 2" xfId="728"/>
    <cellStyle name="常规 17 3" xfId="729"/>
    <cellStyle name="标题 1 7" xfId="730"/>
    <cellStyle name="常规 11" xfId="731"/>
    <cellStyle name="标题 2 3 2" xfId="732"/>
    <cellStyle name="常规 11 2" xfId="733"/>
    <cellStyle name="标题 2 3 2 2" xfId="734"/>
    <cellStyle name="标题 2 4" xfId="735"/>
    <cellStyle name="标题 2 4 2 2" xfId="736"/>
    <cellStyle name="标题 2 4 3" xfId="737"/>
    <cellStyle name="好 5 2" xfId="738"/>
    <cellStyle name="标题 3 2 2 2" xfId="739"/>
    <cellStyle name="标题 2 4 4" xfId="740"/>
    <cellStyle name="标题 2 5" xfId="741"/>
    <cellStyle name="常规 18 3" xfId="742"/>
    <cellStyle name="标题 2 7" xfId="743"/>
    <cellStyle name="标题 2 5 2" xfId="744"/>
    <cellStyle name="标题 2 5 3" xfId="745"/>
    <cellStyle name="常规 5 42" xfId="746"/>
    <cellStyle name="常规 18 2" xfId="747"/>
    <cellStyle name="标题 2 6" xfId="748"/>
    <cellStyle name="好 5" xfId="749"/>
    <cellStyle name="标题 3 2 2" xfId="750"/>
    <cellStyle name="好 6" xfId="751"/>
    <cellStyle name="标题 3 2 3" xfId="752"/>
    <cellStyle name="标题 3 4 3" xfId="753"/>
    <cellStyle name="标题 3 3 2 2" xfId="754"/>
    <cellStyle name="标题 3 3 3" xfId="755"/>
    <cellStyle name="商品名称 3 2" xfId="756"/>
    <cellStyle name="标题 3 3 4" xfId="757"/>
    <cellStyle name="标题 3 4" xfId="758"/>
    <cellStyle name="标题 3 4 2" xfId="759"/>
    <cellStyle name="标题 4 4 3" xfId="760"/>
    <cellStyle name="标题 3 4 2 2" xfId="761"/>
    <cellStyle name="标题 3 5" xfId="762"/>
    <cellStyle name="标题 3 5 2" xfId="763"/>
    <cellStyle name="常规 9" xfId="764"/>
    <cellStyle name="标题 3 5 3" xfId="765"/>
    <cellStyle name="常规 19 2" xfId="766"/>
    <cellStyle name="标题 3 6" xfId="767"/>
    <cellStyle name="常规 19 3" xfId="768"/>
    <cellStyle name="数量 2 2 2" xfId="769"/>
    <cellStyle name="标题 3 7" xfId="770"/>
    <cellStyle name="千位分隔 3 2" xfId="771"/>
    <cellStyle name="标题 4 2 2" xfId="772"/>
    <cellStyle name="千位分隔 3 2 2" xfId="773"/>
    <cellStyle name="标题 4 2 2 2" xfId="774"/>
    <cellStyle name="千位分隔 3 3" xfId="775"/>
    <cellStyle name="标题 4 2 3" xfId="776"/>
    <cellStyle name="标题 4 2 4" xfId="777"/>
    <cellStyle name="千位分隔 4" xfId="778"/>
    <cellStyle name="标题 4 3" xfId="779"/>
    <cellStyle name="千位分隔 4 2" xfId="780"/>
    <cellStyle name="标题 4 3 2" xfId="781"/>
    <cellStyle name="标题 4 3 2 2" xfId="782"/>
    <cellStyle name="标题 4 3 3" xfId="783"/>
    <cellStyle name="标题 4 3 4" xfId="784"/>
    <cellStyle name="千位分隔 5 2" xfId="785"/>
    <cellStyle name="标题 4 4 2" xfId="786"/>
    <cellStyle name="标题 4 4 4" xfId="787"/>
    <cellStyle name="千位分隔 6" xfId="788"/>
    <cellStyle name="标题 4 5" xfId="789"/>
    <cellStyle name="差_1110洱源" xfId="790"/>
    <cellStyle name="常规 25 2" xfId="791"/>
    <cellStyle name="千位分隔 7" xfId="792"/>
    <cellStyle name="标题 4 6" xfId="793"/>
    <cellStyle name="千位分隔 8" xfId="794"/>
    <cellStyle name="标题 4 7" xfId="795"/>
    <cellStyle name="标题 5 2 2" xfId="796"/>
    <cellStyle name="标题 5 3" xfId="797"/>
    <cellStyle name="标题 6 4" xfId="798"/>
    <cellStyle name="标题 7" xfId="799"/>
    <cellStyle name="标题 7 2" xfId="800"/>
    <cellStyle name="标题 7 2 2" xfId="801"/>
    <cellStyle name="标题 7 3" xfId="802"/>
    <cellStyle name="标题 8" xfId="803"/>
    <cellStyle name="常规 2 7" xfId="804"/>
    <cellStyle name="标题 8 2" xfId="805"/>
    <cellStyle name="输入 2" xfId="806"/>
    <cellStyle name="常规 2 8" xfId="807"/>
    <cellStyle name="标题 8 3" xfId="808"/>
    <cellStyle name="标题 9" xfId="809"/>
    <cellStyle name="常规 2 2 2 2 2 2" xfId="810"/>
    <cellStyle name="标题1" xfId="811"/>
    <cellStyle name="标题1 2" xfId="812"/>
    <cellStyle name="好_0605石屏 3" xfId="813"/>
    <cellStyle name="标题1 2 2" xfId="814"/>
    <cellStyle name="标题1 2 2 2" xfId="815"/>
    <cellStyle name="差 5 2" xfId="816"/>
    <cellStyle name="标题1 2 3" xfId="817"/>
    <cellStyle name="标题1 3" xfId="818"/>
    <cellStyle name="标题1 3 2" xfId="819"/>
    <cellStyle name="表标题" xfId="820"/>
    <cellStyle name="表标题 2" xfId="821"/>
    <cellStyle name="常规 2 2" xfId="822"/>
    <cellStyle name="部门" xfId="823"/>
    <cellStyle name="常规 2 2 2" xfId="824"/>
    <cellStyle name="部门 2" xfId="825"/>
    <cellStyle name="常规 10 41" xfId="826"/>
    <cellStyle name="常规 2 2 2 2 2" xfId="827"/>
    <cellStyle name="部门 2 2 2" xfId="828"/>
    <cellStyle name="常规 2 2 2 3" xfId="829"/>
    <cellStyle name="部门 2 3" xfId="830"/>
    <cellStyle name="常规 2 2 3" xfId="831"/>
    <cellStyle name="部门 3" xfId="832"/>
    <cellStyle name="解释性文本 5 2" xfId="833"/>
    <cellStyle name="差 2 2" xfId="834"/>
    <cellStyle name="差 2 2 2" xfId="835"/>
    <cellStyle name="解释性文本 5 3" xfId="836"/>
    <cellStyle name="差 2 3" xfId="837"/>
    <cellStyle name="差 2 4" xfId="838"/>
    <cellStyle name="差 3 2" xfId="839"/>
    <cellStyle name="差_0605石屏县" xfId="840"/>
    <cellStyle name="警告文本 6" xfId="841"/>
    <cellStyle name="差 3 2 2" xfId="842"/>
    <cellStyle name="差 3 3" xfId="843"/>
    <cellStyle name="差 3 4" xfId="844"/>
    <cellStyle name="差 4 3" xfId="845"/>
    <cellStyle name="差 4 4" xfId="846"/>
    <cellStyle name="差 5" xfId="847"/>
    <cellStyle name="差 5 3" xfId="848"/>
    <cellStyle name="差_0502通海县 2 2" xfId="849"/>
    <cellStyle name="差 6" xfId="850"/>
    <cellStyle name="常规 5 2 3" xfId="851"/>
    <cellStyle name="差 8" xfId="852"/>
    <cellStyle name="差_0502通海县" xfId="853"/>
    <cellStyle name="差_0502通海县 2" xfId="854"/>
    <cellStyle name="差_0605石屏县 2" xfId="855"/>
    <cellStyle name="差_0605石屏县 2 2" xfId="856"/>
    <cellStyle name="差_0605石屏县 3" xfId="857"/>
    <cellStyle name="差_1110洱源 2 2" xfId="858"/>
    <cellStyle name="差_11大理" xfId="859"/>
    <cellStyle name="差_11大理 2" xfId="860"/>
    <cellStyle name="差_11大理 3" xfId="861"/>
    <cellStyle name="常规 2 2 3 2 2" xfId="862"/>
    <cellStyle name="差_2007年地州资金往来对账表" xfId="863"/>
    <cellStyle name="差_2007年地州资金往来对账表 2" xfId="864"/>
    <cellStyle name="差_2007年地州资金往来对账表 2 2" xfId="865"/>
    <cellStyle name="差_2007年地州资金往来对账表 3" xfId="866"/>
    <cellStyle name="常规 28" xfId="867"/>
    <cellStyle name="差_2008年地州对账表(国库资金）" xfId="868"/>
    <cellStyle name="差_2008年地州对账表(国库资金） 2" xfId="869"/>
    <cellStyle name="适中 3" xfId="870"/>
    <cellStyle name="差_2008年地州对账表(国库资金） 2 2" xfId="871"/>
    <cellStyle name="差_Book1" xfId="872"/>
    <cellStyle name="差_M01-1" xfId="873"/>
    <cellStyle name="输入 3 2" xfId="874"/>
    <cellStyle name="常规 2 9 2" xfId="875"/>
    <cellStyle name="常规 2 3" xfId="876"/>
    <cellStyle name="昗弨_Pacific Region P&amp;L" xfId="877"/>
    <cellStyle name="差_M01-1 2" xfId="878"/>
    <cellStyle name="输入 3 2 2" xfId="879"/>
    <cellStyle name="常规 2 9 2 2" xfId="880"/>
    <cellStyle name="常规 2 3 2" xfId="881"/>
    <cellStyle name="常规 2 3 2 2" xfId="882"/>
    <cellStyle name="差_M01-1 2 2" xfId="883"/>
    <cellStyle name="常规 2 3 3" xfId="884"/>
    <cellStyle name="差_M01-1 3" xfId="885"/>
    <cellStyle name="常规 10 2" xfId="886"/>
    <cellStyle name="常规 10 2 2" xfId="887"/>
    <cellStyle name="常规 3 3 2 3" xfId="888"/>
    <cellStyle name="常规 10 2 2 2" xfId="889"/>
    <cellStyle name="汇总 6 2" xfId="890"/>
    <cellStyle name="常规 10 2 3" xfId="891"/>
    <cellStyle name="常规 10 2_报预算局：2016年云南省及省本级1-7月社保基金预算执行情况表（0823）" xfId="892"/>
    <cellStyle name="常规 10 3" xfId="893"/>
    <cellStyle name="常规 11 2 2" xfId="894"/>
    <cellStyle name="常规 11 3" xfId="895"/>
    <cellStyle name="常规 11 3 2" xfId="896"/>
    <cellStyle name="常规 430" xfId="897"/>
    <cellStyle name="常规 13 2" xfId="898"/>
    <cellStyle name="好 4 4" xfId="899"/>
    <cellStyle name="常规 14" xfId="900"/>
    <cellStyle name="常规 14 2" xfId="901"/>
    <cellStyle name="检查单元格 2 2 2" xfId="902"/>
    <cellStyle name="常规 21" xfId="903"/>
    <cellStyle name="常规 16" xfId="904"/>
    <cellStyle name="分级显示行_1_Book1" xfId="905"/>
    <cellStyle name="常规 6 4 2" xfId="906"/>
    <cellStyle name="常规 4 2 2 2 2" xfId="907"/>
    <cellStyle name="注释 4 2" xfId="908"/>
    <cellStyle name="常规 22" xfId="909"/>
    <cellStyle name="常规 17" xfId="910"/>
    <cellStyle name="注释 4 3" xfId="911"/>
    <cellStyle name="常规 23" xfId="912"/>
    <cellStyle name="常规 18" xfId="913"/>
    <cellStyle name="常规 5 42 2" xfId="914"/>
    <cellStyle name="常规 18 2 2" xfId="915"/>
    <cellStyle name="注释 4 4" xfId="916"/>
    <cellStyle name="常规 24" xfId="917"/>
    <cellStyle name="常规 19" xfId="918"/>
    <cellStyle name="常规 19 10" xfId="919"/>
    <cellStyle name="常规 19 2 2" xfId="920"/>
    <cellStyle name="适中 3 3" xfId="921"/>
    <cellStyle name="强调文字颜色 3 3 2" xfId="922"/>
    <cellStyle name="常规 2 10 2" xfId="923"/>
    <cellStyle name="常规 2 11" xfId="924"/>
    <cellStyle name="适中 4 3" xfId="925"/>
    <cellStyle name="常规 2 11 2" xfId="926"/>
    <cellStyle name="常规 2 12" xfId="927"/>
    <cellStyle name="常规 2 13" xfId="928"/>
    <cellStyle name="常规 2 13 2" xfId="929"/>
    <cellStyle name="常规 2 2 2 2 3" xfId="930"/>
    <cellStyle name="强调文字颜色 1 2" xfId="931"/>
    <cellStyle name="常规 2 2 2 4 2" xfId="932"/>
    <cellStyle name="常规 2 2 3 3 2" xfId="933"/>
    <cellStyle name="常规 2 2 5" xfId="934"/>
    <cellStyle name="数量" xfId="935"/>
    <cellStyle name="常规 2 3 2 2 2" xfId="936"/>
    <cellStyle name="数量 2" xfId="937"/>
    <cellStyle name="常规 2 3 2 2 2 2" xfId="938"/>
    <cellStyle name="常规 2 3 2 2 3" xfId="939"/>
    <cellStyle name="常规 2 3 2 3" xfId="940"/>
    <cellStyle name="常规 2 3 5" xfId="941"/>
    <cellStyle name="常规 2 3 5 2" xfId="942"/>
    <cellStyle name="常规 2 4 2 2" xfId="943"/>
    <cellStyle name="常规 2 4 2 2 2" xfId="944"/>
    <cellStyle name="输出 2 2 2" xfId="945"/>
    <cellStyle name="常规 2 4 2 3" xfId="946"/>
    <cellStyle name="常规 2 4 2 3 2" xfId="947"/>
    <cellStyle name="常规 2 4 3" xfId="948"/>
    <cellStyle name="常规 2 4 3 2" xfId="949"/>
    <cellStyle name="常规 2 4 4" xfId="950"/>
    <cellStyle name="常规 2 4 4 2" xfId="951"/>
    <cellStyle name="常规 7 2 2" xfId="952"/>
    <cellStyle name="常规 2 4 5" xfId="953"/>
    <cellStyle name="输入 3 4" xfId="954"/>
    <cellStyle name="好_2008年地州对账表(国库资金） 2" xfId="955"/>
    <cellStyle name="常规 2 9 4" xfId="956"/>
    <cellStyle name="常规 2 5" xfId="957"/>
    <cellStyle name="常规 2 5 2" xfId="958"/>
    <cellStyle name="检查单元格 6" xfId="959"/>
    <cellStyle name="常规 2 5 2 2" xfId="960"/>
    <cellStyle name="常规 2 5 2 2 2" xfId="961"/>
    <cellStyle name="输出 3 2 2" xfId="962"/>
    <cellStyle name="检查单元格 7" xfId="963"/>
    <cellStyle name="常规 2 5 2 3" xfId="964"/>
    <cellStyle name="千位分隔 2" xfId="965"/>
    <cellStyle name="常规 7 3 2" xfId="966"/>
    <cellStyle name="常规 2 5 5" xfId="967"/>
    <cellStyle name="常规 2 6" xfId="968"/>
    <cellStyle name="常规 2 6 2" xfId="969"/>
    <cellStyle name="常规 2 6 2 2" xfId="970"/>
    <cellStyle name="常规 2 6 2 2 2" xfId="971"/>
    <cellStyle name="常规 2 6 3 2" xfId="972"/>
    <cellStyle name="检查单元格 3 2 2" xfId="973"/>
    <cellStyle name="常规 2 6 4" xfId="974"/>
    <cellStyle name="常规 2 6 4 2" xfId="975"/>
    <cellStyle name="常规 2 7 3" xfId="976"/>
    <cellStyle name="输入 2 2" xfId="977"/>
    <cellStyle name="常规 2 8 2" xfId="978"/>
    <cellStyle name="常规 30" xfId="979"/>
    <cellStyle name="常规 25" xfId="980"/>
    <cellStyle name="常规 31" xfId="981"/>
    <cellStyle name="常规 26" xfId="982"/>
    <cellStyle name="常规 27" xfId="983"/>
    <cellStyle name="常规 29" xfId="984"/>
    <cellStyle name="输出 4 2" xfId="985"/>
    <cellStyle name="常规 3" xfId="986"/>
    <cellStyle name="输出 4 2 2" xfId="987"/>
    <cellStyle name="常规 3 2" xfId="988"/>
    <cellStyle name="适中 4" xfId="989"/>
    <cellStyle name="常规 3 2 2" xfId="990"/>
    <cellStyle name="适中 4 2" xfId="991"/>
    <cellStyle name="常规 3 2 2 2" xfId="992"/>
    <cellStyle name="适中 6" xfId="993"/>
    <cellStyle name="常规 3 2 4" xfId="994"/>
    <cellStyle name="常规 3 2 4 2" xfId="995"/>
    <cellStyle name="常规 3 3 2 2" xfId="996"/>
    <cellStyle name="常规 3 3 2 2 2" xfId="997"/>
    <cellStyle name="常规 3 3 3 2" xfId="998"/>
    <cellStyle name="常规_2007年云南省向人大报送政府收支预算表格式编制过程表 2" xfId="999"/>
    <cellStyle name="常规 3 3 4" xfId="1000"/>
    <cellStyle name="强调 3" xfId="1001"/>
    <cellStyle name="常规 3 3 4 2" xfId="1002"/>
    <cellStyle name="常规 3 4 2" xfId="1003"/>
    <cellStyle name="检查单元格 2 4" xfId="1004"/>
    <cellStyle name="常规 3 4 2 2" xfId="1005"/>
    <cellStyle name="常规 3 5" xfId="1006"/>
    <cellStyle name="常规 3 5 2" xfId="1007"/>
    <cellStyle name="常规 3 6" xfId="1008"/>
    <cellStyle name="常规 3 6 2" xfId="1009"/>
    <cellStyle name="常规 3 7" xfId="1010"/>
    <cellStyle name="常规 3 8" xfId="1011"/>
    <cellStyle name="常规 3_Book1" xfId="1012"/>
    <cellStyle name="输出 4 3" xfId="1013"/>
    <cellStyle name="常规 4" xfId="1014"/>
    <cellStyle name="常规 4 2" xfId="1015"/>
    <cellStyle name="常规 4 4" xfId="1016"/>
    <cellStyle name="常规 4 2 2" xfId="1017"/>
    <cellStyle name="常规 6 4" xfId="1018"/>
    <cellStyle name="常规 4 2 2 2" xfId="1019"/>
    <cellStyle name="常规 4 5" xfId="1020"/>
    <cellStyle name="常规 4 2 3" xfId="1021"/>
    <cellStyle name="常规 7 4" xfId="1022"/>
    <cellStyle name="常规 4 2 3 2" xfId="1023"/>
    <cellStyle name="常规 4 6" xfId="1024"/>
    <cellStyle name="常规 4 2 4" xfId="1025"/>
    <cellStyle name="常规 8 4" xfId="1026"/>
    <cellStyle name="常规 444" xfId="1027"/>
    <cellStyle name="常规 439" xfId="1028"/>
    <cellStyle name="常规 4 6 2" xfId="1029"/>
    <cellStyle name="常规 4 2 4 2" xfId="1030"/>
    <cellStyle name="常规 4 7" xfId="1031"/>
    <cellStyle name="常规 4 2 5" xfId="1032"/>
    <cellStyle name="常规 4 3" xfId="1033"/>
    <cellStyle name="常规 5 4" xfId="1034"/>
    <cellStyle name="常规 4 3 2" xfId="1035"/>
    <cellStyle name="常规 5 4 2" xfId="1036"/>
    <cellStyle name="常规 4 3 2 2" xfId="1037"/>
    <cellStyle name="常规 4 3 2 2 2" xfId="1038"/>
    <cellStyle name="常规 4 3 2 3" xfId="1039"/>
    <cellStyle name="常规 5 5" xfId="1040"/>
    <cellStyle name="常规 4 3 3" xfId="1041"/>
    <cellStyle name="常规 4 3 3 2" xfId="1042"/>
    <cellStyle name="常规 4 3 4" xfId="1043"/>
    <cellStyle name="常规 431" xfId="1044"/>
    <cellStyle name="链接单元格 2" xfId="1045"/>
    <cellStyle name="常规 432" xfId="1046"/>
    <cellStyle name="好_1110洱源 2 2" xfId="1047"/>
    <cellStyle name="常规 448" xfId="1048"/>
    <cellStyle name="常规 449" xfId="1049"/>
    <cellStyle name="常规 452" xfId="1050"/>
    <cellStyle name="常规 5 2 3 2" xfId="1051"/>
    <cellStyle name="常规 5 2 4" xfId="1052"/>
    <cellStyle name="常规 5 3 2" xfId="1053"/>
    <cellStyle name="常规 6 2 2" xfId="1054"/>
    <cellStyle name="常规 6 3" xfId="1055"/>
    <cellStyle name="常规 6 3 2" xfId="1056"/>
    <cellStyle name="常规 6 3 2 2" xfId="1057"/>
    <cellStyle name="常规 6 3 3" xfId="1058"/>
    <cellStyle name="常规 7" xfId="1059"/>
    <cellStyle name="常规 7 2" xfId="1060"/>
    <cellStyle name="常规 8" xfId="1061"/>
    <cellStyle name="注释 7" xfId="1062"/>
    <cellStyle name="常规 9 2 2" xfId="1063"/>
    <cellStyle name="常规 9 2 2 2" xfId="1064"/>
    <cellStyle name="注释 8" xfId="1065"/>
    <cellStyle name="常规 9 2 3" xfId="1066"/>
    <cellStyle name="常规 9 3 2" xfId="1067"/>
    <cellStyle name="常规 9 4" xfId="1068"/>
    <cellStyle name="常规 9 5" xfId="1069"/>
    <cellStyle name="常规 95" xfId="1070"/>
    <cellStyle name="常规_2004年基金预算(二稿)" xfId="1071"/>
    <cellStyle name="计算 2 3" xfId="1072"/>
    <cellStyle name="常规_2007年云南省向人大报送政府收支预算表格式编制过程表 2 2" xfId="1073"/>
    <cellStyle name="数量 4" xfId="1074"/>
    <cellStyle name="常规_2007年云南省向人大报送政府收支预算表格式编制过程表 2 2 2" xfId="1075"/>
    <cellStyle name="超级链接 3" xfId="1076"/>
    <cellStyle name="超链接 2" xfId="1077"/>
    <cellStyle name="超链接 2 2" xfId="1078"/>
    <cellStyle name="超链接 2 2 2" xfId="1079"/>
    <cellStyle name="超链接 3" xfId="1080"/>
    <cellStyle name="超链接 3 2" xfId="1081"/>
    <cellStyle name="超链接 4" xfId="1082"/>
    <cellStyle name="超链接 4 2" xfId="1083"/>
    <cellStyle name="好 2" xfId="1084"/>
    <cellStyle name="好 2 2" xfId="1085"/>
    <cellStyle name="好 2 2 2" xfId="1086"/>
    <cellStyle name="好 3" xfId="1087"/>
    <cellStyle name="好 3 2" xfId="1088"/>
    <cellStyle name="好 4" xfId="1089"/>
    <cellStyle name="好 5 3" xfId="1090"/>
    <cellStyle name="好_2008年地州对账表(国库资金） 2 2" xfId="1091"/>
    <cellStyle name="商品名称 2 3" xfId="1092"/>
    <cellStyle name="好 8" xfId="1093"/>
    <cellStyle name="好_0502通海县 2" xfId="1094"/>
    <cellStyle name="好_0502通海县 2 2" xfId="1095"/>
    <cellStyle name="好_0502通海县 3" xfId="1096"/>
    <cellStyle name="好_0605石屏" xfId="1097"/>
    <cellStyle name="好_0605石屏 2" xfId="1098"/>
    <cellStyle name="好_0605石屏 2 2" xfId="1099"/>
    <cellStyle name="好_0605石屏县" xfId="1100"/>
    <cellStyle name="好_0605石屏县 2" xfId="1101"/>
    <cellStyle name="好_0605石屏县 3" xfId="1102"/>
    <cellStyle name="好_1110洱源" xfId="1103"/>
    <cellStyle name="好_1110洱源 2" xfId="1104"/>
    <cellStyle name="解释性文本 4 3" xfId="1105"/>
    <cellStyle name="好_1110洱源 3" xfId="1106"/>
    <cellStyle name="解释性文本 4 4" xfId="1107"/>
    <cellStyle name="好_11大理" xfId="1108"/>
    <cellStyle name="好_11大理 2" xfId="1109"/>
    <cellStyle name="好_11大理 2 2" xfId="1110"/>
    <cellStyle name="好_M01-1 2" xfId="1111"/>
    <cellStyle name="好_11大理 3" xfId="1112"/>
    <cellStyle name="好_2007年地州资金往来对账表" xfId="1113"/>
    <cellStyle name="好_2007年地州资金往来对账表 2" xfId="1114"/>
    <cellStyle name="好_2007年地州资金往来对账表 2 2" xfId="1115"/>
    <cellStyle name="好_2008年地州对账表(国库资金） 3" xfId="1116"/>
    <cellStyle name="好_Book1" xfId="1117"/>
    <cellStyle name="好_Book1 2" xfId="1118"/>
    <cellStyle name="好_M01-1" xfId="1119"/>
    <cellStyle name="好_M01-1 2 2" xfId="1120"/>
    <cellStyle name="后继超级链接" xfId="1121"/>
    <cellStyle name="后继超级链接 2" xfId="1122"/>
    <cellStyle name="后继超级链接 2 2" xfId="1123"/>
    <cellStyle name="后继超级链接 3" xfId="1124"/>
    <cellStyle name="汇总 2 2 2" xfId="1125"/>
    <cellStyle name="汇总 2 2 2 2" xfId="1126"/>
    <cellStyle name="汇总 8" xfId="1127"/>
    <cellStyle name="汇总 2 2 3" xfId="1128"/>
    <cellStyle name="警告文本 2 2 2" xfId="1129"/>
    <cellStyle name="检查单元格 2" xfId="1130"/>
    <cellStyle name="汇总 2 3" xfId="1131"/>
    <cellStyle name="检查单元格 2 2" xfId="1132"/>
    <cellStyle name="汇总 2 3 2" xfId="1133"/>
    <cellStyle name="检查单元格 3" xfId="1134"/>
    <cellStyle name="汇总 2 4" xfId="1135"/>
    <cellStyle name="检查单元格 3 2" xfId="1136"/>
    <cellStyle name="汇总 2 4 2" xfId="1137"/>
    <cellStyle name="检查单元格 4" xfId="1138"/>
    <cellStyle name="汇总 2 5" xfId="1139"/>
    <cellStyle name="汇总 3 2" xfId="1140"/>
    <cellStyle name="汇总 3 2 2" xfId="1141"/>
    <cellStyle name="汇总 3 2 2 2" xfId="1142"/>
    <cellStyle name="汇总 3 2 3" xfId="1143"/>
    <cellStyle name="警告文本 3 2 2" xfId="1144"/>
    <cellStyle name="汇总 3 3 2" xfId="1145"/>
    <cellStyle name="汇总 3 4" xfId="1146"/>
    <cellStyle name="汇总 3 4 2" xfId="1147"/>
    <cellStyle name="汇总 3 5" xfId="1148"/>
    <cellStyle name="汇总 4 2" xfId="1149"/>
    <cellStyle name="汇总 4 2 2" xfId="1150"/>
    <cellStyle name="汇总 4 2 2 2" xfId="1151"/>
    <cellStyle name="汇总 4 2 3" xfId="1152"/>
    <cellStyle name="警告文本 4 2 2" xfId="1153"/>
    <cellStyle name="汇总 4 3" xfId="1154"/>
    <cellStyle name="汇总 4 3 2" xfId="1155"/>
    <cellStyle name="汇总 4 4" xfId="1156"/>
    <cellStyle name="汇总 4 4 2" xfId="1157"/>
    <cellStyle name="汇总 4 5" xfId="1158"/>
    <cellStyle name="汇总 5 2" xfId="1159"/>
    <cellStyle name="汇总 5 2 2" xfId="1160"/>
    <cellStyle name="汇总 5 3" xfId="1161"/>
    <cellStyle name="汇总 5 3 2" xfId="1162"/>
    <cellStyle name="汇总 5 4" xfId="1163"/>
    <cellStyle name="千分位_97-917" xfId="1164"/>
    <cellStyle name="汇总 7 2" xfId="1165"/>
    <cellStyle name="汇总 8 2" xfId="1166"/>
    <cellStyle name="计算 2" xfId="1167"/>
    <cellStyle name="计算 2 2" xfId="1168"/>
    <cellStyle name="计算 2 2 2" xfId="1169"/>
    <cellStyle name="计算 2 4" xfId="1170"/>
    <cellStyle name="计算 3" xfId="1171"/>
    <cellStyle name="计算 3 2" xfId="1172"/>
    <cellStyle name="计算 3 2 2" xfId="1173"/>
    <cellStyle name="计算 3 3" xfId="1174"/>
    <cellStyle name="计算 3 4" xfId="1175"/>
    <cellStyle name="计算 4 2" xfId="1176"/>
    <cellStyle name="计算 4 3" xfId="1177"/>
    <cellStyle name="计算 4 4" xfId="1178"/>
    <cellStyle name="计算 5" xfId="1179"/>
    <cellStyle name="计算 5 2" xfId="1180"/>
    <cellStyle name="计算 5 3" xfId="1181"/>
    <cellStyle name="计算 6" xfId="1182"/>
    <cellStyle name="计算 7" xfId="1183"/>
    <cellStyle name="计算 8" xfId="1184"/>
    <cellStyle name="检查单元格 2 3" xfId="1185"/>
    <cellStyle name="检查单元格 3 3" xfId="1186"/>
    <cellStyle name="检查单元格 4 2" xfId="1187"/>
    <cellStyle name="检查单元格 4 2 2" xfId="1188"/>
    <cellStyle name="检查单元格 4 3" xfId="1189"/>
    <cellStyle name="检查单元格 4 4" xfId="1190"/>
    <cellStyle name="检查单元格 5" xfId="1191"/>
    <cellStyle name="检查单元格 5 2" xfId="1192"/>
    <cellStyle name="检查单元格 5 3" xfId="1193"/>
    <cellStyle name="检查单元格 8" xfId="1194"/>
    <cellStyle name="解释性文本 3 3" xfId="1195"/>
    <cellStyle name="解释性文本 3 4" xfId="1196"/>
    <cellStyle name="解释性文本 4 2" xfId="1197"/>
    <cellStyle name="解释性文本 4 2 2" xfId="1198"/>
    <cellStyle name="借出原因 2" xfId="1199"/>
    <cellStyle name="借出原因 2 2" xfId="1200"/>
    <cellStyle name="借出原因 2 2 2" xfId="1201"/>
    <cellStyle name="借出原因 2 3" xfId="1202"/>
    <cellStyle name="借出原因 3" xfId="1203"/>
    <cellStyle name="借出原因 3 2" xfId="1204"/>
    <cellStyle name="借出原因 4" xfId="1205"/>
    <cellStyle name="警告文本 2" xfId="1206"/>
    <cellStyle name="警告文本 2 2" xfId="1207"/>
    <cellStyle name="警告文本 2 3" xfId="1208"/>
    <cellStyle name="警告文本 2 4" xfId="1209"/>
    <cellStyle name="警告文本 3" xfId="1210"/>
    <cellStyle name="警告文本 3 2" xfId="1211"/>
    <cellStyle name="警告文本 3 3" xfId="1212"/>
    <cellStyle name="警告文本 3 4" xfId="1213"/>
    <cellStyle name="警告文本 4" xfId="1214"/>
    <cellStyle name="警告文本 4 3" xfId="1215"/>
    <cellStyle name="警告文本 4 4" xfId="1216"/>
    <cellStyle name="警告文本 5" xfId="1217"/>
    <cellStyle name="警告文本 5 2" xfId="1218"/>
    <cellStyle name="警告文本 5 3" xfId="1219"/>
    <cellStyle name="警告文本 7" xfId="1220"/>
    <cellStyle name="链接单元格 2 2" xfId="1221"/>
    <cellStyle name="链接单元格 2 2 2" xfId="1222"/>
    <cellStyle name="链接单元格 2 3" xfId="1223"/>
    <cellStyle name="链接单元格 2 4" xfId="1224"/>
    <cellStyle name="链接单元格 3 2" xfId="1225"/>
    <cellStyle name="链接单元格 3 3" xfId="1226"/>
    <cellStyle name="链接单元格 3 4" xfId="1227"/>
    <cellStyle name="链接单元格 4 2" xfId="1228"/>
    <cellStyle name="链接单元格 4 2 2" xfId="1229"/>
    <cellStyle name="链接单元格 4 3" xfId="1230"/>
    <cellStyle name="链接单元格 4 4" xfId="1231"/>
    <cellStyle name="链接单元格 5 2" xfId="1232"/>
    <cellStyle name="链接单元格 5 3" xfId="1233"/>
    <cellStyle name="普通_97-917" xfId="1234"/>
    <cellStyle name="千位分隔 11" xfId="1235"/>
    <cellStyle name="千分位[0]_laroux" xfId="1236"/>
    <cellStyle name="输入 8" xfId="1237"/>
    <cellStyle name="千位[0]_ 方正PC" xfId="1238"/>
    <cellStyle name="千位_ 方正PC" xfId="1239"/>
    <cellStyle name="千位分隔 11 2" xfId="1240"/>
    <cellStyle name="千位分隔 2 2 2" xfId="1241"/>
    <cellStyle name="千位分隔 4 6" xfId="1242"/>
    <cellStyle name="千位分隔 4 6 2" xfId="1243"/>
    <cellStyle name="千位分隔 7 2" xfId="1244"/>
    <cellStyle name="千位分隔 8 2" xfId="1245"/>
    <cellStyle name="强调文字颜色 4 2 2 2" xfId="1246"/>
    <cellStyle name="千位分隔 9" xfId="1247"/>
    <cellStyle name="强调 1" xfId="1248"/>
    <cellStyle name="强调 1 2" xfId="1249"/>
    <cellStyle name="强调 2" xfId="1250"/>
    <cellStyle name="强调 3 2" xfId="1251"/>
    <cellStyle name="强调文字颜色 1 2 2" xfId="1252"/>
    <cellStyle name="强调文字颜色 1 2 2 2" xfId="1253"/>
    <cellStyle name="强调文字颜色 1 2 3" xfId="1254"/>
    <cellStyle name="强调文字颜色 6 2 2 2" xfId="1255"/>
    <cellStyle name="强调文字颜色 1 3" xfId="1256"/>
    <cellStyle name="强调文字颜色 1 3 2" xfId="1257"/>
    <cellStyle name="强调文字颜色 2 2" xfId="1258"/>
    <cellStyle name="强调文字颜色 2 2 3" xfId="1259"/>
    <cellStyle name="强调文字颜色 2 3" xfId="1260"/>
    <cellStyle name="强调文字颜色 3 2" xfId="1261"/>
    <cellStyle name="适中 2 3" xfId="1262"/>
    <cellStyle name="强调文字颜色 3 2 2" xfId="1263"/>
    <cellStyle name="强调文字颜色 3 2 2 2" xfId="1264"/>
    <cellStyle name="适中 2 4" xfId="1265"/>
    <cellStyle name="强调文字颜色 3 2 3" xfId="1266"/>
    <cellStyle name="强调文字颜色 4 2 2" xfId="1267"/>
    <cellStyle name="强调文字颜色 4 2 3" xfId="1268"/>
    <cellStyle name="强调文字颜色 5 2" xfId="1269"/>
    <cellStyle name="强调文字颜色 5 3" xfId="1270"/>
    <cellStyle name="强调文字颜色 5 3 2" xfId="1271"/>
    <cellStyle name="强调文字颜色 6 2" xfId="1272"/>
    <cellStyle name="强调文字颜色 6 2 2" xfId="1273"/>
    <cellStyle name="强调文字颜色 6 2 3" xfId="1274"/>
    <cellStyle name="强调文字颜色 6 3" xfId="1275"/>
    <cellStyle name="强调文字颜色 6 3 2" xfId="1276"/>
    <cellStyle name="日期 2 2 2" xfId="1277"/>
    <cellStyle name="日期 2 3" xfId="1278"/>
    <cellStyle name="日期 3 2" xfId="1279"/>
    <cellStyle name="日期 4" xfId="1280"/>
    <cellStyle name="商品名称" xfId="1281"/>
    <cellStyle name="商品名称 2" xfId="1282"/>
    <cellStyle name="商品名称 2 2 2" xfId="1283"/>
    <cellStyle name="商品名称 3" xfId="1284"/>
    <cellStyle name="适中 2" xfId="1285"/>
    <cellStyle name="适中 3 2" xfId="1286"/>
    <cellStyle name="适中 3 2 2" xfId="1287"/>
    <cellStyle name="适中 3 4" xfId="1288"/>
    <cellStyle name="适中 4 2 2" xfId="1289"/>
    <cellStyle name="适中 4 4" xfId="1290"/>
    <cellStyle name="输出 2" xfId="1291"/>
    <cellStyle name="输出 2 2" xfId="1292"/>
    <cellStyle name="输出 2 3" xfId="1293"/>
    <cellStyle name="输出 2 4" xfId="1294"/>
    <cellStyle name="输出 3" xfId="1295"/>
    <cellStyle name="输出 3 2" xfId="1296"/>
    <cellStyle name="输出 4" xfId="1297"/>
    <cellStyle name="输出 5" xfId="1298"/>
    <cellStyle name="寘嬫愗傝_Region Orders (2)" xfId="1299"/>
    <cellStyle name="输出 5 2" xfId="1300"/>
    <cellStyle name="输出 5 3" xfId="1301"/>
    <cellStyle name="输出 6" xfId="1302"/>
    <cellStyle name="输出 7" xfId="1303"/>
    <cellStyle name="输出 8" xfId="1304"/>
    <cellStyle name="输入 2 2 2" xfId="1305"/>
    <cellStyle name="输入 2 3" xfId="1306"/>
    <cellStyle name="输入 4 4" xfId="1307"/>
    <cellStyle name="输入 5" xfId="1308"/>
    <cellStyle name="输入 5 2" xfId="1309"/>
    <cellStyle name="输入 5 3" xfId="1310"/>
    <cellStyle name="输入 6" xfId="1311"/>
    <cellStyle name="输入 7" xfId="1312"/>
    <cellStyle name="数量 2 2" xfId="1313"/>
    <cellStyle name="数量 2 3" xfId="1314"/>
    <cellStyle name="未定义" xfId="1315"/>
    <cellStyle name="样式 1" xfId="1316"/>
    <cellStyle name="寘嬫愗傝 [0.00]_Region Orders (2)" xfId="1317"/>
    <cellStyle name="注释 2 2" xfId="1318"/>
    <cellStyle name="注释 2 2 2" xfId="1319"/>
    <cellStyle name="注释 2 3" xfId="1320"/>
    <cellStyle name="注释 2 4" xfId="1321"/>
    <cellStyle name="注释 3" xfId="1322"/>
    <cellStyle name="注释 3 2" xfId="1323"/>
    <cellStyle name="注释 3 2 2" xfId="1324"/>
    <cellStyle name="注释 3 3" xfId="1325"/>
    <cellStyle name="注释 3 4" xfId="1326"/>
    <cellStyle name="注释 4" xfId="1327"/>
    <cellStyle name="注释 5" xfId="1328"/>
    <cellStyle name="注释 5 2" xfId="1329"/>
    <cellStyle name="注释 5 3" xfId="1330"/>
    <cellStyle name="注释 6" xfId="1331"/>
  </cellStyles>
  <dxfs count="6">
    <dxf>
      <font>
        <color indexed="9"/>
      </font>
    </dxf>
    <dxf>
      <font>
        <b val="1"/>
        <i val="0"/>
      </font>
    </dxf>
    <dxf>
      <font>
        <color indexed="10"/>
      </font>
    </dxf>
    <dxf>
      <font>
        <b val="0"/>
        <color indexed="9"/>
      </font>
    </dxf>
    <dxf>
      <font>
        <b val="0"/>
        <i val="0"/>
        <color indexed="9"/>
      </font>
    </dxf>
    <dxf>
      <font>
        <b val="0"/>
        <i val="0"/>
        <color indexed="10"/>
      </font>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9" Type="http://schemas.openxmlformats.org/officeDocument/2006/relationships/styles" Target="styles.xml"/><Relationship Id="rId38" Type="http://schemas.openxmlformats.org/officeDocument/2006/relationships/sharedStrings" Target="sharedStrings.xml"/><Relationship Id="rId37" Type="http://schemas.openxmlformats.org/officeDocument/2006/relationships/theme" Target="theme/theme1.xml"/><Relationship Id="rId36" Type="http://schemas.openxmlformats.org/officeDocument/2006/relationships/externalLink" Target="externalLinks/externalLink3.xml"/><Relationship Id="rId35" Type="http://schemas.openxmlformats.org/officeDocument/2006/relationships/externalLink" Target="externalLinks/externalLink2.xml"/><Relationship Id="rId34" Type="http://schemas.openxmlformats.org/officeDocument/2006/relationships/externalLink" Target="externalLinks/externalLink1.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24.6.233\&#20840;&#20307;&#20154;&#21592;\02&#24179;&#34913;&#22788;\01&#36130;&#21147;&#21450;&#39044;&#20915;&#31639;&#25253;&#21578;\2018&#24180;\&#24180;&#21021;&#20154;&#20195;&#20250;\&#36807;&#31243;\RecoveredExternalLink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24.6.233\&#20840;&#20307;&#20154;&#21592;\02&#24179;&#34913;&#22788;\01&#36130;&#21147;&#21450;&#39044;&#20915;&#31639;&#25253;&#21578;\2018&#24180;\&#24180;&#21021;&#20154;&#20195;&#20250;\&#36807;&#31243;\RecoveredExternalLink2"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ewn\Desktop\2021&#24180;&#39044;&#31639;\&#26368;&#32456;&#19978;&#20250;&#25490;&#29256;&#31295;2.2\2020&#24180;&#20020;&#27815;&#24066;&#21450;&#24066;&#26412;&#32423;&#22320;&#26041;&#36130;&#25919;&#25910;&#25903;&#25191;&#34892;&#24773;&#20917;&#21450;2021&#24180;&#39044;&#31639;&#33609;&#26696;&#65288;&#25490;&#29256;&#31295;&#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SW-TEO"/>
      <sheetName val="中央"/>
      <sheetName val="Open"/>
      <sheetName val="Toolbox"/>
      <sheetName val="国家"/>
      <sheetName val="G.1R-Shou COP Gf"/>
      <sheetName val="Financ. Overview"/>
      <sheetName val="月报"/>
      <sheetName val="1月报"/>
      <sheetName val="2月报"/>
      <sheetName val="3月报"/>
      <sheetName val="4月报"/>
      <sheetName val="5月报"/>
      <sheetName val="6月报"/>
      <sheetName val="7月报"/>
      <sheetName val="8月报"/>
      <sheetName val="9月报"/>
      <sheetName val="10月报"/>
      <sheetName val="11月报"/>
      <sheetName val="12月报"/>
      <sheetName val="汇总"/>
      <sheetName val="合计"/>
      <sheetName val="行政区划"/>
      <sheetName val="Sheet1"/>
      <sheetName val="eqpmad2"/>
      <sheetName val="人员支出"/>
      <sheetName val="财政供养人员增幅"/>
      <sheetName val="P1012001"/>
      <sheetName val="中小学生"/>
      <sheetName val="本年收入合计"/>
      <sheetName val="C01-1"/>
      <sheetName val="省本级收入预计"/>
      <sheetName val="农业用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收入(一般)"/>
      <sheetName val="支出(一般)"/>
      <sheetName val="收入(基金)"/>
      <sheetName val="支出(基金)"/>
      <sheetName val="国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Define"/>
      <sheetName val="封面"/>
      <sheetName val="目录"/>
      <sheetName val="01-1"/>
      <sheetName val="01-2"/>
      <sheetName val="02"/>
      <sheetName val="03-1"/>
      <sheetName val="03-2"/>
      <sheetName val="04"/>
      <sheetName val="说明1"/>
      <sheetName val="05"/>
      <sheetName val="06"/>
      <sheetName val="07"/>
      <sheetName val="08"/>
      <sheetName val="说明2"/>
      <sheetName val="09"/>
      <sheetName val="10"/>
      <sheetName val="11"/>
      <sheetName val="12"/>
      <sheetName val="说明3"/>
      <sheetName val="13"/>
      <sheetName val="14"/>
      <sheetName val="15"/>
      <sheetName val="说明4"/>
      <sheetName val="16"/>
      <sheetName val="17"/>
      <sheetName val="18"/>
      <sheetName val="说明5"/>
      <sheetName val="19-1"/>
      <sheetName val="19-2"/>
      <sheetName val="20"/>
      <sheetName val="21-1"/>
      <sheetName val="21-2"/>
      <sheetName val="22"/>
      <sheetName val="说明6"/>
      <sheetName val="23"/>
      <sheetName val="24"/>
      <sheetName val="25-1"/>
      <sheetName val="25-1说明"/>
      <sheetName val="25-2"/>
      <sheetName val="25-2说明"/>
      <sheetName val="25-3"/>
      <sheetName val="25-3说明"/>
      <sheetName val="25-4"/>
      <sheetName val="25-4说明"/>
      <sheetName val="26"/>
      <sheetName val="27"/>
      <sheetName val="28"/>
      <sheetName val="29"/>
      <sheetName val="30"/>
      <sheetName val="31"/>
      <sheetName val="说明7"/>
      <sheetName val="32"/>
      <sheetName val="33"/>
      <sheetName val="34"/>
      <sheetName val="35"/>
      <sheetName val="36"/>
      <sheetName val="说明8"/>
      <sheetName val="37"/>
      <sheetName val="38"/>
      <sheetName val="39"/>
      <sheetName val="说明9"/>
      <sheetName val="40"/>
      <sheetName val="41"/>
      <sheetName val="42"/>
      <sheetName val="说明10"/>
      <sheetName val="43"/>
      <sheetName val="44"/>
      <sheetName val="45"/>
      <sheetName val="46"/>
      <sheetName val="工业园区01"/>
      <sheetName val="工业园区02"/>
      <sheetName val="工业园区03"/>
      <sheetName val="工业园区04"/>
      <sheetName val="工业园区05"/>
      <sheetName val="工业园区06"/>
      <sheetName val="工业园区07"/>
      <sheetName val="工业园区08"/>
      <sheetName val="工业园区09"/>
      <sheetName val="工业园区10"/>
      <sheetName val="边合区01"/>
      <sheetName val="边合区02"/>
      <sheetName val="边合区03"/>
      <sheetName val="边合区04"/>
      <sheetName val="边合区05"/>
      <sheetName val="边合区06"/>
      <sheetName val="边合区07"/>
      <sheetName val="边合区08"/>
      <sheetName val="边合区09"/>
      <sheetName val="边合区10"/>
    </sheetNames>
    <sheetDataSet>
      <sheetData sheetId="0"/>
      <sheetData sheetId="1">
        <row r="7">
          <cell r="B7">
            <v>44230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F52"/>
  <sheetViews>
    <sheetView showGridLines="0" showZeros="0" zoomScale="90" zoomScaleNormal="90" workbookViewId="0">
      <pane ySplit="3" topLeftCell="A40" activePane="bottomLeft" state="frozen"/>
      <selection/>
      <selection pane="bottomLeft" activeCell="A17" sqref="$A17:$XFD17"/>
    </sheetView>
  </sheetViews>
  <sheetFormatPr defaultColWidth="9" defaultRowHeight="14.25" outlineLevelCol="5"/>
  <cols>
    <col min="1" max="1" width="17.625" style="301" customWidth="1"/>
    <col min="2" max="2" width="50.75" style="301" customWidth="1"/>
    <col min="3" max="4" width="20.625" style="301" customWidth="1"/>
    <col min="5" max="5" width="20.625" style="517" customWidth="1"/>
    <col min="6" max="16384" width="9" style="518"/>
  </cols>
  <sheetData>
    <row r="1" ht="45" customHeight="1" spans="1:6">
      <c r="A1" s="305"/>
      <c r="B1" s="305" t="s">
        <v>0</v>
      </c>
      <c r="C1" s="305"/>
      <c r="D1" s="305"/>
      <c r="E1" s="305"/>
      <c r="F1" s="519"/>
    </row>
    <row r="2" ht="18.95" customHeight="1" spans="1:6">
      <c r="A2" s="304"/>
      <c r="B2" s="520"/>
      <c r="C2" s="521"/>
      <c r="D2" s="304"/>
      <c r="E2" s="309" t="s">
        <v>1</v>
      </c>
      <c r="F2" s="519"/>
    </row>
    <row r="3" s="514" customFormat="1" ht="45" customHeight="1" spans="1:6">
      <c r="A3" s="311" t="s">
        <v>2</v>
      </c>
      <c r="B3" s="522" t="s">
        <v>3</v>
      </c>
      <c r="C3" s="314" t="s">
        <v>4</v>
      </c>
      <c r="D3" s="314" t="s">
        <v>5</v>
      </c>
      <c r="E3" s="522" t="s">
        <v>6</v>
      </c>
      <c r="F3" s="523"/>
    </row>
    <row r="4" ht="37.5" customHeight="1" spans="1:6">
      <c r="A4" s="492" t="s">
        <v>7</v>
      </c>
      <c r="B4" s="493" t="s">
        <v>8</v>
      </c>
      <c r="C4" s="386">
        <f>SUM(C5:C19)</f>
        <v>32854</v>
      </c>
      <c r="D4" s="386">
        <f>SUM(D5:D19)</f>
        <v>33511</v>
      </c>
      <c r="E4" s="356">
        <f>IF(C4&lt;&gt;0,D4/C4-1,"")</f>
        <v>0.02</v>
      </c>
      <c r="F4" s="524"/>
    </row>
    <row r="5" ht="37.5" customHeight="1" spans="1:6">
      <c r="A5" s="393" t="s">
        <v>9</v>
      </c>
      <c r="B5" s="334" t="s">
        <v>10</v>
      </c>
      <c r="C5" s="385">
        <v>17141</v>
      </c>
      <c r="D5" s="385">
        <v>17441</v>
      </c>
      <c r="E5" s="354">
        <f t="shared" ref="E5:E39" si="0">IF(C5&lt;&gt;0,D5/C5-1,"")</f>
        <v>0.018</v>
      </c>
      <c r="F5" s="524"/>
    </row>
    <row r="6" ht="37.5" customHeight="1" spans="1:6">
      <c r="A6" s="393" t="s">
        <v>11</v>
      </c>
      <c r="B6" s="334" t="s">
        <v>12</v>
      </c>
      <c r="C6" s="385">
        <v>1661</v>
      </c>
      <c r="D6" s="385">
        <v>1861</v>
      </c>
      <c r="E6" s="354">
        <f t="shared" si="0"/>
        <v>0.12</v>
      </c>
      <c r="F6" s="524"/>
    </row>
    <row r="7" ht="37.5" customHeight="1" spans="1:6">
      <c r="A7" s="393" t="s">
        <v>13</v>
      </c>
      <c r="B7" s="334" t="s">
        <v>14</v>
      </c>
      <c r="C7" s="385">
        <v>380</v>
      </c>
      <c r="D7" s="385">
        <v>380</v>
      </c>
      <c r="E7" s="354">
        <f t="shared" si="0"/>
        <v>0</v>
      </c>
      <c r="F7" s="524"/>
    </row>
    <row r="8" ht="37.5" customHeight="1" spans="1:6">
      <c r="A8" s="393" t="s">
        <v>15</v>
      </c>
      <c r="B8" s="334" t="s">
        <v>16</v>
      </c>
      <c r="C8" s="385">
        <v>648</v>
      </c>
      <c r="D8" s="385">
        <v>648</v>
      </c>
      <c r="E8" s="354">
        <f t="shared" si="0"/>
        <v>0</v>
      </c>
      <c r="F8" s="524"/>
    </row>
    <row r="9" ht="37.5" customHeight="1" spans="1:6">
      <c r="A9" s="393" t="s">
        <v>17</v>
      </c>
      <c r="B9" s="334" t="s">
        <v>18</v>
      </c>
      <c r="C9" s="385">
        <v>2011</v>
      </c>
      <c r="D9" s="385">
        <v>2011</v>
      </c>
      <c r="E9" s="354">
        <f t="shared" si="0"/>
        <v>0</v>
      </c>
      <c r="F9" s="524"/>
    </row>
    <row r="10" ht="37.5" customHeight="1" spans="1:6">
      <c r="A10" s="393" t="s">
        <v>19</v>
      </c>
      <c r="B10" s="334" t="s">
        <v>20</v>
      </c>
      <c r="C10" s="385">
        <v>966</v>
      </c>
      <c r="D10" s="385">
        <v>966</v>
      </c>
      <c r="E10" s="354">
        <f t="shared" si="0"/>
        <v>0</v>
      </c>
      <c r="F10" s="524"/>
    </row>
    <row r="11" ht="37.5" customHeight="1" spans="1:6">
      <c r="A11" s="393" t="s">
        <v>21</v>
      </c>
      <c r="B11" s="334" t="s">
        <v>22</v>
      </c>
      <c r="C11" s="385">
        <v>361</v>
      </c>
      <c r="D11" s="385">
        <v>361</v>
      </c>
      <c r="E11" s="354">
        <f t="shared" si="0"/>
        <v>0</v>
      </c>
      <c r="F11" s="524"/>
    </row>
    <row r="12" ht="37.5" customHeight="1" spans="1:6">
      <c r="A12" s="393" t="s">
        <v>23</v>
      </c>
      <c r="B12" s="334" t="s">
        <v>24</v>
      </c>
      <c r="C12" s="385">
        <v>248</v>
      </c>
      <c r="D12" s="385">
        <v>248</v>
      </c>
      <c r="E12" s="354">
        <f t="shared" si="0"/>
        <v>0</v>
      </c>
      <c r="F12" s="524"/>
    </row>
    <row r="13" ht="37.5" customHeight="1" spans="1:6">
      <c r="A13" s="393" t="s">
        <v>25</v>
      </c>
      <c r="B13" s="334" t="s">
        <v>26</v>
      </c>
      <c r="C13" s="385">
        <v>1103</v>
      </c>
      <c r="D13" s="385">
        <v>1103</v>
      </c>
      <c r="E13" s="354">
        <f t="shared" si="0"/>
        <v>0</v>
      </c>
      <c r="F13" s="524"/>
    </row>
    <row r="14" ht="37.5" customHeight="1" spans="1:6">
      <c r="A14" s="393" t="s">
        <v>27</v>
      </c>
      <c r="B14" s="334" t="s">
        <v>28</v>
      </c>
      <c r="C14" s="385">
        <v>577</v>
      </c>
      <c r="D14" s="385">
        <v>577</v>
      </c>
      <c r="E14" s="354">
        <f t="shared" si="0"/>
        <v>0</v>
      </c>
      <c r="F14" s="524"/>
    </row>
    <row r="15" ht="37.5" customHeight="1" spans="1:6">
      <c r="A15" s="393" t="s">
        <v>29</v>
      </c>
      <c r="B15" s="334" t="s">
        <v>30</v>
      </c>
      <c r="C15" s="385">
        <v>7</v>
      </c>
      <c r="D15" s="385">
        <v>7</v>
      </c>
      <c r="E15" s="354">
        <f t="shared" si="0"/>
        <v>0</v>
      </c>
      <c r="F15" s="524"/>
    </row>
    <row r="16" ht="37.5" customHeight="1" spans="1:6">
      <c r="A16" s="393" t="s">
        <v>31</v>
      </c>
      <c r="B16" s="334" t="s">
        <v>32</v>
      </c>
      <c r="C16" s="385">
        <v>1210</v>
      </c>
      <c r="D16" s="385">
        <v>1210</v>
      </c>
      <c r="E16" s="354">
        <f t="shared" si="0"/>
        <v>0</v>
      </c>
      <c r="F16" s="524"/>
    </row>
    <row r="17" ht="37.5" customHeight="1" spans="1:6">
      <c r="A17" s="393" t="s">
        <v>33</v>
      </c>
      <c r="B17" s="334" t="s">
        <v>34</v>
      </c>
      <c r="C17" s="385">
        <v>6189</v>
      </c>
      <c r="D17" s="385">
        <v>6346</v>
      </c>
      <c r="E17" s="354">
        <f t="shared" si="0"/>
        <v>0.025</v>
      </c>
      <c r="F17" s="524"/>
    </row>
    <row r="18" ht="37.5" customHeight="1" spans="1:6">
      <c r="A18" s="393" t="s">
        <v>35</v>
      </c>
      <c r="B18" s="334" t="s">
        <v>36</v>
      </c>
      <c r="C18" s="385">
        <v>352</v>
      </c>
      <c r="D18" s="385">
        <v>352</v>
      </c>
      <c r="E18" s="354">
        <f t="shared" si="0"/>
        <v>0</v>
      </c>
      <c r="F18" s="524"/>
    </row>
    <row r="19" ht="37.5" customHeight="1" spans="1:6">
      <c r="A19" s="532" t="s">
        <v>37</v>
      </c>
      <c r="B19" s="334" t="s">
        <v>38</v>
      </c>
      <c r="C19" s="385">
        <v>0</v>
      </c>
      <c r="D19" s="385"/>
      <c r="E19" s="354" t="str">
        <f t="shared" si="0"/>
        <v/>
      </c>
      <c r="F19" s="524"/>
    </row>
    <row r="20" ht="37.5" customHeight="1" spans="1:6">
      <c r="A20" s="390" t="s">
        <v>39</v>
      </c>
      <c r="B20" s="493" t="s">
        <v>40</v>
      </c>
      <c r="C20" s="386">
        <f>SUM(C21:C28)</f>
        <v>28847</v>
      </c>
      <c r="D20" s="386">
        <v>30039</v>
      </c>
      <c r="E20" s="356">
        <f t="shared" si="0"/>
        <v>0.041</v>
      </c>
      <c r="F20" s="524"/>
    </row>
    <row r="21" ht="37.5" customHeight="1" spans="1:6">
      <c r="A21" s="525" t="s">
        <v>41</v>
      </c>
      <c r="B21" s="334" t="s">
        <v>42</v>
      </c>
      <c r="C21" s="385">
        <v>2462</v>
      </c>
      <c r="D21" s="385">
        <v>2000</v>
      </c>
      <c r="E21" s="354">
        <f t="shared" si="0"/>
        <v>-0.188</v>
      </c>
      <c r="F21" s="524"/>
    </row>
    <row r="22" ht="37.5" customHeight="1" spans="1:6">
      <c r="A22" s="393" t="s">
        <v>43</v>
      </c>
      <c r="B22" s="526" t="s">
        <v>44</v>
      </c>
      <c r="C22" s="385">
        <v>8104</v>
      </c>
      <c r="D22" s="385">
        <v>2900</v>
      </c>
      <c r="E22" s="354">
        <f t="shared" si="0"/>
        <v>-0.642</v>
      </c>
      <c r="F22" s="524"/>
    </row>
    <row r="23" ht="37.5" customHeight="1" spans="1:6">
      <c r="A23" s="393" t="s">
        <v>45</v>
      </c>
      <c r="B23" s="334" t="s">
        <v>46</v>
      </c>
      <c r="C23" s="385">
        <v>2452</v>
      </c>
      <c r="D23" s="385">
        <v>2600</v>
      </c>
      <c r="E23" s="354">
        <f t="shared" si="0"/>
        <v>0.06</v>
      </c>
      <c r="F23" s="524"/>
    </row>
    <row r="24" ht="37.5" customHeight="1" spans="1:6">
      <c r="A24" s="393" t="s">
        <v>47</v>
      </c>
      <c r="B24" s="334" t="s">
        <v>48</v>
      </c>
      <c r="C24" s="385">
        <v>0</v>
      </c>
      <c r="D24" s="385">
        <v>0</v>
      </c>
      <c r="E24" s="354" t="str">
        <f t="shared" si="0"/>
        <v/>
      </c>
      <c r="F24" s="524"/>
    </row>
    <row r="25" ht="37.5" customHeight="1" spans="1:6">
      <c r="A25" s="393" t="s">
        <v>49</v>
      </c>
      <c r="B25" s="334" t="s">
        <v>50</v>
      </c>
      <c r="C25" s="385">
        <v>13258</v>
      </c>
      <c r="D25" s="385">
        <v>20000</v>
      </c>
      <c r="E25" s="354">
        <f t="shared" si="0"/>
        <v>0.509</v>
      </c>
      <c r="F25" s="524"/>
    </row>
    <row r="26" ht="37.5" customHeight="1" spans="1:6">
      <c r="A26" s="393" t="s">
        <v>51</v>
      </c>
      <c r="B26" s="334" t="s">
        <v>52</v>
      </c>
      <c r="C26" s="385">
        <v>88</v>
      </c>
      <c r="D26" s="385">
        <v>500</v>
      </c>
      <c r="E26" s="354">
        <f t="shared" si="0"/>
        <v>4.682</v>
      </c>
      <c r="F26" s="524"/>
    </row>
    <row r="27" ht="37.5" customHeight="1" spans="1:6">
      <c r="A27" s="393" t="s">
        <v>53</v>
      </c>
      <c r="B27" s="334" t="s">
        <v>54</v>
      </c>
      <c r="C27" s="385">
        <v>1914</v>
      </c>
      <c r="D27" s="385">
        <v>1424</v>
      </c>
      <c r="E27" s="354">
        <f t="shared" si="0"/>
        <v>-0.256</v>
      </c>
      <c r="F27" s="524"/>
    </row>
    <row r="28" ht="37.5" customHeight="1" spans="1:6">
      <c r="A28" s="393" t="s">
        <v>55</v>
      </c>
      <c r="B28" s="334" t="s">
        <v>56</v>
      </c>
      <c r="C28" s="385">
        <v>569</v>
      </c>
      <c r="D28" s="385">
        <v>615</v>
      </c>
      <c r="E28" s="354">
        <f t="shared" si="0"/>
        <v>0.081</v>
      </c>
      <c r="F28" s="524"/>
    </row>
    <row r="29" ht="37.5" customHeight="1" spans="1:6">
      <c r="A29" s="393"/>
      <c r="B29" s="334"/>
      <c r="C29" s="385"/>
      <c r="D29" s="385"/>
      <c r="E29" s="354" t="str">
        <f t="shared" si="0"/>
        <v/>
      </c>
      <c r="F29" s="524"/>
    </row>
    <row r="30" s="515" customFormat="1" ht="37.5" customHeight="1" spans="1:6">
      <c r="A30" s="527"/>
      <c r="B30" s="490" t="s">
        <v>57</v>
      </c>
      <c r="C30" s="386">
        <f>C4+C20</f>
        <v>61701</v>
      </c>
      <c r="D30" s="386">
        <v>63550</v>
      </c>
      <c r="E30" s="356">
        <f t="shared" si="0"/>
        <v>0.03</v>
      </c>
      <c r="F30" s="524"/>
    </row>
    <row r="31" ht="37.5" customHeight="1" spans="1:6">
      <c r="A31" s="390">
        <v>105</v>
      </c>
      <c r="B31" s="333" t="s">
        <v>58</v>
      </c>
      <c r="C31" s="386">
        <v>0</v>
      </c>
      <c r="D31" s="386">
        <v>0</v>
      </c>
      <c r="E31" s="356" t="str">
        <f t="shared" si="0"/>
        <v/>
      </c>
      <c r="F31" s="524"/>
    </row>
    <row r="32" ht="37.5" customHeight="1" spans="1:6">
      <c r="A32" s="492">
        <v>110</v>
      </c>
      <c r="B32" s="493" t="s">
        <v>59</v>
      </c>
      <c r="C32" s="386">
        <f>SUM(C33:C38)</f>
        <v>331976</v>
      </c>
      <c r="D32" s="386">
        <f>SUM(D33:D38)</f>
        <v>323403</v>
      </c>
      <c r="E32" s="356">
        <f t="shared" si="0"/>
        <v>-0.026</v>
      </c>
      <c r="F32" s="524"/>
    </row>
    <row r="33" ht="37.5" customHeight="1" spans="1:6">
      <c r="A33" s="393">
        <v>11001</v>
      </c>
      <c r="B33" s="334" t="s">
        <v>60</v>
      </c>
      <c r="C33" s="385">
        <v>1124</v>
      </c>
      <c r="D33" s="385">
        <v>1551</v>
      </c>
      <c r="E33" s="354">
        <f t="shared" si="0"/>
        <v>0.38</v>
      </c>
      <c r="F33" s="524"/>
    </row>
    <row r="34" ht="37.5" customHeight="1" spans="1:6">
      <c r="A34" s="393"/>
      <c r="B34" s="334" t="s">
        <v>61</v>
      </c>
      <c r="C34" s="385">
        <v>267284</v>
      </c>
      <c r="D34" s="385">
        <v>291830</v>
      </c>
      <c r="E34" s="354">
        <f t="shared" si="0"/>
        <v>0.092</v>
      </c>
      <c r="F34" s="524"/>
    </row>
    <row r="35" ht="37.5" customHeight="1" spans="1:6">
      <c r="A35" s="393">
        <v>11008</v>
      </c>
      <c r="B35" s="334" t="s">
        <v>62</v>
      </c>
      <c r="C35" s="385">
        <v>2677</v>
      </c>
      <c r="D35" s="385">
        <v>2022</v>
      </c>
      <c r="E35" s="354">
        <f t="shared" si="0"/>
        <v>-0.245</v>
      </c>
      <c r="F35" s="524"/>
    </row>
    <row r="36" ht="37.5" customHeight="1" spans="1:6">
      <c r="A36" s="393">
        <v>11009</v>
      </c>
      <c r="B36" s="334" t="s">
        <v>63</v>
      </c>
      <c r="C36" s="385">
        <v>57985</v>
      </c>
      <c r="D36" s="385">
        <v>28000</v>
      </c>
      <c r="E36" s="354">
        <f t="shared" si="0"/>
        <v>-0.517</v>
      </c>
      <c r="F36" s="524"/>
    </row>
    <row r="37" s="516" customFormat="1" ht="37.5" customHeight="1" spans="1:6">
      <c r="A37" s="528">
        <v>11013</v>
      </c>
      <c r="B37" s="338" t="s">
        <v>64</v>
      </c>
      <c r="C37" s="385">
        <v>0</v>
      </c>
      <c r="D37" s="385">
        <v>0</v>
      </c>
      <c r="E37" s="354" t="str">
        <f t="shared" si="0"/>
        <v/>
      </c>
      <c r="F37" s="524"/>
    </row>
    <row r="38" s="516" customFormat="1" ht="37.5" customHeight="1" spans="1:6">
      <c r="A38" s="528">
        <v>11015</v>
      </c>
      <c r="B38" s="338" t="s">
        <v>65</v>
      </c>
      <c r="C38" s="385">
        <v>2906</v>
      </c>
      <c r="D38" s="385">
        <v>0</v>
      </c>
      <c r="E38" s="354">
        <f t="shared" si="0"/>
        <v>-1</v>
      </c>
      <c r="F38" s="524"/>
    </row>
    <row r="39" ht="37.5" customHeight="1" spans="1:6">
      <c r="A39" s="529"/>
      <c r="B39" s="530" t="s">
        <v>66</v>
      </c>
      <c r="C39" s="386">
        <f>C30+C31+C32</f>
        <v>393677</v>
      </c>
      <c r="D39" s="386">
        <f>D30+D31+D32</f>
        <v>386953</v>
      </c>
      <c r="E39" s="356">
        <f t="shared" si="0"/>
        <v>-0.017</v>
      </c>
      <c r="F39" s="524"/>
    </row>
    <row r="40" spans="3:4">
      <c r="C40" s="531"/>
      <c r="D40" s="531"/>
    </row>
    <row r="41" spans="4:4">
      <c r="D41" s="531"/>
    </row>
    <row r="42" spans="3:4">
      <c r="C42" s="531"/>
      <c r="D42" s="531"/>
    </row>
    <row r="43" spans="4:4">
      <c r="D43" s="531"/>
    </row>
    <row r="44" spans="3:4">
      <c r="C44" s="531"/>
      <c r="D44" s="531"/>
    </row>
    <row r="45" spans="3:4">
      <c r="C45" s="531"/>
      <c r="D45" s="531"/>
    </row>
    <row r="46" spans="4:4">
      <c r="D46" s="531"/>
    </row>
    <row r="47" spans="3:4">
      <c r="C47" s="531"/>
      <c r="D47" s="531"/>
    </row>
    <row r="48" spans="3:4">
      <c r="C48" s="531"/>
      <c r="D48" s="531"/>
    </row>
    <row r="49" spans="3:4">
      <c r="C49" s="531"/>
      <c r="D49" s="531"/>
    </row>
    <row r="50" spans="3:4">
      <c r="C50" s="531"/>
      <c r="D50" s="531"/>
    </row>
    <row r="51" spans="4:4">
      <c r="D51" s="531"/>
    </row>
    <row r="52" spans="3:4">
      <c r="C52" s="531"/>
      <c r="D52" s="531"/>
    </row>
  </sheetData>
  <autoFilter xmlns:etc="http://www.wps.cn/officeDocument/2017/etCustomData" ref="A3:F39" etc:filterBottomFollowUsedRange="0">
    <extLst/>
  </autoFilter>
  <mergeCells count="1">
    <mergeCell ref="B1:E1"/>
  </mergeCells>
  <conditionalFormatting sqref="E2">
    <cfRule type="cellIs" dxfId="0" priority="44" stopIfTrue="1" operator="lessThanOrEqual">
      <formula>-1</formula>
    </cfRule>
  </conditionalFormatting>
  <conditionalFormatting sqref="A31:B31">
    <cfRule type="expression" dxfId="1" priority="50" stopIfTrue="1">
      <formula>"len($A:$A)=3"</formula>
    </cfRule>
  </conditionalFormatting>
  <conditionalFormatting sqref="C31">
    <cfRule type="expression" dxfId="1" priority="35" stopIfTrue="1">
      <formula>"len($A:$A)=3"</formula>
    </cfRule>
  </conditionalFormatting>
  <conditionalFormatting sqref="D31">
    <cfRule type="expression" dxfId="1" priority="24" stopIfTrue="1">
      <formula>"len($A:$A)=3"</formula>
    </cfRule>
  </conditionalFormatting>
  <conditionalFormatting sqref="C33">
    <cfRule type="expression" dxfId="1" priority="4" stopIfTrue="1">
      <formula>"len($A:$A)=3"</formula>
    </cfRule>
    <cfRule type="expression" dxfId="1" priority="3" stopIfTrue="1">
      <formula>"len($A:$A)=3"</formula>
    </cfRule>
    <cfRule type="expression" dxfId="1" priority="2" stopIfTrue="1">
      <formula>"len($A:$A)=3"</formula>
    </cfRule>
    <cfRule type="expression" dxfId="1" priority="1" stopIfTrue="1">
      <formula>"len($A:$A)=3"</formula>
    </cfRule>
  </conditionalFormatting>
  <conditionalFormatting sqref="C34">
    <cfRule type="expression" dxfId="1" priority="33" stopIfTrue="1">
      <formula>"len($A:$A)=3"</formula>
    </cfRule>
  </conditionalFormatting>
  <conditionalFormatting sqref="D38">
    <cfRule type="expression" dxfId="1" priority="27" stopIfTrue="1">
      <formula>"len($A:$A)=3"</formula>
    </cfRule>
  </conditionalFormatting>
  <conditionalFormatting sqref="B7:B8">
    <cfRule type="expression" dxfId="1" priority="58" stopIfTrue="1">
      <formula>"len($A:$A)=3"</formula>
    </cfRule>
  </conditionalFormatting>
  <conditionalFormatting sqref="B32:B34">
    <cfRule type="expression" dxfId="1" priority="19" stopIfTrue="1">
      <formula>"len($A:$A)=3"</formula>
    </cfRule>
  </conditionalFormatting>
  <conditionalFormatting sqref="B37:B39">
    <cfRule type="expression" dxfId="1" priority="13" stopIfTrue="1">
      <formula>"len($A:$A)=3"</formula>
    </cfRule>
    <cfRule type="expression" dxfId="1" priority="14" stopIfTrue="1">
      <formula>"len($A:$A)=3"</formula>
    </cfRule>
  </conditionalFormatting>
  <conditionalFormatting sqref="C7:C8">
    <cfRule type="expression" dxfId="1" priority="37" stopIfTrue="1">
      <formula>"len($A:$A)=3"</formula>
    </cfRule>
  </conditionalFormatting>
  <conditionalFormatting sqref="C35:C36">
    <cfRule type="expression" dxfId="1" priority="31" stopIfTrue="1">
      <formula>"len($A:$A)=3"</formula>
    </cfRule>
  </conditionalFormatting>
  <conditionalFormatting sqref="D5:D6">
    <cfRule type="expression" dxfId="1" priority="28" stopIfTrue="1">
      <formula>"len($A:$A)=3"</formula>
    </cfRule>
  </conditionalFormatting>
  <conditionalFormatting sqref="D7:D8">
    <cfRule type="expression" dxfId="1" priority="26" stopIfTrue="1">
      <formula>"len($A:$A)=3"</formula>
    </cfRule>
  </conditionalFormatting>
  <conditionalFormatting sqref="D33:D34">
    <cfRule type="expression" dxfId="1" priority="22" stopIfTrue="1">
      <formula>"len($A:$A)=3"</formula>
    </cfRule>
  </conditionalFormatting>
  <conditionalFormatting sqref="D35:D36">
    <cfRule type="expression" dxfId="1" priority="20" stopIfTrue="1">
      <formula>"len($A:$A)=3"</formula>
    </cfRule>
  </conditionalFormatting>
  <conditionalFormatting sqref="D37:D38">
    <cfRule type="expression" dxfId="1" priority="30" stopIfTrue="1">
      <formula>"len($A:$A)=3"</formula>
    </cfRule>
  </conditionalFormatting>
  <conditionalFormatting sqref="F4:F39">
    <cfRule type="cellIs" dxfId="2" priority="42" stopIfTrue="1" operator="lessThan">
      <formula>0</formula>
    </cfRule>
    <cfRule type="cellIs" dxfId="2" priority="43" stopIfTrue="1" operator="lessThan">
      <formula>0</formula>
    </cfRule>
  </conditionalFormatting>
  <conditionalFormatting sqref="A4:B29">
    <cfRule type="expression" dxfId="1" priority="55" stopIfTrue="1">
      <formula>"len($A:$A)=3"</formula>
    </cfRule>
  </conditionalFormatting>
  <conditionalFormatting sqref="B4:B6 B31 B39">
    <cfRule type="expression" dxfId="1" priority="64" stopIfTrue="1">
      <formula>"len($A:$A)=3"</formula>
    </cfRule>
  </conditionalFormatting>
  <conditionalFormatting sqref="C4:C6 D4:D8">
    <cfRule type="expression" dxfId="1" priority="39" stopIfTrue="1">
      <formula>"len($A:$A)=3"</formula>
    </cfRule>
  </conditionalFormatting>
  <conditionalFormatting sqref="C4:C29 D4:D8 D20">
    <cfRule type="expression" dxfId="1" priority="36" stopIfTrue="1">
      <formula>"len($A:$A)=3"</formula>
    </cfRule>
  </conditionalFormatting>
  <conditionalFormatting sqref="D5:D19 D21:D29">
    <cfRule type="expression" dxfId="1" priority="25" stopIfTrue="1">
      <formula>"len($A:$A)=3"</formula>
    </cfRule>
  </conditionalFormatting>
  <conditionalFormatting sqref="C31:C32 D32:D33 C34:D34">
    <cfRule type="expression" dxfId="1" priority="40" stopIfTrue="1">
      <formula>"len($A:$A)=3"</formula>
    </cfRule>
  </conditionalFormatting>
  <conditionalFormatting sqref="D31 D33:D34">
    <cfRule type="expression" dxfId="1" priority="29" stopIfTrue="1">
      <formula>"len($A:$A)=3"</formula>
    </cfRule>
  </conditionalFormatting>
  <conditionalFormatting sqref="A32:B34 B38:B39">
    <cfRule type="expression" dxfId="1" priority="18" stopIfTrue="1">
      <formula>"len($A:$A)=3"</formula>
    </cfRule>
  </conditionalFormatting>
  <conditionalFormatting sqref="C32:D32 D33 C34:D34">
    <cfRule type="expression" dxfId="1" priority="34" stopIfTrue="1">
      <formula>"len($A:$A)=3"</formula>
    </cfRule>
  </conditionalFormatting>
  <conditionalFormatting sqref="A33:B34">
    <cfRule type="expression" dxfId="1" priority="17" stopIfTrue="1">
      <formula>"len($A:$A)=3"</formula>
    </cfRule>
  </conditionalFormatting>
  <conditionalFormatting sqref="B39 A35:D35">
    <cfRule type="expression" dxfId="1" priority="62" stopIfTrue="1">
      <formula>"len($A:$A)=3"</formula>
    </cfRule>
  </conditionalFormatting>
  <conditionalFormatting sqref="A35:B36">
    <cfRule type="expression" dxfId="1" priority="15" stopIfTrue="1">
      <formula>"len($A:$A)=3"</formula>
    </cfRule>
  </conditionalFormatting>
  <conditionalFormatting sqref="C37:C39 D39">
    <cfRule type="expression" dxfId="1" priority="41" stopIfTrue="1">
      <formula>"len($A:$A)=3"</formula>
    </cfRule>
  </conditionalFormatting>
  <conditionalFormatting sqref="C38:C39 D39">
    <cfRule type="expression" dxfId="1" priority="38"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Header>&amp;L&amp;"黑体"&amp;22附件1</oddHeader>
    <oddFooter>&amp;C&amp;16- &amp;P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00B0F0"/>
  </sheetPr>
  <dimension ref="A1:G282"/>
  <sheetViews>
    <sheetView showGridLines="0" showZeros="0" tabSelected="1" view="pageBreakPreview" zoomScaleNormal="115" topLeftCell="B1" workbookViewId="0">
      <pane ySplit="3" topLeftCell="A179" activePane="bottomLeft" state="frozen"/>
      <selection/>
      <selection pane="bottomLeft" activeCell="B202" sqref="B202"/>
    </sheetView>
  </sheetViews>
  <sheetFormatPr defaultColWidth="9" defaultRowHeight="14.25" outlineLevelCol="6"/>
  <cols>
    <col min="1" max="1" width="13.875" style="304" customWidth="1"/>
    <col min="2" max="2" width="49.625" style="304" customWidth="1"/>
    <col min="3" max="4" width="20.625" style="304" customWidth="1"/>
    <col min="5" max="5" width="20.625" style="375" customWidth="1"/>
    <col min="6" max="6" width="3.75" style="306" customWidth="1"/>
    <col min="7" max="16384" width="9" style="304"/>
  </cols>
  <sheetData>
    <row r="1" ht="45" customHeight="1" spans="2:5">
      <c r="B1" s="305" t="s">
        <v>2516</v>
      </c>
      <c r="C1" s="305"/>
      <c r="D1" s="305"/>
      <c r="E1" s="305"/>
    </row>
    <row r="2" s="307" customFormat="1" ht="20.1" customHeight="1" spans="2:6">
      <c r="B2" s="308"/>
      <c r="C2" s="308"/>
      <c r="D2" s="308"/>
      <c r="E2" s="309" t="s">
        <v>1</v>
      </c>
      <c r="F2" s="310"/>
    </row>
    <row r="3" s="316" customFormat="1" ht="45" customHeight="1" spans="1:6">
      <c r="A3" s="311" t="s">
        <v>2</v>
      </c>
      <c r="B3" s="312" t="s">
        <v>3</v>
      </c>
      <c r="C3" s="314" t="s">
        <v>4</v>
      </c>
      <c r="D3" s="314" t="s">
        <v>5</v>
      </c>
      <c r="E3" s="314" t="s">
        <v>6</v>
      </c>
      <c r="F3" s="315"/>
    </row>
    <row r="4" ht="38.1" customHeight="1" spans="1:6">
      <c r="A4" s="317" t="s">
        <v>80</v>
      </c>
      <c r="B4" s="318" t="s">
        <v>2517</v>
      </c>
      <c r="C4" s="326">
        <v>60</v>
      </c>
      <c r="D4" s="326">
        <v>30</v>
      </c>
      <c r="E4" s="356">
        <f>IF(C4&lt;&gt;0,D4/C4-1,"")</f>
        <v>-0.5</v>
      </c>
      <c r="F4" s="321"/>
    </row>
    <row r="5" ht="38.1" customHeight="1" spans="1:6">
      <c r="A5" s="323" t="s">
        <v>2518</v>
      </c>
      <c r="B5" s="322" t="s">
        <v>2519</v>
      </c>
      <c r="C5" s="324">
        <v>0</v>
      </c>
      <c r="D5" s="324">
        <v>10</v>
      </c>
      <c r="E5" s="354" t="str">
        <f>IF(C5&lt;&gt;0,D5/C5-1,"")</f>
        <v/>
      </c>
      <c r="F5" s="321"/>
    </row>
    <row r="6" ht="38.1" customHeight="1" spans="1:6">
      <c r="A6" s="323" t="s">
        <v>2520</v>
      </c>
      <c r="B6" s="322" t="s">
        <v>2521</v>
      </c>
      <c r="C6" s="324">
        <v>0</v>
      </c>
      <c r="D6" s="324">
        <v>5</v>
      </c>
      <c r="E6" s="376" t="str">
        <f t="shared" ref="E6:E67" si="0">IF(C6&gt;0,D6/C6-1,IF(C6&lt;0,-(D6/C6-1),""))</f>
        <v/>
      </c>
      <c r="F6" s="321"/>
    </row>
    <row r="7" ht="38.1" customHeight="1" spans="1:6">
      <c r="A7" s="323" t="s">
        <v>2522</v>
      </c>
      <c r="B7" s="322" t="s">
        <v>2523</v>
      </c>
      <c r="C7" s="324"/>
      <c r="D7" s="324"/>
      <c r="E7" s="376" t="str">
        <f t="shared" si="0"/>
        <v/>
      </c>
      <c r="F7" s="321"/>
    </row>
    <row r="8" ht="38.1" customHeight="1" spans="1:6">
      <c r="A8" s="323" t="s">
        <v>2524</v>
      </c>
      <c r="B8" s="322" t="s">
        <v>2525</v>
      </c>
      <c r="C8" s="324"/>
      <c r="D8" s="324"/>
      <c r="E8" s="376" t="str">
        <f t="shared" si="0"/>
        <v/>
      </c>
      <c r="F8" s="321"/>
    </row>
    <row r="9" s="300" customFormat="1" ht="38.1" hidden="1" customHeight="1" spans="1:7">
      <c r="A9" s="323" t="s">
        <v>2526</v>
      </c>
      <c r="B9" s="322" t="s">
        <v>2527</v>
      </c>
      <c r="C9" s="324">
        <v>0</v>
      </c>
      <c r="D9" s="324">
        <v>0</v>
      </c>
      <c r="E9" s="376" t="str">
        <f t="shared" si="0"/>
        <v/>
      </c>
      <c r="F9" s="321" t="str">
        <f t="shared" ref="F4:F67" si="1">IF(LEN(A9)=3,"是",IF(B9&lt;&gt;"",IF(SUM(C9:D9)&lt;&gt;0,"是","否"),"是"))</f>
        <v>否</v>
      </c>
      <c r="G9" s="304" t="str">
        <f t="shared" ref="G4:G67" si="2">IF(LEN(A9)=3,"类",IF(LEN(A9)=5,"款","项"))</f>
        <v>项</v>
      </c>
    </row>
    <row r="10" ht="38.1" customHeight="1" spans="1:6">
      <c r="A10" s="323" t="s">
        <v>2528</v>
      </c>
      <c r="B10" s="322" t="s">
        <v>2529</v>
      </c>
      <c r="C10" s="324"/>
      <c r="D10" s="324">
        <v>5</v>
      </c>
      <c r="E10" s="376" t="str">
        <f t="shared" si="0"/>
        <v/>
      </c>
      <c r="F10" s="321"/>
    </row>
    <row r="11" ht="38.1" customHeight="1" spans="1:6">
      <c r="A11" s="323" t="s">
        <v>2530</v>
      </c>
      <c r="B11" s="322" t="s">
        <v>2531</v>
      </c>
      <c r="C11" s="324">
        <v>60</v>
      </c>
      <c r="D11" s="324">
        <v>20</v>
      </c>
      <c r="E11" s="354">
        <f>IF(C11&lt;&gt;0,D11/C11-1,"")</f>
        <v>-0.667</v>
      </c>
      <c r="F11" s="321"/>
    </row>
    <row r="12" s="300" customFormat="1" ht="38.1" hidden="1" customHeight="1" spans="1:7">
      <c r="A12" s="323" t="s">
        <v>2532</v>
      </c>
      <c r="B12" s="322" t="s">
        <v>2533</v>
      </c>
      <c r="C12" s="324">
        <v>0</v>
      </c>
      <c r="D12" s="324">
        <v>0</v>
      </c>
      <c r="E12" s="376" t="str">
        <f t="shared" si="0"/>
        <v/>
      </c>
      <c r="F12" s="321" t="str">
        <f t="shared" si="1"/>
        <v>否</v>
      </c>
      <c r="G12" s="304" t="str">
        <f t="shared" si="2"/>
        <v>项</v>
      </c>
    </row>
    <row r="13" ht="38.1" hidden="1" customHeight="1" spans="1:7">
      <c r="A13" s="323" t="s">
        <v>2534</v>
      </c>
      <c r="B13" s="322" t="s">
        <v>2535</v>
      </c>
      <c r="C13" s="324">
        <v>0</v>
      </c>
      <c r="D13" s="324">
        <v>0</v>
      </c>
      <c r="E13" s="376" t="str">
        <f t="shared" si="0"/>
        <v/>
      </c>
      <c r="F13" s="321" t="str">
        <f t="shared" si="1"/>
        <v>否</v>
      </c>
      <c r="G13" s="304" t="str">
        <f t="shared" si="2"/>
        <v>项</v>
      </c>
    </row>
    <row r="14" s="300" customFormat="1" ht="38.1" hidden="1" customHeight="1" spans="1:7">
      <c r="A14" s="323" t="s">
        <v>2536</v>
      </c>
      <c r="B14" s="322" t="s">
        <v>2537</v>
      </c>
      <c r="C14" s="324">
        <v>0</v>
      </c>
      <c r="D14" s="324">
        <v>0</v>
      </c>
      <c r="E14" s="376" t="str">
        <f t="shared" si="0"/>
        <v/>
      </c>
      <c r="F14" s="321" t="str">
        <f t="shared" si="1"/>
        <v>否</v>
      </c>
      <c r="G14" s="304" t="str">
        <f t="shared" si="2"/>
        <v>项</v>
      </c>
    </row>
    <row r="15" ht="38.1" customHeight="1" spans="1:6">
      <c r="A15" s="323" t="s">
        <v>2538</v>
      </c>
      <c r="B15" s="322" t="s">
        <v>2539</v>
      </c>
      <c r="C15" s="324">
        <v>60</v>
      </c>
      <c r="D15" s="324">
        <v>20</v>
      </c>
      <c r="E15" s="376">
        <f t="shared" si="0"/>
        <v>-0.667</v>
      </c>
      <c r="F15" s="321"/>
    </row>
    <row r="16" ht="38.1" hidden="1" customHeight="1" spans="1:7">
      <c r="A16" s="323" t="s">
        <v>2540</v>
      </c>
      <c r="B16" s="322" t="s">
        <v>2541</v>
      </c>
      <c r="C16" s="324">
        <v>0</v>
      </c>
      <c r="D16" s="324">
        <v>0</v>
      </c>
      <c r="E16" s="376" t="str">
        <f t="shared" si="0"/>
        <v/>
      </c>
      <c r="F16" s="321" t="str">
        <f t="shared" si="1"/>
        <v>否</v>
      </c>
      <c r="G16" s="304" t="str">
        <f t="shared" si="2"/>
        <v>项</v>
      </c>
    </row>
    <row r="17" s="300" customFormat="1" ht="38.1" hidden="1" customHeight="1" spans="1:7">
      <c r="A17" s="323" t="s">
        <v>2542</v>
      </c>
      <c r="B17" s="322" t="s">
        <v>2543</v>
      </c>
      <c r="C17" s="324"/>
      <c r="D17" s="324"/>
      <c r="E17" s="356" t="str">
        <f t="shared" ref="E17:E25" si="3">IF(C17&lt;&gt;0,D17/C17-1,"")</f>
        <v/>
      </c>
      <c r="F17" s="321" t="str">
        <f t="shared" si="1"/>
        <v>否</v>
      </c>
      <c r="G17" s="304" t="str">
        <f t="shared" si="2"/>
        <v>款</v>
      </c>
    </row>
    <row r="18" s="300" customFormat="1" ht="38.1" hidden="1" customHeight="1" spans="1:7">
      <c r="A18" s="323" t="s">
        <v>2544</v>
      </c>
      <c r="B18" s="322" t="s">
        <v>2545</v>
      </c>
      <c r="C18" s="324"/>
      <c r="D18" s="324"/>
      <c r="E18" s="376" t="str">
        <f t="shared" si="0"/>
        <v/>
      </c>
      <c r="F18" s="321" t="str">
        <f t="shared" si="1"/>
        <v>否</v>
      </c>
      <c r="G18" s="304" t="str">
        <f t="shared" si="2"/>
        <v>项</v>
      </c>
    </row>
    <row r="19" s="300" customFormat="1" ht="38.1" hidden="1" customHeight="1" spans="1:7">
      <c r="A19" s="323" t="s">
        <v>2546</v>
      </c>
      <c r="B19" s="322" t="s">
        <v>2547</v>
      </c>
      <c r="C19" s="324"/>
      <c r="D19" s="324"/>
      <c r="E19" s="376" t="str">
        <f t="shared" si="0"/>
        <v/>
      </c>
      <c r="F19" s="321" t="str">
        <f t="shared" si="1"/>
        <v>否</v>
      </c>
      <c r="G19" s="304" t="str">
        <f t="shared" si="2"/>
        <v>项</v>
      </c>
    </row>
    <row r="20" ht="38.1" customHeight="1" spans="1:6">
      <c r="A20" s="317" t="s">
        <v>82</v>
      </c>
      <c r="B20" s="318" t="s">
        <v>2548</v>
      </c>
      <c r="C20" s="326">
        <v>1383</v>
      </c>
      <c r="D20" s="326">
        <v>1300</v>
      </c>
      <c r="E20" s="356">
        <f t="shared" si="3"/>
        <v>-0.06</v>
      </c>
      <c r="F20" s="321"/>
    </row>
    <row r="21" ht="38.1" customHeight="1" spans="1:6">
      <c r="A21" s="323" t="s">
        <v>2549</v>
      </c>
      <c r="B21" s="322" t="s">
        <v>2550</v>
      </c>
      <c r="C21" s="324">
        <v>1383</v>
      </c>
      <c r="D21" s="324">
        <v>1300</v>
      </c>
      <c r="E21" s="354">
        <f t="shared" si="3"/>
        <v>-0.06</v>
      </c>
      <c r="F21" s="321"/>
    </row>
    <row r="22" ht="38.1" customHeight="1" spans="1:6">
      <c r="A22" s="323" t="s">
        <v>2551</v>
      </c>
      <c r="B22" s="322" t="s">
        <v>2552</v>
      </c>
      <c r="C22" s="324">
        <v>585</v>
      </c>
      <c r="D22" s="324">
        <v>600</v>
      </c>
      <c r="E22" s="354">
        <f t="shared" si="3"/>
        <v>0.026</v>
      </c>
      <c r="F22" s="321"/>
    </row>
    <row r="23" ht="38.1" customHeight="1" spans="1:6">
      <c r="A23" s="323" t="s">
        <v>2553</v>
      </c>
      <c r="B23" s="322" t="s">
        <v>2554</v>
      </c>
      <c r="C23" s="324">
        <v>798</v>
      </c>
      <c r="D23" s="324">
        <v>700</v>
      </c>
      <c r="E23" s="354">
        <f t="shared" si="3"/>
        <v>-0.123</v>
      </c>
      <c r="F23" s="321"/>
    </row>
    <row r="24" ht="38.1" hidden="1" customHeight="1" spans="1:7">
      <c r="A24" s="323" t="s">
        <v>2555</v>
      </c>
      <c r="B24" s="322" t="s">
        <v>2556</v>
      </c>
      <c r="C24" s="324">
        <v>0</v>
      </c>
      <c r="D24" s="324">
        <v>0</v>
      </c>
      <c r="E24" s="356" t="str">
        <f t="shared" si="3"/>
        <v/>
      </c>
      <c r="F24" s="321" t="str">
        <f t="shared" si="1"/>
        <v>否</v>
      </c>
      <c r="G24" s="304" t="str">
        <f t="shared" si="2"/>
        <v>项</v>
      </c>
    </row>
    <row r="25" ht="38.1" customHeight="1" spans="1:6">
      <c r="A25" s="323" t="s">
        <v>2557</v>
      </c>
      <c r="B25" s="322" t="s">
        <v>2558</v>
      </c>
      <c r="C25" s="324"/>
      <c r="D25" s="324"/>
      <c r="E25" s="354" t="str">
        <f t="shared" si="3"/>
        <v/>
      </c>
      <c r="F25" s="321"/>
    </row>
    <row r="26" s="300" customFormat="1" ht="38.1" hidden="1" customHeight="1" spans="1:7">
      <c r="A26" s="323" t="s">
        <v>2559</v>
      </c>
      <c r="B26" s="322" t="s">
        <v>2552</v>
      </c>
      <c r="C26" s="324"/>
      <c r="D26" s="324"/>
      <c r="E26" s="376" t="str">
        <f t="shared" si="0"/>
        <v/>
      </c>
      <c r="F26" s="321" t="str">
        <f t="shared" si="1"/>
        <v>否</v>
      </c>
      <c r="G26" s="304" t="str">
        <f t="shared" si="2"/>
        <v>项</v>
      </c>
    </row>
    <row r="27" ht="38.1" hidden="1" customHeight="1" spans="1:7">
      <c r="A27" s="323" t="s">
        <v>2560</v>
      </c>
      <c r="B27" s="322" t="s">
        <v>2554</v>
      </c>
      <c r="C27" s="324"/>
      <c r="D27" s="324"/>
      <c r="E27" s="376" t="str">
        <f t="shared" si="0"/>
        <v/>
      </c>
      <c r="F27" s="321" t="str">
        <f t="shared" si="1"/>
        <v>否</v>
      </c>
      <c r="G27" s="304" t="str">
        <f t="shared" si="2"/>
        <v>项</v>
      </c>
    </row>
    <row r="28" ht="38.1" hidden="1" customHeight="1" spans="1:7">
      <c r="A28" s="323" t="s">
        <v>2561</v>
      </c>
      <c r="B28" s="322" t="s">
        <v>2562</v>
      </c>
      <c r="C28" s="324"/>
      <c r="D28" s="324"/>
      <c r="E28" s="376" t="str">
        <f t="shared" si="0"/>
        <v/>
      </c>
      <c r="F28" s="321" t="str">
        <f t="shared" si="1"/>
        <v>否</v>
      </c>
      <c r="G28" s="304" t="str">
        <f t="shared" si="2"/>
        <v>项</v>
      </c>
    </row>
    <row r="29" s="299" customFormat="1" ht="38.1" hidden="1" customHeight="1" spans="1:7">
      <c r="A29" s="323" t="s">
        <v>2563</v>
      </c>
      <c r="B29" s="322" t="s">
        <v>2564</v>
      </c>
      <c r="C29" s="324"/>
      <c r="D29" s="324"/>
      <c r="E29" s="356" t="str">
        <f t="shared" ref="E29:E33" si="4">IF(C29&lt;&gt;0,D29/C29-1,"")</f>
        <v/>
      </c>
      <c r="F29" s="321" t="str">
        <f t="shared" si="1"/>
        <v>否</v>
      </c>
      <c r="G29" s="304" t="str">
        <f t="shared" si="2"/>
        <v>款</v>
      </c>
    </row>
    <row r="30" s="300" customFormat="1" ht="38.1" hidden="1" customHeight="1" spans="1:7">
      <c r="A30" s="323" t="s">
        <v>2565</v>
      </c>
      <c r="B30" s="322" t="s">
        <v>2554</v>
      </c>
      <c r="C30" s="324"/>
      <c r="D30" s="324"/>
      <c r="E30" s="376" t="str">
        <f t="shared" si="0"/>
        <v/>
      </c>
      <c r="F30" s="321" t="str">
        <f t="shared" si="1"/>
        <v>否</v>
      </c>
      <c r="G30" s="304" t="str">
        <f t="shared" si="2"/>
        <v>项</v>
      </c>
    </row>
    <row r="31" s="300" customFormat="1" ht="38.1" customHeight="1" spans="1:7">
      <c r="A31" s="323" t="s">
        <v>2566</v>
      </c>
      <c r="B31" s="322" t="s">
        <v>2567</v>
      </c>
      <c r="C31" s="324"/>
      <c r="D31" s="324"/>
      <c r="E31" s="376" t="str">
        <f t="shared" si="0"/>
        <v/>
      </c>
      <c r="F31" s="321"/>
      <c r="G31" s="304"/>
    </row>
    <row r="32" ht="38.1" customHeight="1" spans="1:6">
      <c r="A32" s="317" t="s">
        <v>86</v>
      </c>
      <c r="B32" s="318" t="s">
        <v>2568</v>
      </c>
      <c r="C32" s="326"/>
      <c r="D32" s="326"/>
      <c r="E32" s="356" t="str">
        <f t="shared" si="4"/>
        <v/>
      </c>
      <c r="F32" s="321"/>
    </row>
    <row r="33" ht="38.1" hidden="1" customHeight="1" spans="1:7">
      <c r="A33" s="323" t="s">
        <v>2569</v>
      </c>
      <c r="B33" s="322" t="s">
        <v>2570</v>
      </c>
      <c r="C33" s="324"/>
      <c r="D33" s="324"/>
      <c r="E33" s="356" t="str">
        <f t="shared" si="4"/>
        <v/>
      </c>
      <c r="F33" s="321" t="str">
        <f t="shared" si="1"/>
        <v>否</v>
      </c>
      <c r="G33" s="304" t="str">
        <f t="shared" si="2"/>
        <v>款</v>
      </c>
    </row>
    <row r="34" s="300" customFormat="1" ht="38.1" hidden="1" customHeight="1" spans="1:7">
      <c r="A34" s="323">
        <v>2116001</v>
      </c>
      <c r="B34" s="322" t="s">
        <v>2571</v>
      </c>
      <c r="C34" s="324"/>
      <c r="D34" s="324"/>
      <c r="E34" s="376" t="str">
        <f t="shared" si="0"/>
        <v/>
      </c>
      <c r="F34" s="321" t="str">
        <f t="shared" si="1"/>
        <v>否</v>
      </c>
      <c r="G34" s="304" t="str">
        <f t="shared" si="2"/>
        <v>项</v>
      </c>
    </row>
    <row r="35" s="300" customFormat="1" ht="38.1" hidden="1" customHeight="1" spans="1:7">
      <c r="A35" s="323">
        <v>2116002</v>
      </c>
      <c r="B35" s="322" t="s">
        <v>2572</v>
      </c>
      <c r="C35" s="324"/>
      <c r="D35" s="324"/>
      <c r="E35" s="376" t="str">
        <f t="shared" si="0"/>
        <v/>
      </c>
      <c r="F35" s="321" t="str">
        <f t="shared" si="1"/>
        <v>否</v>
      </c>
      <c r="G35" s="304" t="str">
        <f t="shared" si="2"/>
        <v>项</v>
      </c>
    </row>
    <row r="36" s="300" customFormat="1" ht="38.1" hidden="1" customHeight="1" spans="1:7">
      <c r="A36" s="323">
        <v>2116003</v>
      </c>
      <c r="B36" s="322" t="s">
        <v>2573</v>
      </c>
      <c r="C36" s="324"/>
      <c r="D36" s="324"/>
      <c r="E36" s="376" t="str">
        <f t="shared" si="0"/>
        <v/>
      </c>
      <c r="F36" s="321" t="str">
        <f t="shared" si="1"/>
        <v>否</v>
      </c>
      <c r="G36" s="304" t="str">
        <f t="shared" si="2"/>
        <v>项</v>
      </c>
    </row>
    <row r="37" s="299" customFormat="1" ht="38.1" hidden="1" customHeight="1" spans="1:7">
      <c r="A37" s="323">
        <v>2116099</v>
      </c>
      <c r="B37" s="322" t="s">
        <v>2574</v>
      </c>
      <c r="C37" s="324"/>
      <c r="D37" s="324"/>
      <c r="E37" s="376" t="str">
        <f t="shared" si="0"/>
        <v/>
      </c>
      <c r="F37" s="321" t="str">
        <f t="shared" si="1"/>
        <v>否</v>
      </c>
      <c r="G37" s="304" t="str">
        <f t="shared" si="2"/>
        <v>项</v>
      </c>
    </row>
    <row r="38" s="300" customFormat="1" ht="38.1" hidden="1" customHeight="1" spans="1:7">
      <c r="A38" s="323">
        <v>21161</v>
      </c>
      <c r="B38" s="322" t="s">
        <v>2575</v>
      </c>
      <c r="C38" s="324"/>
      <c r="D38" s="324"/>
      <c r="E38" s="356" t="str">
        <f>IF(C38&lt;&gt;0,D38/C38-1,"")</f>
        <v/>
      </c>
      <c r="F38" s="321" t="str">
        <f t="shared" si="1"/>
        <v>否</v>
      </c>
      <c r="G38" s="304" t="str">
        <f t="shared" si="2"/>
        <v>款</v>
      </c>
    </row>
    <row r="39" ht="38.1" hidden="1" customHeight="1" spans="1:7">
      <c r="A39" s="323">
        <v>2116101</v>
      </c>
      <c r="B39" s="322" t="s">
        <v>2576</v>
      </c>
      <c r="C39" s="324"/>
      <c r="D39" s="324"/>
      <c r="E39" s="376" t="str">
        <f t="shared" si="0"/>
        <v/>
      </c>
      <c r="F39" s="321" t="str">
        <f t="shared" si="1"/>
        <v>否</v>
      </c>
      <c r="G39" s="304" t="str">
        <f t="shared" si="2"/>
        <v>项</v>
      </c>
    </row>
    <row r="40" ht="38.1" hidden="1" customHeight="1" spans="1:7">
      <c r="A40" s="323">
        <v>2116102</v>
      </c>
      <c r="B40" s="322" t="s">
        <v>2577</v>
      </c>
      <c r="C40" s="324"/>
      <c r="D40" s="324"/>
      <c r="E40" s="376" t="str">
        <f t="shared" si="0"/>
        <v/>
      </c>
      <c r="F40" s="321" t="str">
        <f t="shared" si="1"/>
        <v>否</v>
      </c>
      <c r="G40" s="304" t="str">
        <f t="shared" si="2"/>
        <v>项</v>
      </c>
    </row>
    <row r="41" ht="38.1" hidden="1" customHeight="1" spans="1:7">
      <c r="A41" s="323">
        <v>2116103</v>
      </c>
      <c r="B41" s="322" t="s">
        <v>2578</v>
      </c>
      <c r="C41" s="324"/>
      <c r="D41" s="324"/>
      <c r="E41" s="376" t="str">
        <f t="shared" si="0"/>
        <v/>
      </c>
      <c r="F41" s="321" t="str">
        <f t="shared" si="1"/>
        <v>否</v>
      </c>
      <c r="G41" s="304" t="str">
        <f t="shared" si="2"/>
        <v>项</v>
      </c>
    </row>
    <row r="42" ht="38.1" hidden="1" customHeight="1" spans="1:7">
      <c r="A42" s="323">
        <v>2116104</v>
      </c>
      <c r="B42" s="322" t="s">
        <v>2579</v>
      </c>
      <c r="C42" s="324"/>
      <c r="D42" s="324"/>
      <c r="E42" s="376" t="str">
        <f t="shared" si="0"/>
        <v/>
      </c>
      <c r="F42" s="321" t="str">
        <f t="shared" si="1"/>
        <v>否</v>
      </c>
      <c r="G42" s="304" t="str">
        <f t="shared" si="2"/>
        <v>项</v>
      </c>
    </row>
    <row r="43" ht="38.1" customHeight="1" spans="1:6">
      <c r="A43" s="317" t="s">
        <v>88</v>
      </c>
      <c r="B43" s="318" t="s">
        <v>2580</v>
      </c>
      <c r="C43" s="326">
        <v>1960</v>
      </c>
      <c r="D43" s="326">
        <v>3649</v>
      </c>
      <c r="E43" s="356">
        <f>IF(C43&lt;&gt;0,D43/C43-1,"")</f>
        <v>0.862</v>
      </c>
      <c r="F43" s="321"/>
    </row>
    <row r="44" ht="38.1" customHeight="1" spans="1:6">
      <c r="A44" s="323" t="s">
        <v>2581</v>
      </c>
      <c r="B44" s="322" t="s">
        <v>2582</v>
      </c>
      <c r="C44" s="324">
        <v>1706</v>
      </c>
      <c r="D44" s="324">
        <v>3288</v>
      </c>
      <c r="E44" s="354">
        <f>IF(C44&lt;&gt;0,D44/C44-1,"")</f>
        <v>0.927</v>
      </c>
      <c r="F44" s="321"/>
    </row>
    <row r="45" ht="38.1" customHeight="1" spans="1:6">
      <c r="A45" s="323" t="s">
        <v>2583</v>
      </c>
      <c r="B45" s="322" t="s">
        <v>2584</v>
      </c>
      <c r="C45" s="324"/>
      <c r="D45" s="324"/>
      <c r="E45" s="376" t="str">
        <f t="shared" si="0"/>
        <v/>
      </c>
      <c r="F45" s="321"/>
    </row>
    <row r="46" ht="38.1" customHeight="1" spans="1:6">
      <c r="A46" s="323" t="s">
        <v>2585</v>
      </c>
      <c r="B46" s="322" t="s">
        <v>2586</v>
      </c>
      <c r="C46" s="324"/>
      <c r="D46" s="324"/>
      <c r="E46" s="376" t="str">
        <f t="shared" si="0"/>
        <v/>
      </c>
      <c r="F46" s="321"/>
    </row>
    <row r="47" ht="38.1" customHeight="1" spans="1:6">
      <c r="A47" s="323" t="s">
        <v>2587</v>
      </c>
      <c r="B47" s="322" t="s">
        <v>2588</v>
      </c>
      <c r="C47" s="324"/>
      <c r="D47" s="324"/>
      <c r="E47" s="376" t="str">
        <f t="shared" si="0"/>
        <v/>
      </c>
      <c r="F47" s="321"/>
    </row>
    <row r="48" ht="38.1" customHeight="1" spans="1:6">
      <c r="A48" s="323" t="s">
        <v>2589</v>
      </c>
      <c r="B48" s="322" t="s">
        <v>2590</v>
      </c>
      <c r="C48" s="324"/>
      <c r="D48" s="324"/>
      <c r="E48" s="376" t="str">
        <f t="shared" si="0"/>
        <v/>
      </c>
      <c r="F48" s="321"/>
    </row>
    <row r="49" ht="38.1" customHeight="1" spans="1:6">
      <c r="A49" s="323" t="s">
        <v>2591</v>
      </c>
      <c r="B49" s="322" t="s">
        <v>2592</v>
      </c>
      <c r="C49" s="324">
        <v>1706</v>
      </c>
      <c r="D49" s="324">
        <v>3288</v>
      </c>
      <c r="E49" s="376">
        <f t="shared" si="0"/>
        <v>0.927</v>
      </c>
      <c r="F49" s="321"/>
    </row>
    <row r="50" ht="38.1" customHeight="1" spans="1:6">
      <c r="A50" s="323" t="s">
        <v>2593</v>
      </c>
      <c r="B50" s="322" t="s">
        <v>2594</v>
      </c>
      <c r="C50" s="324"/>
      <c r="D50" s="324"/>
      <c r="E50" s="376" t="str">
        <f t="shared" si="0"/>
        <v/>
      </c>
      <c r="F50" s="321"/>
    </row>
    <row r="51" ht="38.1" hidden="1" customHeight="1" spans="1:7">
      <c r="A51" s="323" t="s">
        <v>2595</v>
      </c>
      <c r="B51" s="322" t="s">
        <v>2596</v>
      </c>
      <c r="C51" s="324">
        <v>0</v>
      </c>
      <c r="D51" s="324">
        <v>0</v>
      </c>
      <c r="E51" s="376" t="str">
        <f t="shared" si="0"/>
        <v/>
      </c>
      <c r="F51" s="321" t="str">
        <f t="shared" si="1"/>
        <v>否</v>
      </c>
      <c r="G51" s="304" t="str">
        <f t="shared" si="2"/>
        <v>项</v>
      </c>
    </row>
    <row r="52" ht="38.1" hidden="1" customHeight="1" spans="1:7">
      <c r="A52" s="323" t="s">
        <v>2597</v>
      </c>
      <c r="B52" s="322" t="s">
        <v>2598</v>
      </c>
      <c r="C52" s="324">
        <v>0</v>
      </c>
      <c r="D52" s="324">
        <v>0</v>
      </c>
      <c r="E52" s="376" t="str">
        <f t="shared" si="0"/>
        <v/>
      </c>
      <c r="F52" s="321" t="str">
        <f t="shared" si="1"/>
        <v>否</v>
      </c>
      <c r="G52" s="304" t="str">
        <f t="shared" si="2"/>
        <v>项</v>
      </c>
    </row>
    <row r="53" ht="38.1" customHeight="1" spans="1:6">
      <c r="A53" s="323" t="s">
        <v>2599</v>
      </c>
      <c r="B53" s="322" t="s">
        <v>2600</v>
      </c>
      <c r="C53" s="324"/>
      <c r="D53" s="324"/>
      <c r="E53" s="376" t="str">
        <f t="shared" si="0"/>
        <v/>
      </c>
      <c r="F53" s="321"/>
    </row>
    <row r="54" ht="38.1" customHeight="1" spans="1:6">
      <c r="A54" s="323" t="s">
        <v>2601</v>
      </c>
      <c r="B54" s="322" t="s">
        <v>2602</v>
      </c>
      <c r="C54" s="324"/>
      <c r="D54" s="324"/>
      <c r="E54" s="376" t="str">
        <f t="shared" si="0"/>
        <v/>
      </c>
      <c r="F54" s="321"/>
    </row>
    <row r="55" ht="38.1" hidden="1" customHeight="1" spans="1:7">
      <c r="A55" s="323" t="s">
        <v>2603</v>
      </c>
      <c r="B55" s="322" t="s">
        <v>2604</v>
      </c>
      <c r="C55" s="324">
        <v>0</v>
      </c>
      <c r="D55" s="324">
        <v>0</v>
      </c>
      <c r="E55" s="376" t="str">
        <f t="shared" si="0"/>
        <v/>
      </c>
      <c r="F55" s="321" t="str">
        <f t="shared" si="1"/>
        <v>否</v>
      </c>
      <c r="G55" s="304" t="str">
        <f t="shared" si="2"/>
        <v>项</v>
      </c>
    </row>
    <row r="56" ht="38.1" customHeight="1" spans="1:6">
      <c r="A56" s="323" t="s">
        <v>2605</v>
      </c>
      <c r="B56" s="322" t="s">
        <v>2606</v>
      </c>
      <c r="C56" s="324"/>
      <c r="D56" s="324"/>
      <c r="E56" s="376" t="str">
        <f t="shared" si="0"/>
        <v/>
      </c>
      <c r="F56" s="321"/>
    </row>
    <row r="57" ht="38.1" hidden="1" customHeight="1" spans="1:7">
      <c r="A57" s="323" t="s">
        <v>2607</v>
      </c>
      <c r="B57" s="322" t="s">
        <v>2608</v>
      </c>
      <c r="C57" s="324"/>
      <c r="D57" s="324"/>
      <c r="E57" s="356" t="str">
        <f t="shared" ref="E57:E62" si="5">IF(C57&lt;&gt;0,D57/C57-1,"")</f>
        <v/>
      </c>
      <c r="F57" s="321" t="str">
        <f t="shared" si="1"/>
        <v>否</v>
      </c>
      <c r="G57" s="304" t="str">
        <f t="shared" si="2"/>
        <v>款</v>
      </c>
    </row>
    <row r="58" ht="38.1" hidden="1" customHeight="1" spans="1:7">
      <c r="A58" s="323" t="s">
        <v>2609</v>
      </c>
      <c r="B58" s="322" t="s">
        <v>2584</v>
      </c>
      <c r="C58" s="324"/>
      <c r="D58" s="324"/>
      <c r="E58" s="376" t="str">
        <f t="shared" si="0"/>
        <v/>
      </c>
      <c r="F58" s="321" t="str">
        <f t="shared" si="1"/>
        <v>否</v>
      </c>
      <c r="G58" s="304" t="str">
        <f t="shared" si="2"/>
        <v>项</v>
      </c>
    </row>
    <row r="59" ht="38.1" hidden="1" customHeight="1" spans="1:7">
      <c r="A59" s="323" t="s">
        <v>2610</v>
      </c>
      <c r="B59" s="322" t="s">
        <v>2586</v>
      </c>
      <c r="C59" s="324"/>
      <c r="D59" s="324"/>
      <c r="E59" s="376" t="str">
        <f t="shared" si="0"/>
        <v/>
      </c>
      <c r="F59" s="321" t="str">
        <f t="shared" si="1"/>
        <v>否</v>
      </c>
      <c r="G59" s="304" t="str">
        <f t="shared" si="2"/>
        <v>项</v>
      </c>
    </row>
    <row r="60" ht="38.1" hidden="1" customHeight="1" spans="1:7">
      <c r="A60" s="323" t="s">
        <v>2611</v>
      </c>
      <c r="B60" s="322" t="s">
        <v>2612</v>
      </c>
      <c r="C60" s="324"/>
      <c r="D60" s="324"/>
      <c r="E60" s="376" t="str">
        <f t="shared" si="0"/>
        <v/>
      </c>
      <c r="F60" s="321" t="str">
        <f t="shared" si="1"/>
        <v>否</v>
      </c>
      <c r="G60" s="304" t="str">
        <f t="shared" si="2"/>
        <v>项</v>
      </c>
    </row>
    <row r="61" ht="38.1" customHeight="1" spans="1:6">
      <c r="A61" s="323" t="s">
        <v>2613</v>
      </c>
      <c r="B61" s="322" t="s">
        <v>2614</v>
      </c>
      <c r="C61" s="324"/>
      <c r="D61" s="324"/>
      <c r="E61" s="354" t="str">
        <f t="shared" si="5"/>
        <v/>
      </c>
      <c r="F61" s="321"/>
    </row>
    <row r="62" ht="38.1" customHeight="1" spans="1:6">
      <c r="A62" s="323" t="s">
        <v>2615</v>
      </c>
      <c r="B62" s="322" t="s">
        <v>2616</v>
      </c>
      <c r="C62" s="324">
        <v>200</v>
      </c>
      <c r="D62" s="324">
        <v>255</v>
      </c>
      <c r="E62" s="354">
        <f t="shared" si="5"/>
        <v>0.275</v>
      </c>
      <c r="F62" s="321"/>
    </row>
    <row r="63" ht="38.1" customHeight="1" spans="1:6">
      <c r="A63" s="323" t="s">
        <v>2617</v>
      </c>
      <c r="B63" s="322" t="s">
        <v>2618</v>
      </c>
      <c r="C63" s="324">
        <v>200</v>
      </c>
      <c r="D63" s="324">
        <v>255</v>
      </c>
      <c r="E63" s="376">
        <f t="shared" si="0"/>
        <v>0.275</v>
      </c>
      <c r="F63" s="321"/>
    </row>
    <row r="64" ht="38.1" customHeight="1" spans="1:6">
      <c r="A64" s="323" t="s">
        <v>2619</v>
      </c>
      <c r="B64" s="322" t="s">
        <v>2620</v>
      </c>
      <c r="C64" s="324"/>
      <c r="D64" s="324"/>
      <c r="E64" s="376" t="str">
        <f t="shared" si="0"/>
        <v/>
      </c>
      <c r="F64" s="321"/>
    </row>
    <row r="65" ht="38.1" hidden="1" customHeight="1" spans="1:7">
      <c r="A65" s="323" t="s">
        <v>2621</v>
      </c>
      <c r="B65" s="322" t="s">
        <v>2622</v>
      </c>
      <c r="C65" s="324">
        <v>0</v>
      </c>
      <c r="D65" s="324">
        <v>0</v>
      </c>
      <c r="E65" s="376" t="str">
        <f t="shared" si="0"/>
        <v/>
      </c>
      <c r="F65" s="321" t="str">
        <f t="shared" si="1"/>
        <v>否</v>
      </c>
      <c r="G65" s="304" t="str">
        <f t="shared" si="2"/>
        <v>项</v>
      </c>
    </row>
    <row r="66" ht="38.1" hidden="1" customHeight="1" spans="1:7">
      <c r="A66" s="323" t="s">
        <v>2623</v>
      </c>
      <c r="B66" s="322" t="s">
        <v>2624</v>
      </c>
      <c r="C66" s="324">
        <v>0</v>
      </c>
      <c r="D66" s="324">
        <v>0</v>
      </c>
      <c r="E66" s="376" t="str">
        <f t="shared" si="0"/>
        <v/>
      </c>
      <c r="F66" s="321" t="str">
        <f t="shared" si="1"/>
        <v>否</v>
      </c>
      <c r="G66" s="304" t="str">
        <f t="shared" si="2"/>
        <v>项</v>
      </c>
    </row>
    <row r="67" ht="38.1" customHeight="1" spans="1:6">
      <c r="A67" s="323" t="s">
        <v>2625</v>
      </c>
      <c r="B67" s="322" t="s">
        <v>2626</v>
      </c>
      <c r="C67" s="324"/>
      <c r="D67" s="324"/>
      <c r="E67" s="376" t="str">
        <f t="shared" si="0"/>
        <v/>
      </c>
      <c r="F67" s="321"/>
    </row>
    <row r="68" ht="38.1" customHeight="1" spans="1:6">
      <c r="A68" s="323" t="s">
        <v>2627</v>
      </c>
      <c r="B68" s="322" t="s">
        <v>2628</v>
      </c>
      <c r="C68" s="324">
        <v>54</v>
      </c>
      <c r="D68" s="324">
        <v>106</v>
      </c>
      <c r="E68" s="354">
        <f>IF(C68&lt;&gt;0,D68/C68-1,"")</f>
        <v>0.963</v>
      </c>
      <c r="F68" s="321"/>
    </row>
    <row r="69" ht="38.1" customHeight="1" spans="1:6">
      <c r="A69" s="323" t="s">
        <v>2629</v>
      </c>
      <c r="B69" s="322" t="s">
        <v>2630</v>
      </c>
      <c r="C69" s="324">
        <v>54</v>
      </c>
      <c r="D69" s="324">
        <v>106</v>
      </c>
      <c r="E69" s="376">
        <f t="shared" ref="E69:E131" si="6">IF(C69&gt;0,D69/C69-1,IF(C69&lt;0,-(D69/C69-1),""))</f>
        <v>0.963</v>
      </c>
      <c r="F69" s="321"/>
    </row>
    <row r="70" ht="38.1" customHeight="1" spans="1:6">
      <c r="A70" s="323" t="s">
        <v>2631</v>
      </c>
      <c r="B70" s="322" t="s">
        <v>2632</v>
      </c>
      <c r="C70" s="324"/>
      <c r="D70" s="324"/>
      <c r="E70" s="376" t="str">
        <f t="shared" si="6"/>
        <v/>
      </c>
      <c r="F70" s="321"/>
    </row>
    <row r="71" ht="38.1" customHeight="1" spans="1:6">
      <c r="A71" s="323" t="s">
        <v>2633</v>
      </c>
      <c r="B71" s="322" t="s">
        <v>2634</v>
      </c>
      <c r="C71" s="324"/>
      <c r="D71" s="324"/>
      <c r="E71" s="376" t="str">
        <f t="shared" si="6"/>
        <v/>
      </c>
      <c r="F71" s="321"/>
    </row>
    <row r="72" ht="38.1" hidden="1" customHeight="1" spans="1:7">
      <c r="A72" s="323" t="s">
        <v>2635</v>
      </c>
      <c r="B72" s="322" t="s">
        <v>2636</v>
      </c>
      <c r="C72" s="324"/>
      <c r="D72" s="324"/>
      <c r="E72" s="356" t="str">
        <f>IF(C72&lt;&gt;0,D72/C72-1,"")</f>
        <v/>
      </c>
      <c r="F72" s="321" t="str">
        <f t="shared" ref="F68:F131" si="7">IF(LEN(A72)=3,"是",IF(B72&lt;&gt;"",IF(SUM(C72:D72)&lt;&gt;0,"是","否"),"是"))</f>
        <v>否</v>
      </c>
      <c r="G72" s="304" t="str">
        <f t="shared" ref="G68:G131" si="8">IF(LEN(A72)=3,"类",IF(LEN(A72)=5,"款","项"))</f>
        <v>款</v>
      </c>
    </row>
    <row r="73" ht="38.1" hidden="1" customHeight="1" spans="1:7">
      <c r="A73" s="323" t="s">
        <v>2637</v>
      </c>
      <c r="B73" s="322" t="s">
        <v>2584</v>
      </c>
      <c r="C73" s="324"/>
      <c r="D73" s="324"/>
      <c r="E73" s="376" t="str">
        <f t="shared" si="6"/>
        <v/>
      </c>
      <c r="F73" s="321" t="str">
        <f t="shared" si="7"/>
        <v>否</v>
      </c>
      <c r="G73" s="304" t="str">
        <f t="shared" si="8"/>
        <v>项</v>
      </c>
    </row>
    <row r="74" ht="38.1" hidden="1" customHeight="1" spans="1:7">
      <c r="A74" s="323" t="s">
        <v>2638</v>
      </c>
      <c r="B74" s="322" t="s">
        <v>2586</v>
      </c>
      <c r="C74" s="324"/>
      <c r="D74" s="324"/>
      <c r="E74" s="376" t="str">
        <f t="shared" si="6"/>
        <v/>
      </c>
      <c r="F74" s="321" t="str">
        <f t="shared" si="7"/>
        <v>否</v>
      </c>
      <c r="G74" s="304" t="str">
        <f t="shared" si="8"/>
        <v>项</v>
      </c>
    </row>
    <row r="75" ht="38.1" hidden="1" customHeight="1" spans="1:7">
      <c r="A75" s="323" t="s">
        <v>2639</v>
      </c>
      <c r="B75" s="322" t="s">
        <v>2640</v>
      </c>
      <c r="C75" s="324"/>
      <c r="D75" s="324"/>
      <c r="E75" s="376" t="str">
        <f t="shared" si="6"/>
        <v/>
      </c>
      <c r="F75" s="321" t="str">
        <f t="shared" si="7"/>
        <v>否</v>
      </c>
      <c r="G75" s="304" t="str">
        <f t="shared" si="8"/>
        <v>项</v>
      </c>
    </row>
    <row r="76" ht="38.1" customHeight="1" spans="1:6">
      <c r="A76" s="323" t="s">
        <v>2641</v>
      </c>
      <c r="B76" s="322" t="s">
        <v>2642</v>
      </c>
      <c r="C76" s="324"/>
      <c r="D76" s="324"/>
      <c r="E76" s="354" t="str">
        <f>IF(C76&lt;&gt;0,D76/C76-1,"")</f>
        <v/>
      </c>
      <c r="F76" s="321"/>
    </row>
    <row r="77" ht="38.1" hidden="1" customHeight="1" spans="1:7">
      <c r="A77" s="323" t="s">
        <v>2643</v>
      </c>
      <c r="B77" s="322" t="s">
        <v>2584</v>
      </c>
      <c r="C77" s="324"/>
      <c r="D77" s="324"/>
      <c r="E77" s="376" t="str">
        <f t="shared" si="6"/>
        <v/>
      </c>
      <c r="F77" s="321" t="str">
        <f t="shared" si="7"/>
        <v>否</v>
      </c>
      <c r="G77" s="304" t="str">
        <f t="shared" si="8"/>
        <v>项</v>
      </c>
    </row>
    <row r="78" ht="38.1" hidden="1" customHeight="1" spans="1:7">
      <c r="A78" s="323" t="s">
        <v>2644</v>
      </c>
      <c r="B78" s="322" t="s">
        <v>2586</v>
      </c>
      <c r="C78" s="324"/>
      <c r="D78" s="324"/>
      <c r="E78" s="376" t="str">
        <f t="shared" si="6"/>
        <v/>
      </c>
      <c r="F78" s="321" t="str">
        <f t="shared" si="7"/>
        <v>否</v>
      </c>
      <c r="G78" s="304" t="str">
        <f t="shared" si="8"/>
        <v>项</v>
      </c>
    </row>
    <row r="79" s="300" customFormat="1" ht="38.1" customHeight="1" spans="1:7">
      <c r="A79" s="323" t="s">
        <v>2645</v>
      </c>
      <c r="B79" s="322" t="s">
        <v>2646</v>
      </c>
      <c r="C79" s="324"/>
      <c r="D79" s="324"/>
      <c r="E79" s="376" t="str">
        <f t="shared" si="6"/>
        <v/>
      </c>
      <c r="F79" s="321"/>
      <c r="G79" s="304"/>
    </row>
    <row r="80" s="300" customFormat="1" ht="38.1" hidden="1" customHeight="1" spans="1:7">
      <c r="A80" s="323" t="s">
        <v>2647</v>
      </c>
      <c r="B80" s="322" t="s">
        <v>2648</v>
      </c>
      <c r="C80" s="324"/>
      <c r="D80" s="324"/>
      <c r="E80" s="356" t="str">
        <f>IF(C80&lt;&gt;0,D80/C80-1,"")</f>
        <v/>
      </c>
      <c r="F80" s="321" t="str">
        <f t="shared" si="7"/>
        <v>否</v>
      </c>
      <c r="G80" s="304" t="str">
        <f t="shared" si="8"/>
        <v>款</v>
      </c>
    </row>
    <row r="81" s="300" customFormat="1" ht="38.1" hidden="1" customHeight="1" spans="1:7">
      <c r="A81" s="323" t="s">
        <v>2649</v>
      </c>
      <c r="B81" s="322" t="s">
        <v>2618</v>
      </c>
      <c r="C81" s="324"/>
      <c r="D81" s="324"/>
      <c r="E81" s="376" t="str">
        <f t="shared" si="6"/>
        <v/>
      </c>
      <c r="F81" s="321" t="str">
        <f t="shared" si="7"/>
        <v>否</v>
      </c>
      <c r="G81" s="304" t="str">
        <f t="shared" si="8"/>
        <v>项</v>
      </c>
    </row>
    <row r="82" s="300" customFormat="1" ht="38.1" hidden="1" customHeight="1" spans="1:7">
      <c r="A82" s="323" t="s">
        <v>2650</v>
      </c>
      <c r="B82" s="322" t="s">
        <v>2620</v>
      </c>
      <c r="C82" s="324"/>
      <c r="D82" s="324"/>
      <c r="E82" s="376" t="str">
        <f t="shared" si="6"/>
        <v/>
      </c>
      <c r="F82" s="321" t="str">
        <f t="shared" si="7"/>
        <v>否</v>
      </c>
      <c r="G82" s="304" t="str">
        <f t="shared" si="8"/>
        <v>项</v>
      </c>
    </row>
    <row r="83" s="300" customFormat="1" ht="38.1" hidden="1" customHeight="1" spans="1:7">
      <c r="A83" s="323" t="s">
        <v>2651</v>
      </c>
      <c r="B83" s="322" t="s">
        <v>2622</v>
      </c>
      <c r="C83" s="324"/>
      <c r="D83" s="324"/>
      <c r="E83" s="376" t="str">
        <f t="shared" si="6"/>
        <v/>
      </c>
      <c r="F83" s="321" t="str">
        <f t="shared" si="7"/>
        <v>否</v>
      </c>
      <c r="G83" s="304" t="str">
        <f t="shared" si="8"/>
        <v>项</v>
      </c>
    </row>
    <row r="84" s="300" customFormat="1" ht="38.1" hidden="1" customHeight="1" spans="1:7">
      <c r="A84" s="323" t="s">
        <v>2652</v>
      </c>
      <c r="B84" s="322" t="s">
        <v>2624</v>
      </c>
      <c r="C84" s="324"/>
      <c r="D84" s="324"/>
      <c r="E84" s="376" t="str">
        <f t="shared" si="6"/>
        <v/>
      </c>
      <c r="F84" s="321" t="str">
        <f t="shared" si="7"/>
        <v>否</v>
      </c>
      <c r="G84" s="304" t="str">
        <f t="shared" si="8"/>
        <v>项</v>
      </c>
    </row>
    <row r="85" s="300" customFormat="1" ht="38.1" hidden="1" customHeight="1" spans="1:7">
      <c r="A85" s="323" t="s">
        <v>2653</v>
      </c>
      <c r="B85" s="322" t="s">
        <v>2654</v>
      </c>
      <c r="C85" s="324"/>
      <c r="D85" s="324"/>
      <c r="E85" s="376" t="str">
        <f t="shared" si="6"/>
        <v/>
      </c>
      <c r="F85" s="321" t="str">
        <f t="shared" si="7"/>
        <v>否</v>
      </c>
      <c r="G85" s="304" t="str">
        <f t="shared" si="8"/>
        <v>项</v>
      </c>
    </row>
    <row r="86" s="300" customFormat="1" ht="38.1" hidden="1" customHeight="1" spans="1:7">
      <c r="A86" s="323" t="s">
        <v>2655</v>
      </c>
      <c r="B86" s="322" t="s">
        <v>2656</v>
      </c>
      <c r="C86" s="324"/>
      <c r="D86" s="324"/>
      <c r="E86" s="356" t="str">
        <f>IF(C86&lt;&gt;0,D86/C86-1,"")</f>
        <v/>
      </c>
      <c r="F86" s="321" t="str">
        <f t="shared" si="7"/>
        <v>否</v>
      </c>
      <c r="G86" s="304" t="str">
        <f t="shared" si="8"/>
        <v>款</v>
      </c>
    </row>
    <row r="87" s="300" customFormat="1" ht="38.1" hidden="1" customHeight="1" spans="1:7">
      <c r="A87" s="323" t="s">
        <v>2657</v>
      </c>
      <c r="B87" s="322" t="s">
        <v>2630</v>
      </c>
      <c r="C87" s="324"/>
      <c r="D87" s="324"/>
      <c r="E87" s="376" t="str">
        <f t="shared" si="6"/>
        <v/>
      </c>
      <c r="F87" s="321" t="str">
        <f t="shared" si="7"/>
        <v>否</v>
      </c>
      <c r="G87" s="304" t="str">
        <f t="shared" si="8"/>
        <v>项</v>
      </c>
    </row>
    <row r="88" s="300" customFormat="1" ht="38.1" hidden="1" customHeight="1" spans="1:7">
      <c r="A88" s="323" t="s">
        <v>2658</v>
      </c>
      <c r="B88" s="322" t="s">
        <v>2659</v>
      </c>
      <c r="C88" s="324"/>
      <c r="D88" s="324"/>
      <c r="E88" s="376" t="str">
        <f t="shared" si="6"/>
        <v/>
      </c>
      <c r="F88" s="321" t="str">
        <f t="shared" si="7"/>
        <v>否</v>
      </c>
      <c r="G88" s="304" t="str">
        <f t="shared" si="8"/>
        <v>项</v>
      </c>
    </row>
    <row r="89" s="300" customFormat="1" ht="38.1" customHeight="1" spans="1:7">
      <c r="A89" s="323" t="s">
        <v>2660</v>
      </c>
      <c r="B89" s="322" t="s">
        <v>2661</v>
      </c>
      <c r="C89" s="324"/>
      <c r="D89" s="324"/>
      <c r="E89" s="354" t="str">
        <f>IF(C89&lt;&gt;0,D89/C89-1,"")</f>
        <v/>
      </c>
      <c r="F89" s="321"/>
      <c r="G89" s="304"/>
    </row>
    <row r="90" s="300" customFormat="1" ht="38.1" customHeight="1" spans="1:7">
      <c r="A90" s="323" t="s">
        <v>2662</v>
      </c>
      <c r="B90" s="322" t="s">
        <v>2584</v>
      </c>
      <c r="C90" s="324"/>
      <c r="D90" s="324"/>
      <c r="E90" s="376" t="str">
        <f t="shared" si="6"/>
        <v/>
      </c>
      <c r="F90" s="321"/>
      <c r="G90" s="304"/>
    </row>
    <row r="91" s="300" customFormat="1" ht="38.1" hidden="1" customHeight="1" spans="1:7">
      <c r="A91" s="323" t="s">
        <v>2663</v>
      </c>
      <c r="B91" s="322" t="s">
        <v>2586</v>
      </c>
      <c r="C91" s="324"/>
      <c r="D91" s="324"/>
      <c r="E91" s="376" t="str">
        <f t="shared" si="6"/>
        <v/>
      </c>
      <c r="F91" s="321" t="str">
        <f t="shared" si="7"/>
        <v>否</v>
      </c>
      <c r="G91" s="304" t="str">
        <f t="shared" si="8"/>
        <v>项</v>
      </c>
    </row>
    <row r="92" s="300" customFormat="1" ht="38.1" hidden="1" customHeight="1" spans="1:7">
      <c r="A92" s="323" t="s">
        <v>2664</v>
      </c>
      <c r="B92" s="322" t="s">
        <v>2588</v>
      </c>
      <c r="C92" s="324"/>
      <c r="D92" s="324"/>
      <c r="E92" s="376" t="str">
        <f t="shared" si="6"/>
        <v/>
      </c>
      <c r="F92" s="321" t="str">
        <f t="shared" si="7"/>
        <v>否</v>
      </c>
      <c r="G92" s="304" t="str">
        <f t="shared" si="8"/>
        <v>项</v>
      </c>
    </row>
    <row r="93" s="300" customFormat="1" ht="38.1" hidden="1" customHeight="1" spans="1:7">
      <c r="A93" s="323" t="s">
        <v>2665</v>
      </c>
      <c r="B93" s="322" t="s">
        <v>2590</v>
      </c>
      <c r="C93" s="324"/>
      <c r="D93" s="324"/>
      <c r="E93" s="376" t="str">
        <f t="shared" si="6"/>
        <v/>
      </c>
      <c r="F93" s="321" t="str">
        <f t="shared" si="7"/>
        <v>否</v>
      </c>
      <c r="G93" s="304" t="str">
        <f t="shared" si="8"/>
        <v>项</v>
      </c>
    </row>
    <row r="94" ht="38.1" hidden="1" customHeight="1" spans="1:7">
      <c r="A94" s="323" t="s">
        <v>2666</v>
      </c>
      <c r="B94" s="322" t="s">
        <v>2596</v>
      </c>
      <c r="C94" s="324"/>
      <c r="D94" s="324"/>
      <c r="E94" s="376" t="str">
        <f t="shared" si="6"/>
        <v/>
      </c>
      <c r="F94" s="321" t="str">
        <f t="shared" si="7"/>
        <v>否</v>
      </c>
      <c r="G94" s="304" t="str">
        <f t="shared" si="8"/>
        <v>项</v>
      </c>
    </row>
    <row r="95" ht="38.1" hidden="1" customHeight="1" spans="1:7">
      <c r="A95" s="323" t="s">
        <v>2667</v>
      </c>
      <c r="B95" s="322" t="s">
        <v>2600</v>
      </c>
      <c r="C95" s="324"/>
      <c r="D95" s="324"/>
      <c r="E95" s="376" t="str">
        <f t="shared" si="6"/>
        <v/>
      </c>
      <c r="F95" s="321" t="str">
        <f t="shared" si="7"/>
        <v>否</v>
      </c>
      <c r="G95" s="304" t="str">
        <f t="shared" si="8"/>
        <v>项</v>
      </c>
    </row>
    <row r="96" ht="38.1" hidden="1" customHeight="1" spans="1:7">
      <c r="A96" s="323" t="s">
        <v>2668</v>
      </c>
      <c r="B96" s="322" t="s">
        <v>2602</v>
      </c>
      <c r="C96" s="324"/>
      <c r="D96" s="324"/>
      <c r="E96" s="376" t="str">
        <f t="shared" si="6"/>
        <v/>
      </c>
      <c r="F96" s="321" t="str">
        <f t="shared" si="7"/>
        <v>否</v>
      </c>
      <c r="G96" s="304" t="str">
        <f t="shared" si="8"/>
        <v>项</v>
      </c>
    </row>
    <row r="97" s="300" customFormat="1" ht="38.1" hidden="1" customHeight="1" spans="1:7">
      <c r="A97" s="323" t="s">
        <v>2669</v>
      </c>
      <c r="B97" s="322" t="s">
        <v>2670</v>
      </c>
      <c r="C97" s="324"/>
      <c r="D97" s="324"/>
      <c r="E97" s="376" t="str">
        <f t="shared" si="6"/>
        <v/>
      </c>
      <c r="F97" s="321" t="str">
        <f t="shared" si="7"/>
        <v>否</v>
      </c>
      <c r="G97" s="304" t="str">
        <f t="shared" si="8"/>
        <v>项</v>
      </c>
    </row>
    <row r="98" s="300" customFormat="1" ht="38.1" customHeight="1" spans="1:7">
      <c r="A98" s="317" t="s">
        <v>90</v>
      </c>
      <c r="B98" s="318" t="s">
        <v>2671</v>
      </c>
      <c r="C98" s="326">
        <v>2535</v>
      </c>
      <c r="D98" s="326">
        <v>2850</v>
      </c>
      <c r="E98" s="356">
        <f>IF(C98&lt;&gt;0,D98/C98-1,"")</f>
        <v>0.124</v>
      </c>
      <c r="F98" s="321"/>
      <c r="G98" s="304"/>
    </row>
    <row r="99" ht="38.1" customHeight="1" spans="1:6">
      <c r="A99" s="323" t="s">
        <v>2672</v>
      </c>
      <c r="B99" s="322" t="s">
        <v>2673</v>
      </c>
      <c r="C99" s="324">
        <v>2535</v>
      </c>
      <c r="D99" s="324">
        <v>2850</v>
      </c>
      <c r="E99" s="354">
        <f>IF(C99&lt;&gt;0,D99/C99-1,"")</f>
        <v>0.124</v>
      </c>
      <c r="F99" s="321"/>
    </row>
    <row r="100" s="300" customFormat="1" ht="38.1" customHeight="1" spans="1:7">
      <c r="A100" s="323" t="s">
        <v>2674</v>
      </c>
      <c r="B100" s="322" t="s">
        <v>2554</v>
      </c>
      <c r="C100" s="324">
        <v>1472</v>
      </c>
      <c r="D100" s="324">
        <v>1400</v>
      </c>
      <c r="E100" s="376">
        <f t="shared" si="6"/>
        <v>-0.049</v>
      </c>
      <c r="F100" s="321"/>
      <c r="G100" s="304"/>
    </row>
    <row r="101" s="300" customFormat="1" ht="38.1" customHeight="1" spans="1:7">
      <c r="A101" s="323" t="s">
        <v>2675</v>
      </c>
      <c r="B101" s="322" t="s">
        <v>2676</v>
      </c>
      <c r="C101" s="324"/>
      <c r="D101" s="324"/>
      <c r="E101" s="376" t="str">
        <f t="shared" si="6"/>
        <v/>
      </c>
      <c r="F101" s="321"/>
      <c r="G101" s="304"/>
    </row>
    <row r="102" s="300" customFormat="1" ht="38.1" hidden="1" customHeight="1" spans="1:7">
      <c r="A102" s="323" t="s">
        <v>2677</v>
      </c>
      <c r="B102" s="322" t="s">
        <v>2678</v>
      </c>
      <c r="C102" s="324">
        <v>0</v>
      </c>
      <c r="D102" s="324">
        <v>0</v>
      </c>
      <c r="E102" s="376" t="str">
        <f t="shared" si="6"/>
        <v/>
      </c>
      <c r="F102" s="321" t="str">
        <f t="shared" si="7"/>
        <v>否</v>
      </c>
      <c r="G102" s="304" t="str">
        <f t="shared" si="8"/>
        <v>项</v>
      </c>
    </row>
    <row r="103" s="300" customFormat="1" ht="38.1" customHeight="1" spans="1:7">
      <c r="A103" s="323" t="s">
        <v>2679</v>
      </c>
      <c r="B103" s="322" t="s">
        <v>2680</v>
      </c>
      <c r="C103" s="324">
        <v>1063</v>
      </c>
      <c r="D103" s="324">
        <v>1450</v>
      </c>
      <c r="E103" s="376">
        <f t="shared" si="6"/>
        <v>0.364</v>
      </c>
      <c r="F103" s="321"/>
      <c r="G103" s="304"/>
    </row>
    <row r="104" s="300" customFormat="1" ht="38.1" hidden="1" customHeight="1" spans="1:7">
      <c r="A104" s="323" t="s">
        <v>2681</v>
      </c>
      <c r="B104" s="322" t="s">
        <v>2682</v>
      </c>
      <c r="C104" s="324"/>
      <c r="D104" s="324"/>
      <c r="E104" s="356" t="str">
        <f>IF(C104&lt;&gt;0,D104/C104-1,"")</f>
        <v/>
      </c>
      <c r="F104" s="321" t="str">
        <f t="shared" si="7"/>
        <v>否</v>
      </c>
      <c r="G104" s="304" t="str">
        <f t="shared" si="8"/>
        <v>款</v>
      </c>
    </row>
    <row r="105" ht="38.1" hidden="1" customHeight="1" spans="1:7">
      <c r="A105" s="323" t="s">
        <v>2683</v>
      </c>
      <c r="B105" s="322" t="s">
        <v>2554</v>
      </c>
      <c r="C105" s="324"/>
      <c r="D105" s="324"/>
      <c r="E105" s="376" t="str">
        <f t="shared" si="6"/>
        <v/>
      </c>
      <c r="F105" s="321" t="str">
        <f t="shared" si="7"/>
        <v>否</v>
      </c>
      <c r="G105" s="304" t="str">
        <f t="shared" si="8"/>
        <v>项</v>
      </c>
    </row>
    <row r="106" s="300" customFormat="1" ht="38.1" hidden="1" customHeight="1" spans="1:7">
      <c r="A106" s="323" t="s">
        <v>2684</v>
      </c>
      <c r="B106" s="322" t="s">
        <v>2676</v>
      </c>
      <c r="C106" s="324"/>
      <c r="D106" s="324"/>
      <c r="E106" s="376" t="str">
        <f t="shared" si="6"/>
        <v/>
      </c>
      <c r="F106" s="321" t="str">
        <f t="shared" si="7"/>
        <v>否</v>
      </c>
      <c r="G106" s="304" t="str">
        <f t="shared" si="8"/>
        <v>项</v>
      </c>
    </row>
    <row r="107" s="300" customFormat="1" ht="38.1" hidden="1" customHeight="1" spans="1:7">
      <c r="A107" s="323" t="s">
        <v>2685</v>
      </c>
      <c r="B107" s="322" t="s">
        <v>2686</v>
      </c>
      <c r="C107" s="324"/>
      <c r="D107" s="324"/>
      <c r="E107" s="376" t="str">
        <f t="shared" si="6"/>
        <v/>
      </c>
      <c r="F107" s="321" t="str">
        <f t="shared" si="7"/>
        <v>否</v>
      </c>
      <c r="G107" s="304" t="str">
        <f t="shared" si="8"/>
        <v>项</v>
      </c>
    </row>
    <row r="108" s="300" customFormat="1" ht="38.1" hidden="1" customHeight="1" spans="1:7">
      <c r="A108" s="323" t="s">
        <v>2687</v>
      </c>
      <c r="B108" s="322" t="s">
        <v>2688</v>
      </c>
      <c r="C108" s="324"/>
      <c r="D108" s="324"/>
      <c r="E108" s="376" t="str">
        <f t="shared" si="6"/>
        <v/>
      </c>
      <c r="F108" s="321" t="str">
        <f t="shared" si="7"/>
        <v>否</v>
      </c>
      <c r="G108" s="304" t="str">
        <f t="shared" si="8"/>
        <v>项</v>
      </c>
    </row>
    <row r="109" ht="38.1" hidden="1" customHeight="1" spans="1:7">
      <c r="A109" s="323" t="s">
        <v>2689</v>
      </c>
      <c r="B109" s="322" t="s">
        <v>2690</v>
      </c>
      <c r="C109" s="324"/>
      <c r="D109" s="324"/>
      <c r="E109" s="356" t="str">
        <f>IF(C109&lt;&gt;0,D109/C109-1,"")</f>
        <v/>
      </c>
      <c r="F109" s="321" t="str">
        <f t="shared" si="7"/>
        <v>否</v>
      </c>
      <c r="G109" s="304" t="str">
        <f t="shared" si="8"/>
        <v>款</v>
      </c>
    </row>
    <row r="110" s="300" customFormat="1" ht="38.1" hidden="1" customHeight="1" spans="1:7">
      <c r="A110" s="323" t="s">
        <v>2691</v>
      </c>
      <c r="B110" s="322" t="s">
        <v>2692</v>
      </c>
      <c r="C110" s="324"/>
      <c r="D110" s="324"/>
      <c r="E110" s="376" t="str">
        <f t="shared" si="6"/>
        <v/>
      </c>
      <c r="F110" s="321" t="str">
        <f t="shared" si="7"/>
        <v>否</v>
      </c>
      <c r="G110" s="304" t="str">
        <f t="shared" si="8"/>
        <v>项</v>
      </c>
    </row>
    <row r="111" s="300" customFormat="1" ht="38.1" hidden="1" customHeight="1" spans="1:7">
      <c r="A111" s="323" t="s">
        <v>2693</v>
      </c>
      <c r="B111" s="322" t="s">
        <v>2694</v>
      </c>
      <c r="C111" s="324"/>
      <c r="D111" s="324"/>
      <c r="E111" s="376" t="str">
        <f t="shared" si="6"/>
        <v/>
      </c>
      <c r="F111" s="321" t="str">
        <f t="shared" si="7"/>
        <v>否</v>
      </c>
      <c r="G111" s="304" t="str">
        <f t="shared" si="8"/>
        <v>项</v>
      </c>
    </row>
    <row r="112" s="300" customFormat="1" ht="38.1" hidden="1" customHeight="1" spans="1:7">
      <c r="A112" s="323" t="s">
        <v>2695</v>
      </c>
      <c r="B112" s="322" t="s">
        <v>2696</v>
      </c>
      <c r="C112" s="324"/>
      <c r="D112" s="324"/>
      <c r="E112" s="376" t="str">
        <f t="shared" si="6"/>
        <v/>
      </c>
      <c r="F112" s="321" t="str">
        <f t="shared" si="7"/>
        <v>否</v>
      </c>
      <c r="G112" s="304" t="str">
        <f t="shared" si="8"/>
        <v>项</v>
      </c>
    </row>
    <row r="113" ht="38.1" hidden="1" customHeight="1" spans="1:7">
      <c r="A113" s="323" t="s">
        <v>2697</v>
      </c>
      <c r="B113" s="322" t="s">
        <v>2698</v>
      </c>
      <c r="C113" s="324"/>
      <c r="D113" s="324"/>
      <c r="E113" s="376" t="str">
        <f t="shared" si="6"/>
        <v/>
      </c>
      <c r="F113" s="321" t="str">
        <f t="shared" si="7"/>
        <v>否</v>
      </c>
      <c r="G113" s="304" t="str">
        <f t="shared" si="8"/>
        <v>项</v>
      </c>
    </row>
    <row r="114" s="300" customFormat="1" ht="38.1" hidden="1" customHeight="1" spans="1:7">
      <c r="A114" s="329">
        <v>21370</v>
      </c>
      <c r="B114" s="322" t="s">
        <v>2699</v>
      </c>
      <c r="C114" s="324"/>
      <c r="D114" s="324"/>
      <c r="E114" s="356" t="str">
        <f>IF(C114&lt;&gt;0,D114/C114-1,"")</f>
        <v/>
      </c>
      <c r="F114" s="321" t="str">
        <f t="shared" si="7"/>
        <v>否</v>
      </c>
      <c r="G114" s="304" t="str">
        <f t="shared" si="8"/>
        <v>款</v>
      </c>
    </row>
    <row r="115" s="300" customFormat="1" ht="38.1" hidden="1" customHeight="1" spans="1:7">
      <c r="A115" s="329">
        <v>2137001</v>
      </c>
      <c r="B115" s="322" t="s">
        <v>2554</v>
      </c>
      <c r="C115" s="324"/>
      <c r="D115" s="324"/>
      <c r="E115" s="376" t="str">
        <f t="shared" si="6"/>
        <v/>
      </c>
      <c r="F115" s="321" t="str">
        <f t="shared" si="7"/>
        <v>否</v>
      </c>
      <c r="G115" s="304" t="str">
        <f t="shared" si="8"/>
        <v>项</v>
      </c>
    </row>
    <row r="116" ht="38.1" hidden="1" customHeight="1" spans="1:7">
      <c r="A116" s="329">
        <v>2137099</v>
      </c>
      <c r="B116" s="322" t="s">
        <v>2700</v>
      </c>
      <c r="C116" s="324"/>
      <c r="D116" s="324"/>
      <c r="E116" s="376" t="str">
        <f t="shared" si="6"/>
        <v/>
      </c>
      <c r="F116" s="321" t="str">
        <f t="shared" si="7"/>
        <v>否</v>
      </c>
      <c r="G116" s="304" t="str">
        <f t="shared" si="8"/>
        <v>项</v>
      </c>
    </row>
    <row r="117" s="300" customFormat="1" ht="38.1" hidden="1" customHeight="1" spans="1:7">
      <c r="A117" s="329">
        <v>21371</v>
      </c>
      <c r="B117" s="322" t="s">
        <v>2701</v>
      </c>
      <c r="C117" s="324"/>
      <c r="D117" s="324"/>
      <c r="E117" s="356" t="str">
        <f>IF(C117&lt;&gt;0,D117/C117-1,"")</f>
        <v/>
      </c>
      <c r="F117" s="321" t="str">
        <f t="shared" si="7"/>
        <v>否</v>
      </c>
      <c r="G117" s="304" t="str">
        <f t="shared" si="8"/>
        <v>款</v>
      </c>
    </row>
    <row r="118" ht="38.1" hidden="1" customHeight="1" spans="1:7">
      <c r="A118" s="329">
        <v>2137101</v>
      </c>
      <c r="B118" s="322" t="s">
        <v>2692</v>
      </c>
      <c r="C118" s="324"/>
      <c r="D118" s="324"/>
      <c r="E118" s="376" t="str">
        <f t="shared" si="6"/>
        <v/>
      </c>
      <c r="F118" s="321" t="str">
        <f t="shared" si="7"/>
        <v>否</v>
      </c>
      <c r="G118" s="304" t="str">
        <f t="shared" si="8"/>
        <v>项</v>
      </c>
    </row>
    <row r="119" s="300" customFormat="1" ht="38.1" hidden="1" customHeight="1" spans="1:7">
      <c r="A119" s="329">
        <v>2137102</v>
      </c>
      <c r="B119" s="322" t="s">
        <v>2702</v>
      </c>
      <c r="C119" s="324"/>
      <c r="D119" s="324"/>
      <c r="E119" s="376" t="str">
        <f t="shared" si="6"/>
        <v/>
      </c>
      <c r="F119" s="321" t="str">
        <f t="shared" si="7"/>
        <v>否</v>
      </c>
      <c r="G119" s="304" t="str">
        <f t="shared" si="8"/>
        <v>项</v>
      </c>
    </row>
    <row r="120" s="300" customFormat="1" ht="38.1" hidden="1" customHeight="1" spans="1:7">
      <c r="A120" s="329">
        <v>2137103</v>
      </c>
      <c r="B120" s="322" t="s">
        <v>2696</v>
      </c>
      <c r="C120" s="324"/>
      <c r="D120" s="324"/>
      <c r="E120" s="376" t="str">
        <f t="shared" si="6"/>
        <v/>
      </c>
      <c r="F120" s="321" t="str">
        <f t="shared" si="7"/>
        <v>否</v>
      </c>
      <c r="G120" s="304" t="str">
        <f t="shared" si="8"/>
        <v>项</v>
      </c>
    </row>
    <row r="121" s="300" customFormat="1" ht="38.1" hidden="1" customHeight="1" spans="1:7">
      <c r="A121" s="329">
        <v>2137199</v>
      </c>
      <c r="B121" s="322" t="s">
        <v>2703</v>
      </c>
      <c r="C121" s="324"/>
      <c r="D121" s="324"/>
      <c r="E121" s="376" t="str">
        <f t="shared" si="6"/>
        <v/>
      </c>
      <c r="F121" s="321" t="str">
        <f t="shared" si="7"/>
        <v>否</v>
      </c>
      <c r="G121" s="304" t="str">
        <f t="shared" si="8"/>
        <v>项</v>
      </c>
    </row>
    <row r="122" s="300" customFormat="1" ht="38.1" customHeight="1" spans="1:7">
      <c r="A122" s="317" t="s">
        <v>92</v>
      </c>
      <c r="B122" s="318" t="s">
        <v>2704</v>
      </c>
      <c r="C122" s="326"/>
      <c r="D122" s="326"/>
      <c r="E122" s="356" t="str">
        <f>IF(C122&lt;&gt;0,D122/C122-1,"")</f>
        <v/>
      </c>
      <c r="F122" s="321"/>
      <c r="G122" s="304"/>
    </row>
    <row r="123" s="300" customFormat="1" ht="38.1" hidden="1" customHeight="1" spans="1:7">
      <c r="A123" s="323" t="s">
        <v>2705</v>
      </c>
      <c r="B123" s="322" t="s">
        <v>2706</v>
      </c>
      <c r="C123" s="324"/>
      <c r="D123" s="324"/>
      <c r="E123" s="356" t="str">
        <f>IF(C123&lt;&gt;0,D123/C123-1,"")</f>
        <v/>
      </c>
      <c r="F123" s="321" t="str">
        <f t="shared" si="7"/>
        <v>否</v>
      </c>
      <c r="G123" s="304" t="str">
        <f t="shared" si="8"/>
        <v>款</v>
      </c>
    </row>
    <row r="124" ht="38.1" hidden="1" customHeight="1" spans="1:7">
      <c r="A124" s="323" t="s">
        <v>2707</v>
      </c>
      <c r="B124" s="322" t="s">
        <v>2708</v>
      </c>
      <c r="C124" s="324"/>
      <c r="D124" s="324"/>
      <c r="E124" s="376" t="str">
        <f t="shared" si="6"/>
        <v/>
      </c>
      <c r="F124" s="321" t="str">
        <f t="shared" si="7"/>
        <v>否</v>
      </c>
      <c r="G124" s="304" t="str">
        <f t="shared" si="8"/>
        <v>项</v>
      </c>
    </row>
    <row r="125" s="300" customFormat="1" ht="38.1" hidden="1" customHeight="1" spans="1:7">
      <c r="A125" s="323" t="s">
        <v>2709</v>
      </c>
      <c r="B125" s="322" t="s">
        <v>2710</v>
      </c>
      <c r="C125" s="324"/>
      <c r="D125" s="324"/>
      <c r="E125" s="376" t="str">
        <f t="shared" si="6"/>
        <v/>
      </c>
      <c r="F125" s="321" t="str">
        <f t="shared" si="7"/>
        <v>否</v>
      </c>
      <c r="G125" s="304" t="str">
        <f t="shared" si="8"/>
        <v>项</v>
      </c>
    </row>
    <row r="126" s="300" customFormat="1" ht="38.1" hidden="1" customHeight="1" spans="1:7">
      <c r="A126" s="323" t="s">
        <v>2711</v>
      </c>
      <c r="B126" s="322" t="s">
        <v>2712</v>
      </c>
      <c r="C126" s="324"/>
      <c r="D126" s="324"/>
      <c r="E126" s="376" t="str">
        <f t="shared" si="6"/>
        <v/>
      </c>
      <c r="F126" s="321" t="str">
        <f t="shared" si="7"/>
        <v>否</v>
      </c>
      <c r="G126" s="304" t="str">
        <f t="shared" si="8"/>
        <v>项</v>
      </c>
    </row>
    <row r="127" s="300" customFormat="1" ht="38.1" hidden="1" customHeight="1" spans="1:7">
      <c r="A127" s="323" t="s">
        <v>2713</v>
      </c>
      <c r="B127" s="322" t="s">
        <v>2714</v>
      </c>
      <c r="C127" s="324"/>
      <c r="D127" s="324"/>
      <c r="E127" s="376" t="str">
        <f t="shared" si="6"/>
        <v/>
      </c>
      <c r="F127" s="321" t="str">
        <f t="shared" si="7"/>
        <v>否</v>
      </c>
      <c r="G127" s="304" t="str">
        <f t="shared" si="8"/>
        <v>项</v>
      </c>
    </row>
    <row r="128" ht="38.1" hidden="1" customHeight="1" spans="1:7">
      <c r="A128" s="323" t="s">
        <v>2715</v>
      </c>
      <c r="B128" s="322" t="s">
        <v>2716</v>
      </c>
      <c r="C128" s="324"/>
      <c r="D128" s="324"/>
      <c r="E128" s="356" t="str">
        <f>IF(C128&lt;&gt;0,D128/C128-1,"")</f>
        <v/>
      </c>
      <c r="F128" s="321" t="str">
        <f t="shared" si="7"/>
        <v>否</v>
      </c>
      <c r="G128" s="304" t="str">
        <f t="shared" si="8"/>
        <v>款</v>
      </c>
    </row>
    <row r="129" ht="38.1" hidden="1" customHeight="1" spans="1:7">
      <c r="A129" s="323" t="s">
        <v>2717</v>
      </c>
      <c r="B129" s="322" t="s">
        <v>2712</v>
      </c>
      <c r="C129" s="324"/>
      <c r="D129" s="324"/>
      <c r="E129" s="376" t="str">
        <f t="shared" si="6"/>
        <v/>
      </c>
      <c r="F129" s="321" t="str">
        <f t="shared" si="7"/>
        <v>否</v>
      </c>
      <c r="G129" s="304" t="str">
        <f t="shared" si="8"/>
        <v>项</v>
      </c>
    </row>
    <row r="130" s="300" customFormat="1" ht="38.1" hidden="1" customHeight="1" spans="1:7">
      <c r="A130" s="323" t="s">
        <v>2718</v>
      </c>
      <c r="B130" s="322" t="s">
        <v>2719</v>
      </c>
      <c r="C130" s="324"/>
      <c r="D130" s="324"/>
      <c r="E130" s="376" t="str">
        <f t="shared" si="6"/>
        <v/>
      </c>
      <c r="F130" s="321" t="str">
        <f t="shared" si="7"/>
        <v>否</v>
      </c>
      <c r="G130" s="304" t="str">
        <f t="shared" si="8"/>
        <v>项</v>
      </c>
    </row>
    <row r="131" ht="38.1" hidden="1" customHeight="1" spans="1:7">
      <c r="A131" s="323" t="s">
        <v>2720</v>
      </c>
      <c r="B131" s="322" t="s">
        <v>2721</v>
      </c>
      <c r="C131" s="324"/>
      <c r="D131" s="324"/>
      <c r="E131" s="376" t="str">
        <f t="shared" si="6"/>
        <v/>
      </c>
      <c r="F131" s="321" t="str">
        <f t="shared" si="7"/>
        <v>否</v>
      </c>
      <c r="G131" s="304" t="str">
        <f t="shared" si="8"/>
        <v>项</v>
      </c>
    </row>
    <row r="132" ht="38.1" hidden="1" customHeight="1" spans="1:7">
      <c r="A132" s="323" t="s">
        <v>2722</v>
      </c>
      <c r="B132" s="322" t="s">
        <v>2723</v>
      </c>
      <c r="C132" s="324"/>
      <c r="D132" s="324"/>
      <c r="E132" s="376" t="str">
        <f t="shared" ref="E132:E195" si="9">IF(C132&gt;0,D132/C132-1,IF(C132&lt;0,-(D132/C132-1),""))</f>
        <v/>
      </c>
      <c r="F132" s="321" t="str">
        <f t="shared" ref="F132:F195" si="10">IF(LEN(A132)=3,"是",IF(B132&lt;&gt;"",IF(SUM(C132:D132)&lt;&gt;0,"是","否"),"是"))</f>
        <v>否</v>
      </c>
      <c r="G132" s="304" t="str">
        <f t="shared" ref="G132:G195" si="11">IF(LEN(A132)=3,"类",IF(LEN(A132)=5,"款","项"))</f>
        <v>项</v>
      </c>
    </row>
    <row r="133" s="300" customFormat="1" ht="38.1" hidden="1" customHeight="1" spans="1:7">
      <c r="A133" s="323" t="s">
        <v>2724</v>
      </c>
      <c r="B133" s="322" t="s">
        <v>2725</v>
      </c>
      <c r="C133" s="324"/>
      <c r="D133" s="324"/>
      <c r="E133" s="356" t="str">
        <f>IF(C133&lt;&gt;0,D133/C133-1,"")</f>
        <v/>
      </c>
      <c r="F133" s="321" t="str">
        <f t="shared" si="10"/>
        <v>否</v>
      </c>
      <c r="G133" s="304" t="str">
        <f t="shared" si="11"/>
        <v>款</v>
      </c>
    </row>
    <row r="134" s="300" customFormat="1" ht="38.1" hidden="1" customHeight="1" spans="1:7">
      <c r="A134" s="323" t="s">
        <v>2726</v>
      </c>
      <c r="B134" s="322" t="s">
        <v>2727</v>
      </c>
      <c r="C134" s="324"/>
      <c r="D134" s="324"/>
      <c r="E134" s="376" t="str">
        <f t="shared" si="9"/>
        <v/>
      </c>
      <c r="F134" s="321" t="str">
        <f t="shared" si="10"/>
        <v>否</v>
      </c>
      <c r="G134" s="304" t="str">
        <f t="shared" si="11"/>
        <v>项</v>
      </c>
    </row>
    <row r="135" s="300" customFormat="1" ht="38.1" hidden="1" customHeight="1" spans="1:7">
      <c r="A135" s="323" t="s">
        <v>2728</v>
      </c>
      <c r="B135" s="322" t="s">
        <v>2729</v>
      </c>
      <c r="C135" s="324"/>
      <c r="D135" s="324"/>
      <c r="E135" s="376" t="str">
        <f t="shared" si="9"/>
        <v/>
      </c>
      <c r="F135" s="321" t="str">
        <f t="shared" si="10"/>
        <v>否</v>
      </c>
      <c r="G135" s="304" t="str">
        <f t="shared" si="11"/>
        <v>项</v>
      </c>
    </row>
    <row r="136" s="300" customFormat="1" ht="38.1" hidden="1" customHeight="1" spans="1:7">
      <c r="A136" s="323" t="s">
        <v>2730</v>
      </c>
      <c r="B136" s="322" t="s">
        <v>2731</v>
      </c>
      <c r="C136" s="324"/>
      <c r="D136" s="324"/>
      <c r="E136" s="376" t="str">
        <f t="shared" si="9"/>
        <v/>
      </c>
      <c r="F136" s="321" t="str">
        <f t="shared" si="10"/>
        <v>否</v>
      </c>
      <c r="G136" s="304" t="str">
        <f t="shared" si="11"/>
        <v>项</v>
      </c>
    </row>
    <row r="137" s="300" customFormat="1" ht="38.1" hidden="1" customHeight="1" spans="1:7">
      <c r="A137" s="323" t="s">
        <v>2732</v>
      </c>
      <c r="B137" s="322" t="s">
        <v>2733</v>
      </c>
      <c r="C137" s="324"/>
      <c r="D137" s="324"/>
      <c r="E137" s="376" t="str">
        <f t="shared" si="9"/>
        <v/>
      </c>
      <c r="F137" s="321" t="str">
        <f t="shared" si="10"/>
        <v>否</v>
      </c>
      <c r="G137" s="304" t="str">
        <f t="shared" si="11"/>
        <v>项</v>
      </c>
    </row>
    <row r="138" s="300" customFormat="1" ht="38.1" hidden="1" customHeight="1" spans="1:7">
      <c r="A138" s="323" t="s">
        <v>2734</v>
      </c>
      <c r="B138" s="322" t="s">
        <v>2735</v>
      </c>
      <c r="C138" s="324"/>
      <c r="D138" s="324"/>
      <c r="E138" s="356" t="str">
        <f>IF(C138&lt;&gt;0,D138/C138-1,"")</f>
        <v/>
      </c>
      <c r="F138" s="321" t="str">
        <f t="shared" si="10"/>
        <v>否</v>
      </c>
      <c r="G138" s="304" t="str">
        <f t="shared" si="11"/>
        <v>款</v>
      </c>
    </row>
    <row r="139" s="300" customFormat="1" ht="38.1" hidden="1" customHeight="1" spans="1:7">
      <c r="A139" s="323" t="s">
        <v>2736</v>
      </c>
      <c r="B139" s="322" t="s">
        <v>2737</v>
      </c>
      <c r="C139" s="324"/>
      <c r="D139" s="324"/>
      <c r="E139" s="376" t="str">
        <f t="shared" si="9"/>
        <v/>
      </c>
      <c r="F139" s="321" t="str">
        <f t="shared" si="10"/>
        <v>否</v>
      </c>
      <c r="G139" s="304" t="str">
        <f t="shared" si="11"/>
        <v>项</v>
      </c>
    </row>
    <row r="140" s="300" customFormat="1" ht="38.1" hidden="1" customHeight="1" spans="1:7">
      <c r="A140" s="323" t="s">
        <v>2738</v>
      </c>
      <c r="B140" s="322" t="s">
        <v>2739</v>
      </c>
      <c r="C140" s="324"/>
      <c r="D140" s="324"/>
      <c r="E140" s="376" t="str">
        <f t="shared" si="9"/>
        <v/>
      </c>
      <c r="F140" s="321" t="str">
        <f t="shared" si="10"/>
        <v>否</v>
      </c>
      <c r="G140" s="304" t="str">
        <f t="shared" si="11"/>
        <v>项</v>
      </c>
    </row>
    <row r="141" s="300" customFormat="1" ht="38.1" hidden="1" customHeight="1" spans="1:7">
      <c r="A141" s="323" t="s">
        <v>2740</v>
      </c>
      <c r="B141" s="322" t="s">
        <v>2741</v>
      </c>
      <c r="C141" s="324"/>
      <c r="D141" s="324"/>
      <c r="E141" s="376" t="str">
        <f t="shared" si="9"/>
        <v/>
      </c>
      <c r="F141" s="321" t="str">
        <f t="shared" si="10"/>
        <v>否</v>
      </c>
      <c r="G141" s="304" t="str">
        <f t="shared" si="11"/>
        <v>项</v>
      </c>
    </row>
    <row r="142" s="300" customFormat="1" ht="38.1" hidden="1" customHeight="1" spans="1:7">
      <c r="A142" s="323" t="s">
        <v>2742</v>
      </c>
      <c r="B142" s="322" t="s">
        <v>2743</v>
      </c>
      <c r="C142" s="324"/>
      <c r="D142" s="324"/>
      <c r="E142" s="376" t="str">
        <f t="shared" si="9"/>
        <v/>
      </c>
      <c r="F142" s="321" t="str">
        <f t="shared" si="10"/>
        <v>否</v>
      </c>
      <c r="G142" s="304" t="str">
        <f t="shared" si="11"/>
        <v>项</v>
      </c>
    </row>
    <row r="143" s="300" customFormat="1" ht="38.1" hidden="1" customHeight="1" spans="1:7">
      <c r="A143" s="323" t="s">
        <v>2744</v>
      </c>
      <c r="B143" s="322" t="s">
        <v>2745</v>
      </c>
      <c r="C143" s="324"/>
      <c r="D143" s="324"/>
      <c r="E143" s="376" t="str">
        <f t="shared" si="9"/>
        <v/>
      </c>
      <c r="F143" s="321" t="str">
        <f t="shared" si="10"/>
        <v>否</v>
      </c>
      <c r="G143" s="304" t="str">
        <f t="shared" si="11"/>
        <v>项</v>
      </c>
    </row>
    <row r="144" s="300" customFormat="1" ht="38.1" hidden="1" customHeight="1" spans="1:7">
      <c r="A144" s="323" t="s">
        <v>2746</v>
      </c>
      <c r="B144" s="322" t="s">
        <v>2747</v>
      </c>
      <c r="C144" s="324"/>
      <c r="D144" s="324"/>
      <c r="E144" s="376" t="str">
        <f t="shared" si="9"/>
        <v/>
      </c>
      <c r="F144" s="321" t="str">
        <f t="shared" si="10"/>
        <v>否</v>
      </c>
      <c r="G144" s="304" t="str">
        <f t="shared" si="11"/>
        <v>项</v>
      </c>
    </row>
    <row r="145" s="300" customFormat="1" ht="38.1" hidden="1" customHeight="1" spans="1:7">
      <c r="A145" s="323" t="s">
        <v>2748</v>
      </c>
      <c r="B145" s="322" t="s">
        <v>2749</v>
      </c>
      <c r="C145" s="324"/>
      <c r="D145" s="324"/>
      <c r="E145" s="376" t="str">
        <f t="shared" si="9"/>
        <v/>
      </c>
      <c r="F145" s="321" t="str">
        <f t="shared" si="10"/>
        <v>否</v>
      </c>
      <c r="G145" s="304" t="str">
        <f t="shared" si="11"/>
        <v>项</v>
      </c>
    </row>
    <row r="146" s="300" customFormat="1" ht="38.1" hidden="1" customHeight="1" spans="1:7">
      <c r="A146" s="323" t="s">
        <v>2750</v>
      </c>
      <c r="B146" s="322" t="s">
        <v>2751</v>
      </c>
      <c r="C146" s="324"/>
      <c r="D146" s="324"/>
      <c r="E146" s="376" t="str">
        <f t="shared" si="9"/>
        <v/>
      </c>
      <c r="F146" s="321" t="str">
        <f t="shared" si="10"/>
        <v>否</v>
      </c>
      <c r="G146" s="304" t="str">
        <f t="shared" si="11"/>
        <v>项</v>
      </c>
    </row>
    <row r="147" s="300" customFormat="1" ht="38.1" hidden="1" customHeight="1" spans="1:7">
      <c r="A147" s="323" t="s">
        <v>2752</v>
      </c>
      <c r="B147" s="322" t="s">
        <v>2753</v>
      </c>
      <c r="C147" s="324"/>
      <c r="D147" s="324"/>
      <c r="E147" s="356" t="str">
        <f>IF(C147&lt;&gt;0,D147/C147-1,"")</f>
        <v/>
      </c>
      <c r="F147" s="321" t="str">
        <f t="shared" si="10"/>
        <v>否</v>
      </c>
      <c r="G147" s="304" t="str">
        <f t="shared" si="11"/>
        <v>款</v>
      </c>
    </row>
    <row r="148" s="300" customFormat="1" ht="38.1" hidden="1" customHeight="1" spans="1:7">
      <c r="A148" s="323" t="s">
        <v>2754</v>
      </c>
      <c r="B148" s="322" t="s">
        <v>2755</v>
      </c>
      <c r="C148" s="324"/>
      <c r="D148" s="324"/>
      <c r="E148" s="376" t="str">
        <f t="shared" si="9"/>
        <v/>
      </c>
      <c r="F148" s="321" t="str">
        <f t="shared" si="10"/>
        <v>否</v>
      </c>
      <c r="G148" s="304" t="str">
        <f t="shared" si="11"/>
        <v>项</v>
      </c>
    </row>
    <row r="149" s="300" customFormat="1" ht="38.1" hidden="1" customHeight="1" spans="1:7">
      <c r="A149" s="323" t="s">
        <v>2756</v>
      </c>
      <c r="B149" s="322" t="s">
        <v>2757</v>
      </c>
      <c r="C149" s="324"/>
      <c r="D149" s="324"/>
      <c r="E149" s="376" t="str">
        <f t="shared" si="9"/>
        <v/>
      </c>
      <c r="F149" s="321" t="str">
        <f t="shared" si="10"/>
        <v>否</v>
      </c>
      <c r="G149" s="304" t="str">
        <f t="shared" si="11"/>
        <v>项</v>
      </c>
    </row>
    <row r="150" ht="38.1" hidden="1" customHeight="1" spans="1:7">
      <c r="A150" s="323" t="s">
        <v>2758</v>
      </c>
      <c r="B150" s="322" t="s">
        <v>2759</v>
      </c>
      <c r="C150" s="324"/>
      <c r="D150" s="324"/>
      <c r="E150" s="376" t="str">
        <f t="shared" si="9"/>
        <v/>
      </c>
      <c r="F150" s="321" t="str">
        <f t="shared" si="10"/>
        <v>否</v>
      </c>
      <c r="G150" s="304" t="str">
        <f t="shared" si="11"/>
        <v>项</v>
      </c>
    </row>
    <row r="151" ht="38.1" hidden="1" customHeight="1" spans="1:7">
      <c r="A151" s="323" t="s">
        <v>2760</v>
      </c>
      <c r="B151" s="322" t="s">
        <v>2761</v>
      </c>
      <c r="C151" s="324"/>
      <c r="D151" s="324"/>
      <c r="E151" s="376" t="str">
        <f t="shared" si="9"/>
        <v/>
      </c>
      <c r="F151" s="321" t="str">
        <f t="shared" si="10"/>
        <v>否</v>
      </c>
      <c r="G151" s="304" t="str">
        <f t="shared" si="11"/>
        <v>项</v>
      </c>
    </row>
    <row r="152" s="300" customFormat="1" ht="38.1" hidden="1" customHeight="1" spans="1:7">
      <c r="A152" s="323" t="s">
        <v>2762</v>
      </c>
      <c r="B152" s="322" t="s">
        <v>2763</v>
      </c>
      <c r="C152" s="324"/>
      <c r="D152" s="324"/>
      <c r="E152" s="376" t="str">
        <f t="shared" si="9"/>
        <v/>
      </c>
      <c r="F152" s="321" t="str">
        <f t="shared" si="10"/>
        <v>否</v>
      </c>
      <c r="G152" s="304" t="str">
        <f t="shared" si="11"/>
        <v>项</v>
      </c>
    </row>
    <row r="153" ht="38.1" hidden="1" customHeight="1" spans="1:7">
      <c r="A153" s="323" t="s">
        <v>2764</v>
      </c>
      <c r="B153" s="322" t="s">
        <v>2765</v>
      </c>
      <c r="C153" s="324"/>
      <c r="D153" s="324"/>
      <c r="E153" s="376" t="str">
        <f t="shared" si="9"/>
        <v/>
      </c>
      <c r="F153" s="321" t="str">
        <f t="shared" si="10"/>
        <v>否</v>
      </c>
      <c r="G153" s="304" t="str">
        <f t="shared" si="11"/>
        <v>项</v>
      </c>
    </row>
    <row r="154" ht="38.1" hidden="1" customHeight="1" spans="1:7">
      <c r="A154" s="323" t="s">
        <v>2766</v>
      </c>
      <c r="B154" s="322" t="s">
        <v>2767</v>
      </c>
      <c r="C154" s="324"/>
      <c r="D154" s="324"/>
      <c r="E154" s="356" t="str">
        <f>IF(C154&lt;&gt;0,D154/C154-1,"")</f>
        <v/>
      </c>
      <c r="F154" s="321" t="str">
        <f t="shared" si="10"/>
        <v>否</v>
      </c>
      <c r="G154" s="304" t="str">
        <f t="shared" si="11"/>
        <v>款</v>
      </c>
    </row>
    <row r="155" s="300" customFormat="1" ht="38.1" hidden="1" customHeight="1" spans="1:7">
      <c r="A155" s="323" t="s">
        <v>2768</v>
      </c>
      <c r="B155" s="322" t="s">
        <v>2769</v>
      </c>
      <c r="C155" s="324"/>
      <c r="D155" s="324"/>
      <c r="E155" s="376" t="str">
        <f t="shared" si="9"/>
        <v/>
      </c>
      <c r="F155" s="321" t="str">
        <f t="shared" si="10"/>
        <v>否</v>
      </c>
      <c r="G155" s="304" t="str">
        <f t="shared" si="11"/>
        <v>项</v>
      </c>
    </row>
    <row r="156" s="300" customFormat="1" ht="38.1" hidden="1" customHeight="1" spans="1:7">
      <c r="A156" s="323" t="s">
        <v>2770</v>
      </c>
      <c r="B156" s="322" t="s">
        <v>2771</v>
      </c>
      <c r="C156" s="324"/>
      <c r="D156" s="324"/>
      <c r="E156" s="376" t="str">
        <f t="shared" si="9"/>
        <v/>
      </c>
      <c r="F156" s="321" t="str">
        <f t="shared" si="10"/>
        <v>否</v>
      </c>
      <c r="G156" s="304" t="str">
        <f t="shared" si="11"/>
        <v>项</v>
      </c>
    </row>
    <row r="157" s="300" customFormat="1" ht="38.1" hidden="1" customHeight="1" spans="1:7">
      <c r="A157" s="323" t="s">
        <v>2772</v>
      </c>
      <c r="B157" s="322" t="s">
        <v>2773</v>
      </c>
      <c r="C157" s="324"/>
      <c r="D157" s="324"/>
      <c r="E157" s="376" t="str">
        <f t="shared" si="9"/>
        <v/>
      </c>
      <c r="F157" s="321" t="str">
        <f t="shared" si="10"/>
        <v>否</v>
      </c>
      <c r="G157" s="304" t="str">
        <f t="shared" si="11"/>
        <v>项</v>
      </c>
    </row>
    <row r="158" s="300" customFormat="1" ht="38.1" hidden="1" customHeight="1" spans="1:7">
      <c r="A158" s="323" t="s">
        <v>2774</v>
      </c>
      <c r="B158" s="322" t="s">
        <v>2775</v>
      </c>
      <c r="C158" s="324"/>
      <c r="D158" s="324"/>
      <c r="E158" s="376" t="str">
        <f t="shared" si="9"/>
        <v/>
      </c>
      <c r="F158" s="321" t="str">
        <f t="shared" si="10"/>
        <v>否</v>
      </c>
      <c r="G158" s="304" t="str">
        <f t="shared" si="11"/>
        <v>项</v>
      </c>
    </row>
    <row r="159" s="300" customFormat="1" ht="38.1" hidden="1" customHeight="1" spans="1:7">
      <c r="A159" s="323" t="s">
        <v>2776</v>
      </c>
      <c r="B159" s="322" t="s">
        <v>2777</v>
      </c>
      <c r="C159" s="324"/>
      <c r="D159" s="324"/>
      <c r="E159" s="376" t="str">
        <f t="shared" si="9"/>
        <v/>
      </c>
      <c r="F159" s="321" t="str">
        <f t="shared" si="10"/>
        <v>否</v>
      </c>
      <c r="G159" s="304" t="str">
        <f t="shared" si="11"/>
        <v>项</v>
      </c>
    </row>
    <row r="160" s="300" customFormat="1" ht="38.1" hidden="1" customHeight="1" spans="1:7">
      <c r="A160" s="323" t="s">
        <v>2778</v>
      </c>
      <c r="B160" s="322" t="s">
        <v>2779</v>
      </c>
      <c r="C160" s="324"/>
      <c r="D160" s="324"/>
      <c r="E160" s="376" t="str">
        <f t="shared" si="9"/>
        <v/>
      </c>
      <c r="F160" s="321" t="str">
        <f t="shared" si="10"/>
        <v>否</v>
      </c>
      <c r="G160" s="304" t="str">
        <f t="shared" si="11"/>
        <v>项</v>
      </c>
    </row>
    <row r="161" s="300" customFormat="1" ht="38.1" hidden="1" customHeight="1" spans="1:7">
      <c r="A161" s="323" t="s">
        <v>2780</v>
      </c>
      <c r="B161" s="322" t="s">
        <v>2781</v>
      </c>
      <c r="C161" s="324"/>
      <c r="D161" s="324"/>
      <c r="E161" s="376" t="str">
        <f t="shared" si="9"/>
        <v/>
      </c>
      <c r="F161" s="321" t="str">
        <f t="shared" si="10"/>
        <v>否</v>
      </c>
      <c r="G161" s="304" t="str">
        <f t="shared" si="11"/>
        <v>项</v>
      </c>
    </row>
    <row r="162" ht="38.1" hidden="1" customHeight="1" spans="1:7">
      <c r="A162" s="323" t="s">
        <v>2782</v>
      </c>
      <c r="B162" s="322" t="s">
        <v>2783</v>
      </c>
      <c r="C162" s="324"/>
      <c r="D162" s="324"/>
      <c r="E162" s="376" t="str">
        <f t="shared" si="9"/>
        <v/>
      </c>
      <c r="F162" s="321" t="str">
        <f t="shared" si="10"/>
        <v>否</v>
      </c>
      <c r="G162" s="304" t="str">
        <f t="shared" si="11"/>
        <v>项</v>
      </c>
    </row>
    <row r="163" ht="38.1" hidden="1" customHeight="1" spans="1:7">
      <c r="A163" s="323" t="s">
        <v>2784</v>
      </c>
      <c r="B163" s="322" t="s">
        <v>2785</v>
      </c>
      <c r="C163" s="324"/>
      <c r="D163" s="324"/>
      <c r="E163" s="356" t="str">
        <f>IF(C163&lt;&gt;0,D163/C163-1,"")</f>
        <v/>
      </c>
      <c r="F163" s="321" t="str">
        <f t="shared" si="10"/>
        <v>否</v>
      </c>
      <c r="G163" s="304" t="str">
        <f t="shared" si="11"/>
        <v>款</v>
      </c>
    </row>
    <row r="164" s="300" customFormat="1" ht="38.1" hidden="1" customHeight="1" spans="1:7">
      <c r="A164" s="323" t="s">
        <v>2786</v>
      </c>
      <c r="B164" s="322" t="s">
        <v>2708</v>
      </c>
      <c r="C164" s="324"/>
      <c r="D164" s="324"/>
      <c r="E164" s="376" t="str">
        <f t="shared" si="9"/>
        <v/>
      </c>
      <c r="F164" s="321" t="str">
        <f t="shared" si="10"/>
        <v>否</v>
      </c>
      <c r="G164" s="304" t="str">
        <f t="shared" si="11"/>
        <v>项</v>
      </c>
    </row>
    <row r="165" s="300" customFormat="1" ht="38.1" hidden="1" customHeight="1" spans="1:7">
      <c r="A165" s="323" t="s">
        <v>2787</v>
      </c>
      <c r="B165" s="322" t="s">
        <v>2788</v>
      </c>
      <c r="C165" s="324"/>
      <c r="D165" s="324"/>
      <c r="E165" s="376" t="str">
        <f t="shared" si="9"/>
        <v/>
      </c>
      <c r="F165" s="321" t="str">
        <f t="shared" si="10"/>
        <v>否</v>
      </c>
      <c r="G165" s="304" t="str">
        <f t="shared" si="11"/>
        <v>项</v>
      </c>
    </row>
    <row r="166" s="300" customFormat="1" ht="38.1" customHeight="1" spans="1:7">
      <c r="A166" s="323" t="s">
        <v>2789</v>
      </c>
      <c r="B166" s="322" t="s">
        <v>2790</v>
      </c>
      <c r="C166" s="324"/>
      <c r="D166" s="324"/>
      <c r="E166" s="354" t="str">
        <f t="shared" ref="E166:E170" si="12">IF(C166&lt;&gt;0,D166/C166-1,"")</f>
        <v/>
      </c>
      <c r="F166" s="321"/>
      <c r="G166" s="304"/>
    </row>
    <row r="167" s="300" customFormat="1" ht="38.1" customHeight="1" spans="1:7">
      <c r="A167" s="323" t="s">
        <v>2791</v>
      </c>
      <c r="B167" s="322" t="s">
        <v>2708</v>
      </c>
      <c r="C167" s="324"/>
      <c r="D167" s="324"/>
      <c r="E167" s="376" t="str">
        <f t="shared" si="9"/>
        <v/>
      </c>
      <c r="F167" s="321"/>
      <c r="G167" s="304"/>
    </row>
    <row r="168" s="300" customFormat="1" ht="38.1" hidden="1" customHeight="1" spans="1:7">
      <c r="A168" s="323" t="s">
        <v>2792</v>
      </c>
      <c r="B168" s="322" t="s">
        <v>2793</v>
      </c>
      <c r="C168" s="324"/>
      <c r="D168" s="324"/>
      <c r="E168" s="376" t="str">
        <f t="shared" si="9"/>
        <v/>
      </c>
      <c r="F168" s="321" t="str">
        <f t="shared" si="10"/>
        <v>否</v>
      </c>
      <c r="G168" s="304" t="str">
        <f t="shared" si="11"/>
        <v>项</v>
      </c>
    </row>
    <row r="169" s="300" customFormat="1" ht="38.1" hidden="1" customHeight="1" spans="1:7">
      <c r="A169" s="323" t="s">
        <v>2794</v>
      </c>
      <c r="B169" s="322" t="s">
        <v>2795</v>
      </c>
      <c r="C169" s="324"/>
      <c r="D169" s="324"/>
      <c r="E169" s="356" t="str">
        <f t="shared" si="12"/>
        <v/>
      </c>
      <c r="F169" s="321" t="str">
        <f t="shared" si="10"/>
        <v>否</v>
      </c>
      <c r="G169" s="304" t="str">
        <f t="shared" si="11"/>
        <v>款</v>
      </c>
    </row>
    <row r="170" ht="38.1" hidden="1" customHeight="1" spans="1:7">
      <c r="A170" s="323" t="s">
        <v>2796</v>
      </c>
      <c r="B170" s="322" t="s">
        <v>2797</v>
      </c>
      <c r="C170" s="324"/>
      <c r="D170" s="324"/>
      <c r="E170" s="356" t="str">
        <f t="shared" si="12"/>
        <v/>
      </c>
      <c r="F170" s="321" t="str">
        <f t="shared" si="10"/>
        <v>否</v>
      </c>
      <c r="G170" s="304" t="str">
        <f t="shared" si="11"/>
        <v>款</v>
      </c>
    </row>
    <row r="171" ht="38.1" hidden="1" customHeight="1" spans="1:7">
      <c r="A171" s="323" t="s">
        <v>2798</v>
      </c>
      <c r="B171" s="322" t="s">
        <v>2727</v>
      </c>
      <c r="C171" s="324"/>
      <c r="D171" s="324"/>
      <c r="E171" s="376" t="str">
        <f t="shared" si="9"/>
        <v/>
      </c>
      <c r="F171" s="321" t="str">
        <f t="shared" si="10"/>
        <v>否</v>
      </c>
      <c r="G171" s="304" t="str">
        <f t="shared" si="11"/>
        <v>项</v>
      </c>
    </row>
    <row r="172" ht="38.1" hidden="1" customHeight="1" spans="1:7">
      <c r="A172" s="323" t="s">
        <v>2799</v>
      </c>
      <c r="B172" s="322" t="s">
        <v>2731</v>
      </c>
      <c r="C172" s="324"/>
      <c r="D172" s="324"/>
      <c r="E172" s="376" t="str">
        <f t="shared" si="9"/>
        <v/>
      </c>
      <c r="F172" s="321" t="str">
        <f t="shared" si="10"/>
        <v>否</v>
      </c>
      <c r="G172" s="304" t="str">
        <f t="shared" si="11"/>
        <v>项</v>
      </c>
    </row>
    <row r="173" s="300" customFormat="1" ht="38.1" hidden="1" customHeight="1" spans="1:7">
      <c r="A173" s="323" t="s">
        <v>2800</v>
      </c>
      <c r="B173" s="322" t="s">
        <v>2801</v>
      </c>
      <c r="C173" s="324"/>
      <c r="D173" s="324"/>
      <c r="E173" s="376" t="str">
        <f t="shared" si="9"/>
        <v/>
      </c>
      <c r="F173" s="321" t="str">
        <f t="shared" si="10"/>
        <v>否</v>
      </c>
      <c r="G173" s="304" t="str">
        <f t="shared" si="11"/>
        <v>项</v>
      </c>
    </row>
    <row r="174" ht="38.1" customHeight="1" spans="1:6">
      <c r="A174" s="317" t="s">
        <v>94</v>
      </c>
      <c r="B174" s="318" t="s">
        <v>2802</v>
      </c>
      <c r="C174" s="326"/>
      <c r="D174" s="326"/>
      <c r="E174" s="356" t="str">
        <f t="shared" ref="E174:E179" si="13">IF(C174&lt;&gt;0,D174/C174-1,"")</f>
        <v/>
      </c>
      <c r="F174" s="321"/>
    </row>
    <row r="175" ht="38.1" hidden="1" customHeight="1" spans="1:7">
      <c r="A175" s="323" t="s">
        <v>2803</v>
      </c>
      <c r="B175" s="322" t="s">
        <v>2804</v>
      </c>
      <c r="C175" s="324"/>
      <c r="D175" s="324"/>
      <c r="E175" s="356" t="str">
        <f t="shared" si="13"/>
        <v/>
      </c>
      <c r="F175" s="321" t="str">
        <f t="shared" si="10"/>
        <v>否</v>
      </c>
      <c r="G175" s="304" t="str">
        <f t="shared" si="11"/>
        <v>款</v>
      </c>
    </row>
    <row r="176" ht="38.1" hidden="1" customHeight="1" spans="1:7">
      <c r="A176" s="323" t="s">
        <v>2805</v>
      </c>
      <c r="B176" s="322" t="s">
        <v>2806</v>
      </c>
      <c r="C176" s="324"/>
      <c r="D176" s="324"/>
      <c r="E176" s="376" t="str">
        <f t="shared" si="9"/>
        <v/>
      </c>
      <c r="F176" s="321" t="str">
        <f t="shared" si="10"/>
        <v>否</v>
      </c>
      <c r="G176" s="304" t="str">
        <f t="shared" si="11"/>
        <v>项</v>
      </c>
    </row>
    <row r="177" s="300" customFormat="1" ht="38.1" hidden="1" customHeight="1" spans="1:7">
      <c r="A177" s="323" t="s">
        <v>2807</v>
      </c>
      <c r="B177" s="322" t="s">
        <v>2808</v>
      </c>
      <c r="C177" s="324"/>
      <c r="D177" s="324"/>
      <c r="E177" s="376" t="str">
        <f t="shared" si="9"/>
        <v/>
      </c>
      <c r="F177" s="321" t="str">
        <f t="shared" si="10"/>
        <v>否</v>
      </c>
      <c r="G177" s="304" t="str">
        <f t="shared" si="11"/>
        <v>项</v>
      </c>
    </row>
    <row r="178" s="300" customFormat="1" ht="38.1" customHeight="1" spans="1:7">
      <c r="A178" s="317" t="s">
        <v>116</v>
      </c>
      <c r="B178" s="318" t="s">
        <v>2809</v>
      </c>
      <c r="C178" s="326">
        <v>25963</v>
      </c>
      <c r="D178" s="326">
        <v>1872</v>
      </c>
      <c r="E178" s="356">
        <f t="shared" si="13"/>
        <v>-0.928</v>
      </c>
      <c r="F178" s="321"/>
      <c r="G178" s="304"/>
    </row>
    <row r="179" ht="38.1" customHeight="1" spans="1:6">
      <c r="A179" s="323" t="s">
        <v>2810</v>
      </c>
      <c r="B179" s="322" t="s">
        <v>2811</v>
      </c>
      <c r="C179" s="324">
        <v>25000</v>
      </c>
      <c r="D179" s="324">
        <v>1652</v>
      </c>
      <c r="E179" s="354">
        <f t="shared" si="13"/>
        <v>-0.934</v>
      </c>
      <c r="F179" s="321"/>
    </row>
    <row r="180" ht="38.1" customHeight="1" spans="1:6">
      <c r="A180" s="323" t="s">
        <v>2812</v>
      </c>
      <c r="B180" s="322" t="s">
        <v>2813</v>
      </c>
      <c r="C180" s="324"/>
      <c r="D180" s="324"/>
      <c r="E180" s="376" t="str">
        <f t="shared" si="9"/>
        <v/>
      </c>
      <c r="F180" s="321"/>
    </row>
    <row r="181" s="300" customFormat="1" ht="38.1" customHeight="1" spans="1:7">
      <c r="A181" s="323" t="s">
        <v>2814</v>
      </c>
      <c r="B181" s="322" t="s">
        <v>2815</v>
      </c>
      <c r="C181" s="324">
        <v>25000</v>
      </c>
      <c r="D181" s="324">
        <v>1652</v>
      </c>
      <c r="E181" s="376">
        <f t="shared" si="9"/>
        <v>-0.934</v>
      </c>
      <c r="F181" s="321"/>
      <c r="G181" s="304"/>
    </row>
    <row r="182" s="300" customFormat="1" ht="38.1" hidden="1" customHeight="1" spans="1:7">
      <c r="A182" s="323" t="s">
        <v>2816</v>
      </c>
      <c r="B182" s="322" t="s">
        <v>2817</v>
      </c>
      <c r="C182" s="324">
        <v>0</v>
      </c>
      <c r="D182" s="324"/>
      <c r="E182" s="376" t="str">
        <f t="shared" si="9"/>
        <v/>
      </c>
      <c r="F182" s="321" t="str">
        <f t="shared" si="10"/>
        <v>否</v>
      </c>
      <c r="G182" s="304" t="str">
        <f t="shared" si="11"/>
        <v>项</v>
      </c>
    </row>
    <row r="183" ht="38.1" customHeight="1" spans="1:6">
      <c r="A183" s="323" t="s">
        <v>2818</v>
      </c>
      <c r="B183" s="322" t="s">
        <v>2819</v>
      </c>
      <c r="C183" s="324">
        <v>2</v>
      </c>
      <c r="D183" s="324"/>
      <c r="E183" s="354">
        <f>IF(C183&lt;&gt;0,D183/C183-1,"")</f>
        <v>-1</v>
      </c>
      <c r="F183" s="321"/>
    </row>
    <row r="184" s="300" customFormat="1" ht="38.1" hidden="1" customHeight="1" spans="1:7">
      <c r="A184" s="323" t="s">
        <v>2820</v>
      </c>
      <c r="B184" s="322" t="s">
        <v>2821</v>
      </c>
      <c r="C184" s="324"/>
      <c r="D184" s="324"/>
      <c r="E184" s="376" t="str">
        <f t="shared" si="9"/>
        <v/>
      </c>
      <c r="F184" s="321" t="str">
        <f t="shared" si="10"/>
        <v>否</v>
      </c>
      <c r="G184" s="304" t="str">
        <f t="shared" si="11"/>
        <v>项</v>
      </c>
    </row>
    <row r="185" ht="38.1" hidden="1" customHeight="1" spans="1:7">
      <c r="A185" s="323" t="s">
        <v>2822</v>
      </c>
      <c r="B185" s="322" t="s">
        <v>2823</v>
      </c>
      <c r="C185" s="324"/>
      <c r="D185" s="324"/>
      <c r="E185" s="376" t="str">
        <f t="shared" si="9"/>
        <v/>
      </c>
      <c r="F185" s="321" t="str">
        <f t="shared" si="10"/>
        <v>否</v>
      </c>
      <c r="G185" s="304" t="str">
        <f t="shared" si="11"/>
        <v>项</v>
      </c>
    </row>
    <row r="186" ht="38.1" customHeight="1" spans="1:6">
      <c r="A186" s="323" t="s">
        <v>2824</v>
      </c>
      <c r="B186" s="322" t="s">
        <v>2825</v>
      </c>
      <c r="C186" s="324"/>
      <c r="D186" s="324"/>
      <c r="E186" s="376" t="str">
        <f t="shared" si="9"/>
        <v/>
      </c>
      <c r="F186" s="321"/>
    </row>
    <row r="187" ht="38.1" hidden="1" customHeight="1" spans="1:7">
      <c r="A187" s="323" t="s">
        <v>2826</v>
      </c>
      <c r="B187" s="322" t="s">
        <v>2827</v>
      </c>
      <c r="C187" s="324"/>
      <c r="D187" s="324"/>
      <c r="E187" s="376" t="str">
        <f t="shared" si="9"/>
        <v/>
      </c>
      <c r="F187" s="321" t="str">
        <f t="shared" si="10"/>
        <v>否</v>
      </c>
      <c r="G187" s="304" t="str">
        <f t="shared" si="11"/>
        <v>项</v>
      </c>
    </row>
    <row r="188" ht="38.1" hidden="1" customHeight="1" spans="1:7">
      <c r="A188" s="323" t="s">
        <v>2828</v>
      </c>
      <c r="B188" s="322" t="s">
        <v>2829</v>
      </c>
      <c r="C188" s="324"/>
      <c r="D188" s="324"/>
      <c r="E188" s="376" t="str">
        <f t="shared" si="9"/>
        <v/>
      </c>
      <c r="F188" s="321" t="str">
        <f t="shared" si="10"/>
        <v>否</v>
      </c>
      <c r="G188" s="304" t="str">
        <f t="shared" si="11"/>
        <v>项</v>
      </c>
    </row>
    <row r="189" ht="38.1" hidden="1" customHeight="1" spans="1:7">
      <c r="A189" s="323" t="s">
        <v>2830</v>
      </c>
      <c r="B189" s="322" t="s">
        <v>2831</v>
      </c>
      <c r="C189" s="324"/>
      <c r="D189" s="324"/>
      <c r="E189" s="376" t="str">
        <f t="shared" si="9"/>
        <v/>
      </c>
      <c r="F189" s="321" t="str">
        <f t="shared" si="10"/>
        <v>否</v>
      </c>
      <c r="G189" s="304" t="str">
        <f t="shared" si="11"/>
        <v>项</v>
      </c>
    </row>
    <row r="190" s="300" customFormat="1" ht="38.1" customHeight="1" spans="1:7">
      <c r="A190" s="323" t="s">
        <v>2832</v>
      </c>
      <c r="B190" s="322" t="s">
        <v>2833</v>
      </c>
      <c r="C190" s="324">
        <v>2</v>
      </c>
      <c r="D190" s="324"/>
      <c r="E190" s="376">
        <f t="shared" si="9"/>
        <v>-1</v>
      </c>
      <c r="F190" s="321"/>
      <c r="G190" s="304"/>
    </row>
    <row r="191" ht="38.1" hidden="1" customHeight="1" spans="1:7">
      <c r="A191" s="323" t="s">
        <v>2834</v>
      </c>
      <c r="B191" s="322" t="s">
        <v>2835</v>
      </c>
      <c r="C191" s="324"/>
      <c r="D191" s="324"/>
      <c r="E191" s="376" t="str">
        <f t="shared" si="9"/>
        <v/>
      </c>
      <c r="F191" s="321" t="str">
        <f t="shared" si="10"/>
        <v>否</v>
      </c>
      <c r="G191" s="304" t="str">
        <f t="shared" si="11"/>
        <v>项</v>
      </c>
    </row>
    <row r="192" ht="38.1" customHeight="1" spans="1:6">
      <c r="A192" s="323" t="s">
        <v>2836</v>
      </c>
      <c r="B192" s="322" t="s">
        <v>2837</v>
      </c>
      <c r="C192" s="324">
        <v>961</v>
      </c>
      <c r="D192" s="324">
        <v>220</v>
      </c>
      <c r="E192" s="354">
        <f>IF(C192&lt;&gt;0,D192/C192-1,"")</f>
        <v>-0.771</v>
      </c>
      <c r="F192" s="321"/>
    </row>
    <row r="193" ht="38.1" hidden="1" customHeight="1" spans="1:7">
      <c r="A193" s="329">
        <v>2296001</v>
      </c>
      <c r="B193" s="322" t="s">
        <v>2838</v>
      </c>
      <c r="C193" s="324">
        <v>0</v>
      </c>
      <c r="D193" s="324">
        <v>0</v>
      </c>
      <c r="E193" s="376" t="str">
        <f t="shared" si="9"/>
        <v/>
      </c>
      <c r="F193" s="321" t="str">
        <f t="shared" si="10"/>
        <v>否</v>
      </c>
      <c r="G193" s="304" t="str">
        <f t="shared" si="11"/>
        <v>项</v>
      </c>
    </row>
    <row r="194" s="300" customFormat="1" ht="38.1" customHeight="1" spans="1:7">
      <c r="A194" s="323" t="s">
        <v>2839</v>
      </c>
      <c r="B194" s="322" t="s">
        <v>2840</v>
      </c>
      <c r="C194" s="324">
        <v>338</v>
      </c>
      <c r="D194" s="324">
        <v>150</v>
      </c>
      <c r="E194" s="376">
        <f t="shared" si="9"/>
        <v>-0.556</v>
      </c>
      <c r="F194" s="321"/>
      <c r="G194" s="304"/>
    </row>
    <row r="195" ht="38.1" customHeight="1" spans="1:6">
      <c r="A195" s="323" t="s">
        <v>2841</v>
      </c>
      <c r="B195" s="322" t="s">
        <v>2842</v>
      </c>
      <c r="C195" s="324">
        <v>18</v>
      </c>
      <c r="D195" s="324"/>
      <c r="E195" s="376">
        <f t="shared" si="9"/>
        <v>-1</v>
      </c>
      <c r="F195" s="321"/>
    </row>
    <row r="196" ht="38.1" customHeight="1" spans="1:6">
      <c r="A196" s="323" t="s">
        <v>2843</v>
      </c>
      <c r="B196" s="322" t="s">
        <v>2844</v>
      </c>
      <c r="C196" s="324">
        <v>77</v>
      </c>
      <c r="D196" s="324"/>
      <c r="E196" s="376">
        <f t="shared" ref="E196:E259" si="14">IF(C196&gt;0,D196/C196-1,IF(C196&lt;0,-(D196/C196-1),""))</f>
        <v>-1</v>
      </c>
      <c r="F196" s="321"/>
    </row>
    <row r="197" ht="38.1" hidden="1" customHeight="1" spans="1:7">
      <c r="A197" s="323" t="s">
        <v>2845</v>
      </c>
      <c r="B197" s="322" t="s">
        <v>2846</v>
      </c>
      <c r="C197" s="324">
        <v>0</v>
      </c>
      <c r="D197" s="324">
        <v>0</v>
      </c>
      <c r="E197" s="376" t="str">
        <f t="shared" si="14"/>
        <v/>
      </c>
      <c r="F197" s="321" t="str">
        <f t="shared" ref="F196:F259" si="15">IF(LEN(A197)=3,"是",IF(B197&lt;&gt;"",IF(SUM(C197:D197)&lt;&gt;0,"是","否"),"是"))</f>
        <v>否</v>
      </c>
      <c r="G197" s="304" t="str">
        <f t="shared" ref="G196:G259" si="16">IF(LEN(A197)=3,"类",IF(LEN(A197)=5,"款","项"))</f>
        <v>项</v>
      </c>
    </row>
    <row r="198" ht="38.1" customHeight="1" spans="1:6">
      <c r="A198" s="323" t="s">
        <v>2847</v>
      </c>
      <c r="B198" s="322" t="s">
        <v>2848</v>
      </c>
      <c r="C198" s="324">
        <v>119</v>
      </c>
      <c r="D198" s="324"/>
      <c r="E198" s="376">
        <f t="shared" si="14"/>
        <v>-1</v>
      </c>
      <c r="F198" s="321"/>
    </row>
    <row r="199" s="300" customFormat="1" ht="38.1" hidden="1" customHeight="1" spans="1:7">
      <c r="A199" s="323" t="s">
        <v>2849</v>
      </c>
      <c r="B199" s="322" t="s">
        <v>2850</v>
      </c>
      <c r="C199" s="324"/>
      <c r="D199" s="324"/>
      <c r="E199" s="376" t="str">
        <f t="shared" si="14"/>
        <v/>
      </c>
      <c r="F199" s="321" t="str">
        <f t="shared" si="15"/>
        <v>否</v>
      </c>
      <c r="G199" s="304" t="str">
        <f t="shared" si="16"/>
        <v>项</v>
      </c>
    </row>
    <row r="200" s="300" customFormat="1" ht="38.1" hidden="1" customHeight="1" spans="1:7">
      <c r="A200" s="323" t="s">
        <v>2851</v>
      </c>
      <c r="B200" s="322" t="s">
        <v>2852</v>
      </c>
      <c r="C200" s="324"/>
      <c r="D200" s="324"/>
      <c r="E200" s="376" t="str">
        <f t="shared" si="14"/>
        <v/>
      </c>
      <c r="F200" s="321" t="str">
        <f t="shared" si="15"/>
        <v>否</v>
      </c>
      <c r="G200" s="304" t="str">
        <f t="shared" si="16"/>
        <v>项</v>
      </c>
    </row>
    <row r="201" s="300" customFormat="1" ht="38.1" hidden="1" customHeight="1" spans="1:7">
      <c r="A201" s="323" t="s">
        <v>2853</v>
      </c>
      <c r="B201" s="322" t="s">
        <v>2854</v>
      </c>
      <c r="C201" s="324"/>
      <c r="D201" s="324"/>
      <c r="E201" s="376" t="str">
        <f t="shared" si="14"/>
        <v/>
      </c>
      <c r="F201" s="321" t="str">
        <f t="shared" si="15"/>
        <v>否</v>
      </c>
      <c r="G201" s="304" t="str">
        <f t="shared" si="16"/>
        <v>项</v>
      </c>
    </row>
    <row r="202" ht="38.1" customHeight="1" spans="1:6">
      <c r="A202" s="323" t="s">
        <v>2855</v>
      </c>
      <c r="B202" s="322" t="s">
        <v>2856</v>
      </c>
      <c r="C202" s="324">
        <v>90</v>
      </c>
      <c r="D202" s="324"/>
      <c r="E202" s="376">
        <f t="shared" si="14"/>
        <v>-1</v>
      </c>
      <c r="F202" s="321"/>
    </row>
    <row r="203" s="300" customFormat="1" ht="38.1" customHeight="1" spans="1:7">
      <c r="A203" s="323" t="s">
        <v>2857</v>
      </c>
      <c r="B203" s="322" t="s">
        <v>2858</v>
      </c>
      <c r="C203" s="324">
        <v>319</v>
      </c>
      <c r="D203" s="324">
        <v>70</v>
      </c>
      <c r="E203" s="376">
        <f t="shared" si="14"/>
        <v>-0.781</v>
      </c>
      <c r="F203" s="321"/>
      <c r="G203" s="304"/>
    </row>
    <row r="204" s="300" customFormat="1" ht="38.1" customHeight="1" spans="1:7">
      <c r="A204" s="317" t="s">
        <v>112</v>
      </c>
      <c r="B204" s="318" t="s">
        <v>2859</v>
      </c>
      <c r="C204" s="326">
        <v>143</v>
      </c>
      <c r="D204" s="326"/>
      <c r="E204" s="356">
        <f>IF(C204&lt;&gt;0,D204/C204-1,"")</f>
        <v>-1</v>
      </c>
      <c r="F204" s="321"/>
      <c r="G204" s="304"/>
    </row>
    <row r="205" s="300" customFormat="1" ht="38.1" hidden="1" customHeight="1" spans="1:7">
      <c r="A205" s="323" t="s">
        <v>2860</v>
      </c>
      <c r="B205" s="322" t="s">
        <v>2861</v>
      </c>
      <c r="C205" s="324"/>
      <c r="D205" s="324"/>
      <c r="E205" s="376" t="str">
        <f t="shared" si="14"/>
        <v/>
      </c>
      <c r="F205" s="321" t="str">
        <f t="shared" si="15"/>
        <v>否</v>
      </c>
      <c r="G205" s="304" t="str">
        <f t="shared" si="16"/>
        <v>项</v>
      </c>
    </row>
    <row r="206" s="300" customFormat="1" ht="38.1" hidden="1" customHeight="1" spans="1:7">
      <c r="A206" s="323" t="s">
        <v>2862</v>
      </c>
      <c r="B206" s="322" t="s">
        <v>2863</v>
      </c>
      <c r="C206" s="324"/>
      <c r="D206" s="324"/>
      <c r="E206" s="376" t="str">
        <f t="shared" si="14"/>
        <v/>
      </c>
      <c r="F206" s="321" t="str">
        <f t="shared" si="15"/>
        <v>否</v>
      </c>
      <c r="G206" s="304" t="str">
        <f t="shared" si="16"/>
        <v>项</v>
      </c>
    </row>
    <row r="207" s="300" customFormat="1" ht="38.1" hidden="1" customHeight="1" spans="1:7">
      <c r="A207" s="323" t="s">
        <v>2864</v>
      </c>
      <c r="B207" s="322" t="s">
        <v>2865</v>
      </c>
      <c r="C207" s="324"/>
      <c r="D207" s="324"/>
      <c r="E207" s="376" t="str">
        <f t="shared" si="14"/>
        <v/>
      </c>
      <c r="F207" s="321" t="str">
        <f t="shared" si="15"/>
        <v>否</v>
      </c>
      <c r="G207" s="304" t="str">
        <f t="shared" si="16"/>
        <v>项</v>
      </c>
    </row>
    <row r="208" s="300" customFormat="1" ht="38.1" customHeight="1" spans="1:7">
      <c r="A208" s="323" t="s">
        <v>2866</v>
      </c>
      <c r="B208" s="322" t="s">
        <v>2867</v>
      </c>
      <c r="C208" s="324">
        <v>143</v>
      </c>
      <c r="D208" s="324"/>
      <c r="E208" s="376">
        <f t="shared" si="14"/>
        <v>-1</v>
      </c>
      <c r="F208" s="321"/>
      <c r="G208" s="304"/>
    </row>
    <row r="209" s="300" customFormat="1" ht="38.1" hidden="1" customHeight="1" spans="1:7">
      <c r="A209" s="323" t="s">
        <v>2868</v>
      </c>
      <c r="B209" s="322" t="s">
        <v>2869</v>
      </c>
      <c r="C209" s="324"/>
      <c r="D209" s="324"/>
      <c r="E209" s="376" t="str">
        <f t="shared" si="14"/>
        <v/>
      </c>
      <c r="F209" s="321" t="str">
        <f t="shared" si="15"/>
        <v>否</v>
      </c>
      <c r="G209" s="304" t="str">
        <f t="shared" si="16"/>
        <v>项</v>
      </c>
    </row>
    <row r="210" ht="38.1" hidden="1" customHeight="1" spans="1:7">
      <c r="A210" s="323" t="s">
        <v>2870</v>
      </c>
      <c r="B210" s="322" t="s">
        <v>2871</v>
      </c>
      <c r="C210" s="324"/>
      <c r="D210" s="324"/>
      <c r="E210" s="376" t="str">
        <f t="shared" si="14"/>
        <v/>
      </c>
      <c r="F210" s="321" t="str">
        <f t="shared" si="15"/>
        <v>否</v>
      </c>
      <c r="G210" s="304" t="str">
        <f t="shared" si="16"/>
        <v>项</v>
      </c>
    </row>
    <row r="211" ht="38.1" hidden="1" customHeight="1" spans="1:7">
      <c r="A211" s="323" t="s">
        <v>2872</v>
      </c>
      <c r="B211" s="322" t="s">
        <v>2873</v>
      </c>
      <c r="C211" s="324"/>
      <c r="D211" s="324"/>
      <c r="E211" s="376" t="str">
        <f t="shared" si="14"/>
        <v/>
      </c>
      <c r="F211" s="321" t="str">
        <f t="shared" si="15"/>
        <v>否</v>
      </c>
      <c r="G211" s="304" t="str">
        <f t="shared" si="16"/>
        <v>项</v>
      </c>
    </row>
    <row r="212" ht="38.1" hidden="1" customHeight="1" spans="1:7">
      <c r="A212" s="323" t="s">
        <v>2874</v>
      </c>
      <c r="B212" s="322" t="s">
        <v>2875</v>
      </c>
      <c r="C212" s="324"/>
      <c r="D212" s="324"/>
      <c r="E212" s="376" t="str">
        <f t="shared" si="14"/>
        <v/>
      </c>
      <c r="F212" s="321" t="str">
        <f t="shared" si="15"/>
        <v>否</v>
      </c>
      <c r="G212" s="304" t="str">
        <f t="shared" si="16"/>
        <v>项</v>
      </c>
    </row>
    <row r="213" ht="38.1" hidden="1" customHeight="1" spans="1:7">
      <c r="A213" s="323" t="s">
        <v>2876</v>
      </c>
      <c r="B213" s="322" t="s">
        <v>2877</v>
      </c>
      <c r="C213" s="324"/>
      <c r="D213" s="324"/>
      <c r="E213" s="376" t="str">
        <f t="shared" si="14"/>
        <v/>
      </c>
      <c r="F213" s="321" t="str">
        <f t="shared" si="15"/>
        <v>否</v>
      </c>
      <c r="G213" s="304" t="str">
        <f t="shared" si="16"/>
        <v>项</v>
      </c>
    </row>
    <row r="214" ht="38.1" hidden="1" customHeight="1" spans="1:7">
      <c r="A214" s="323" t="s">
        <v>2878</v>
      </c>
      <c r="B214" s="322" t="s">
        <v>2879</v>
      </c>
      <c r="C214" s="324"/>
      <c r="D214" s="324"/>
      <c r="E214" s="376" t="str">
        <f t="shared" si="14"/>
        <v/>
      </c>
      <c r="F214" s="321" t="str">
        <f t="shared" si="15"/>
        <v>否</v>
      </c>
      <c r="G214" s="304" t="str">
        <f t="shared" si="16"/>
        <v>项</v>
      </c>
    </row>
    <row r="215" ht="38.1" hidden="1" customHeight="1" spans="1:7">
      <c r="A215" s="323" t="s">
        <v>2880</v>
      </c>
      <c r="B215" s="322" t="s">
        <v>2881</v>
      </c>
      <c r="C215" s="324"/>
      <c r="D215" s="324"/>
      <c r="E215" s="376" t="str">
        <f t="shared" si="14"/>
        <v/>
      </c>
      <c r="F215" s="321" t="str">
        <f t="shared" si="15"/>
        <v>否</v>
      </c>
      <c r="G215" s="304" t="str">
        <f t="shared" si="16"/>
        <v>项</v>
      </c>
    </row>
    <row r="216" ht="38.1" customHeight="1" spans="1:6">
      <c r="A216" s="323" t="s">
        <v>2882</v>
      </c>
      <c r="B216" s="322" t="s">
        <v>2883</v>
      </c>
      <c r="C216" s="324"/>
      <c r="D216" s="324"/>
      <c r="E216" s="376" t="str">
        <f t="shared" si="14"/>
        <v/>
      </c>
      <c r="F216" s="321"/>
    </row>
    <row r="217" s="300" customFormat="1" ht="38.1" customHeight="1" spans="1:7">
      <c r="A217" s="323" t="s">
        <v>2884</v>
      </c>
      <c r="B217" s="322" t="s">
        <v>2885</v>
      </c>
      <c r="C217" s="324"/>
      <c r="D217" s="324"/>
      <c r="E217" s="376" t="str">
        <f t="shared" si="14"/>
        <v/>
      </c>
      <c r="F217" s="321"/>
      <c r="G217" s="304"/>
    </row>
    <row r="218" s="300" customFormat="1" ht="38.1" customHeight="1" spans="1:7">
      <c r="A218" s="323" t="s">
        <v>2886</v>
      </c>
      <c r="B218" s="322" t="s">
        <v>2887</v>
      </c>
      <c r="C218" s="324"/>
      <c r="D218" s="324"/>
      <c r="E218" s="376" t="str">
        <f t="shared" si="14"/>
        <v/>
      </c>
      <c r="F218" s="321"/>
      <c r="G218" s="304"/>
    </row>
    <row r="219" s="300" customFormat="1" ht="38.1" customHeight="1" spans="1:7">
      <c r="A219" s="323" t="s">
        <v>2888</v>
      </c>
      <c r="B219" s="322" t="s">
        <v>2889</v>
      </c>
      <c r="C219" s="324"/>
      <c r="D219" s="324"/>
      <c r="E219" s="376" t="str">
        <f t="shared" si="14"/>
        <v/>
      </c>
      <c r="F219" s="321"/>
      <c r="G219" s="304"/>
    </row>
    <row r="220" ht="38.1" customHeight="1" spans="1:6">
      <c r="A220" s="323" t="s">
        <v>2890</v>
      </c>
      <c r="B220" s="322" t="s">
        <v>2891</v>
      </c>
      <c r="C220" s="324"/>
      <c r="D220" s="324"/>
      <c r="E220" s="376" t="str">
        <f t="shared" si="14"/>
        <v/>
      </c>
      <c r="F220" s="321"/>
    </row>
    <row r="221" s="300" customFormat="1" ht="38.1" customHeight="1" spans="1:7">
      <c r="A221" s="317" t="s">
        <v>114</v>
      </c>
      <c r="B221" s="318" t="s">
        <v>2892</v>
      </c>
      <c r="C221" s="326">
        <v>27</v>
      </c>
      <c r="D221" s="326"/>
      <c r="E221" s="356">
        <f>IF(C221&lt;&gt;0,D221/C221-1,"")</f>
        <v>-1</v>
      </c>
      <c r="F221" s="321"/>
      <c r="G221" s="304"/>
    </row>
    <row r="222" s="300" customFormat="1" ht="38.1" customHeight="1" spans="1:7">
      <c r="A222" s="329">
        <v>23304</v>
      </c>
      <c r="B222" s="322" t="s">
        <v>2893</v>
      </c>
      <c r="C222" s="324">
        <v>27</v>
      </c>
      <c r="D222" s="324"/>
      <c r="E222" s="354">
        <f>IF(C222&lt;&gt;0,D222/C222-1,"")</f>
        <v>-1</v>
      </c>
      <c r="F222" s="321"/>
      <c r="G222" s="304"/>
    </row>
    <row r="223" ht="38.1" hidden="1" customHeight="1" spans="1:7">
      <c r="A223" s="323" t="s">
        <v>2894</v>
      </c>
      <c r="B223" s="322" t="s">
        <v>2895</v>
      </c>
      <c r="C223" s="324"/>
      <c r="D223" s="324"/>
      <c r="E223" s="376" t="str">
        <f t="shared" si="14"/>
        <v/>
      </c>
      <c r="F223" s="321" t="str">
        <f t="shared" si="15"/>
        <v>否</v>
      </c>
      <c r="G223" s="304" t="str">
        <f t="shared" si="16"/>
        <v>项</v>
      </c>
    </row>
    <row r="224" s="300" customFormat="1" ht="38.1" hidden="1" customHeight="1" spans="1:7">
      <c r="A224" s="323" t="s">
        <v>2896</v>
      </c>
      <c r="B224" s="322" t="s">
        <v>2897</v>
      </c>
      <c r="C224" s="324"/>
      <c r="D224" s="324"/>
      <c r="E224" s="376" t="str">
        <f t="shared" si="14"/>
        <v/>
      </c>
      <c r="F224" s="321" t="str">
        <f t="shared" si="15"/>
        <v>否</v>
      </c>
      <c r="G224" s="304" t="str">
        <f t="shared" si="16"/>
        <v>项</v>
      </c>
    </row>
    <row r="225" ht="38.1" hidden="1" customHeight="1" spans="1:7">
      <c r="A225" s="323" t="s">
        <v>2898</v>
      </c>
      <c r="B225" s="322" t="s">
        <v>2899</v>
      </c>
      <c r="C225" s="324"/>
      <c r="D225" s="324"/>
      <c r="E225" s="376" t="str">
        <f t="shared" si="14"/>
        <v/>
      </c>
      <c r="F225" s="321" t="str">
        <f t="shared" si="15"/>
        <v>否</v>
      </c>
      <c r="G225" s="304" t="str">
        <f t="shared" si="16"/>
        <v>项</v>
      </c>
    </row>
    <row r="226" s="300" customFormat="1" ht="38.1" hidden="1" customHeight="1" spans="1:7">
      <c r="A226" s="323" t="s">
        <v>2900</v>
      </c>
      <c r="B226" s="322" t="s">
        <v>2901</v>
      </c>
      <c r="C226" s="324"/>
      <c r="D226" s="324"/>
      <c r="E226" s="376" t="str">
        <f t="shared" si="14"/>
        <v/>
      </c>
      <c r="F226" s="321" t="str">
        <f t="shared" si="15"/>
        <v>否</v>
      </c>
      <c r="G226" s="304" t="str">
        <f t="shared" si="16"/>
        <v>项</v>
      </c>
    </row>
    <row r="227" s="300" customFormat="1" ht="38.1" hidden="1" customHeight="1" spans="1:7">
      <c r="A227" s="323" t="s">
        <v>2902</v>
      </c>
      <c r="B227" s="322" t="s">
        <v>2903</v>
      </c>
      <c r="C227" s="324"/>
      <c r="D227" s="324"/>
      <c r="E227" s="376" t="str">
        <f t="shared" si="14"/>
        <v/>
      </c>
      <c r="F227" s="321" t="str">
        <f t="shared" si="15"/>
        <v>否</v>
      </c>
      <c r="G227" s="304" t="str">
        <f t="shared" si="16"/>
        <v>项</v>
      </c>
    </row>
    <row r="228" ht="38.1" hidden="1" customHeight="1" spans="1:7">
      <c r="A228" s="323" t="s">
        <v>2904</v>
      </c>
      <c r="B228" s="322" t="s">
        <v>2905</v>
      </c>
      <c r="C228" s="324"/>
      <c r="D228" s="324"/>
      <c r="E228" s="376" t="str">
        <f t="shared" si="14"/>
        <v/>
      </c>
      <c r="F228" s="321" t="str">
        <f t="shared" si="15"/>
        <v>否</v>
      </c>
      <c r="G228" s="304" t="str">
        <f t="shared" si="16"/>
        <v>项</v>
      </c>
    </row>
    <row r="229" ht="38.1" hidden="1" customHeight="1" spans="1:7">
      <c r="A229" s="323" t="s">
        <v>2906</v>
      </c>
      <c r="B229" s="322" t="s">
        <v>2907</v>
      </c>
      <c r="C229" s="324"/>
      <c r="D229" s="324"/>
      <c r="E229" s="376" t="str">
        <f t="shared" si="14"/>
        <v/>
      </c>
      <c r="F229" s="321" t="str">
        <f t="shared" si="15"/>
        <v>否</v>
      </c>
      <c r="G229" s="304" t="str">
        <f t="shared" si="16"/>
        <v>项</v>
      </c>
    </row>
    <row r="230" ht="38.1" hidden="1" customHeight="1" spans="1:7">
      <c r="A230" s="323" t="s">
        <v>2908</v>
      </c>
      <c r="B230" s="322" t="s">
        <v>2909</v>
      </c>
      <c r="C230" s="324"/>
      <c r="D230" s="324"/>
      <c r="E230" s="376" t="str">
        <f t="shared" si="14"/>
        <v/>
      </c>
      <c r="F230" s="321" t="str">
        <f t="shared" si="15"/>
        <v>否</v>
      </c>
      <c r="G230" s="304" t="str">
        <f t="shared" si="16"/>
        <v>项</v>
      </c>
    </row>
    <row r="231" ht="38.1" hidden="1" customHeight="1" spans="1:7">
      <c r="A231" s="323" t="s">
        <v>2910</v>
      </c>
      <c r="B231" s="322" t="s">
        <v>2911</v>
      </c>
      <c r="C231" s="324"/>
      <c r="D231" s="324"/>
      <c r="E231" s="376" t="str">
        <f t="shared" si="14"/>
        <v/>
      </c>
      <c r="F231" s="321" t="str">
        <f t="shared" si="15"/>
        <v>否</v>
      </c>
      <c r="G231" s="304" t="str">
        <f t="shared" si="16"/>
        <v>项</v>
      </c>
    </row>
    <row r="232" ht="38.1" hidden="1" customHeight="1" spans="1:7">
      <c r="A232" s="323" t="s">
        <v>2912</v>
      </c>
      <c r="B232" s="322" t="s">
        <v>2913</v>
      </c>
      <c r="C232" s="324"/>
      <c r="D232" s="324"/>
      <c r="E232" s="376" t="str">
        <f t="shared" si="14"/>
        <v/>
      </c>
      <c r="F232" s="321" t="str">
        <f t="shared" si="15"/>
        <v>否</v>
      </c>
      <c r="G232" s="304" t="str">
        <f t="shared" si="16"/>
        <v>项</v>
      </c>
    </row>
    <row r="233" ht="38.1" hidden="1" customHeight="1" spans="1:7">
      <c r="A233" s="323" t="s">
        <v>2914</v>
      </c>
      <c r="B233" s="322" t="s">
        <v>2915</v>
      </c>
      <c r="C233" s="324"/>
      <c r="D233" s="324"/>
      <c r="E233" s="376" t="str">
        <f t="shared" si="14"/>
        <v/>
      </c>
      <c r="F233" s="321" t="str">
        <f t="shared" si="15"/>
        <v>否</v>
      </c>
      <c r="G233" s="304" t="str">
        <f t="shared" si="16"/>
        <v>项</v>
      </c>
    </row>
    <row r="234" ht="38.1" hidden="1" customHeight="1" spans="1:7">
      <c r="A234" s="323" t="s">
        <v>2916</v>
      </c>
      <c r="B234" s="322" t="s">
        <v>2917</v>
      </c>
      <c r="C234" s="324"/>
      <c r="D234" s="324"/>
      <c r="E234" s="376" t="str">
        <f t="shared" si="14"/>
        <v/>
      </c>
      <c r="F234" s="321" t="str">
        <f t="shared" si="15"/>
        <v>否</v>
      </c>
      <c r="G234" s="304" t="str">
        <f t="shared" si="16"/>
        <v>项</v>
      </c>
    </row>
    <row r="235" ht="38.1" customHeight="1" spans="1:6">
      <c r="A235" s="323" t="s">
        <v>2918</v>
      </c>
      <c r="B235" s="322" t="s">
        <v>2919</v>
      </c>
      <c r="C235" s="324"/>
      <c r="D235" s="324"/>
      <c r="E235" s="376" t="str">
        <f t="shared" si="14"/>
        <v/>
      </c>
      <c r="F235" s="321"/>
    </row>
    <row r="236" s="300" customFormat="1" ht="38.1" customHeight="1" spans="1:7">
      <c r="A236" s="323" t="s">
        <v>2920</v>
      </c>
      <c r="B236" s="322" t="s">
        <v>2921</v>
      </c>
      <c r="C236" s="324"/>
      <c r="D236" s="324"/>
      <c r="E236" s="376" t="str">
        <f t="shared" si="14"/>
        <v/>
      </c>
      <c r="F236" s="321"/>
      <c r="G236" s="304"/>
    </row>
    <row r="237" ht="38.1" customHeight="1" spans="1:6">
      <c r="A237" s="323" t="s">
        <v>2922</v>
      </c>
      <c r="B237" s="322" t="s">
        <v>2923</v>
      </c>
      <c r="C237" s="324">
        <v>27</v>
      </c>
      <c r="D237" s="324"/>
      <c r="E237" s="376">
        <f t="shared" si="14"/>
        <v>-1</v>
      </c>
      <c r="F237" s="321"/>
    </row>
    <row r="238" ht="38.1" customHeight="1" spans="1:6">
      <c r="A238" s="323" t="s">
        <v>2924</v>
      </c>
      <c r="B238" s="322" t="s">
        <v>2925</v>
      </c>
      <c r="C238" s="324"/>
      <c r="D238" s="324"/>
      <c r="E238" s="376" t="str">
        <f t="shared" si="14"/>
        <v/>
      </c>
      <c r="F238" s="321"/>
    </row>
    <row r="239" ht="38.1" customHeight="1" spans="1:6">
      <c r="A239" s="328" t="s">
        <v>2926</v>
      </c>
      <c r="B239" s="318" t="s">
        <v>2927</v>
      </c>
      <c r="C239" s="326">
        <v>8428</v>
      </c>
      <c r="D239" s="326"/>
      <c r="E239" s="356">
        <f>IF(C239&lt;&gt;0,D239/C239-1,"")</f>
        <v>-1</v>
      </c>
      <c r="F239" s="321"/>
    </row>
    <row r="240" ht="38.1" customHeight="1" spans="1:6">
      <c r="A240" s="329" t="s">
        <v>2928</v>
      </c>
      <c r="B240" s="322" t="s">
        <v>2929</v>
      </c>
      <c r="C240" s="324">
        <v>7700</v>
      </c>
      <c r="D240" s="324"/>
      <c r="E240" s="354">
        <f>IF(C240&lt;&gt;0,D240/C240-1,"")</f>
        <v>-1</v>
      </c>
      <c r="F240" s="321"/>
    </row>
    <row r="241" ht="38.1" customHeight="1" spans="1:6">
      <c r="A241" s="329" t="s">
        <v>2930</v>
      </c>
      <c r="B241" s="322" t="s">
        <v>2931</v>
      </c>
      <c r="C241" s="324"/>
      <c r="D241" s="324"/>
      <c r="E241" s="376" t="str">
        <f t="shared" si="14"/>
        <v/>
      </c>
      <c r="F241" s="321"/>
    </row>
    <row r="242" ht="38.1" hidden="1" customHeight="1" spans="1:7">
      <c r="A242" s="329" t="s">
        <v>2932</v>
      </c>
      <c r="B242" s="322" t="s">
        <v>2933</v>
      </c>
      <c r="C242" s="324"/>
      <c r="D242" s="324"/>
      <c r="E242" s="376" t="str">
        <f t="shared" si="14"/>
        <v/>
      </c>
      <c r="F242" s="321" t="str">
        <f t="shared" si="15"/>
        <v>否</v>
      </c>
      <c r="G242" s="304" t="str">
        <f t="shared" si="16"/>
        <v>项</v>
      </c>
    </row>
    <row r="243" ht="38.1" hidden="1" customHeight="1" spans="1:7">
      <c r="A243" s="329" t="s">
        <v>2934</v>
      </c>
      <c r="B243" s="322" t="s">
        <v>2935</v>
      </c>
      <c r="C243" s="324"/>
      <c r="D243" s="324"/>
      <c r="E243" s="376" t="str">
        <f t="shared" si="14"/>
        <v/>
      </c>
      <c r="F243" s="321" t="str">
        <f t="shared" si="15"/>
        <v>否</v>
      </c>
      <c r="G243" s="304" t="str">
        <f t="shared" si="16"/>
        <v>项</v>
      </c>
    </row>
    <row r="244" ht="38.1" hidden="1" customHeight="1" spans="1:7">
      <c r="A244" s="329" t="s">
        <v>2936</v>
      </c>
      <c r="B244" s="322" t="s">
        <v>2937</v>
      </c>
      <c r="C244" s="324"/>
      <c r="D244" s="324"/>
      <c r="E244" s="376" t="str">
        <f t="shared" si="14"/>
        <v/>
      </c>
      <c r="F244" s="321" t="str">
        <f t="shared" si="15"/>
        <v>否</v>
      </c>
      <c r="G244" s="304" t="str">
        <f t="shared" si="16"/>
        <v>项</v>
      </c>
    </row>
    <row r="245" ht="38.1" hidden="1" customHeight="1" spans="1:7">
      <c r="A245" s="329" t="s">
        <v>2938</v>
      </c>
      <c r="B245" s="322" t="s">
        <v>2939</v>
      </c>
      <c r="C245" s="324"/>
      <c r="D245" s="324"/>
      <c r="E245" s="376" t="str">
        <f t="shared" si="14"/>
        <v/>
      </c>
      <c r="F245" s="321" t="str">
        <f t="shared" si="15"/>
        <v>否</v>
      </c>
      <c r="G245" s="304" t="str">
        <f t="shared" si="16"/>
        <v>项</v>
      </c>
    </row>
    <row r="246" ht="38.1" customHeight="1" spans="1:6">
      <c r="A246" s="329" t="s">
        <v>2940</v>
      </c>
      <c r="B246" s="322" t="s">
        <v>2941</v>
      </c>
      <c r="C246" s="324">
        <v>7700</v>
      </c>
      <c r="D246" s="324"/>
      <c r="E246" s="376">
        <f t="shared" si="14"/>
        <v>-1</v>
      </c>
      <c r="F246" s="321"/>
    </row>
    <row r="247" ht="38.1" customHeight="1" spans="1:6">
      <c r="A247" s="329" t="s">
        <v>2942</v>
      </c>
      <c r="B247" s="322" t="s">
        <v>2943</v>
      </c>
      <c r="C247" s="324"/>
      <c r="D247" s="324"/>
      <c r="E247" s="376" t="str">
        <f t="shared" si="14"/>
        <v/>
      </c>
      <c r="F247" s="321"/>
    </row>
    <row r="248" ht="38.1" customHeight="1" spans="1:6">
      <c r="A248" s="329" t="s">
        <v>2944</v>
      </c>
      <c r="B248" s="322" t="s">
        <v>2945</v>
      </c>
      <c r="C248" s="324"/>
      <c r="D248" s="324"/>
      <c r="E248" s="376" t="str">
        <f t="shared" si="14"/>
        <v/>
      </c>
      <c r="F248" s="321"/>
    </row>
    <row r="249" ht="38.1" customHeight="1" spans="1:6">
      <c r="A249" s="329" t="s">
        <v>2946</v>
      </c>
      <c r="B249" s="322" t="s">
        <v>2947</v>
      </c>
      <c r="C249" s="324"/>
      <c r="D249" s="324"/>
      <c r="E249" s="376" t="str">
        <f t="shared" si="14"/>
        <v/>
      </c>
      <c r="F249" s="321"/>
    </row>
    <row r="250" ht="38.1" hidden="1" customHeight="1" spans="1:7">
      <c r="A250" s="329" t="s">
        <v>2948</v>
      </c>
      <c r="B250" s="322" t="s">
        <v>2949</v>
      </c>
      <c r="C250" s="324"/>
      <c r="D250" s="324"/>
      <c r="E250" s="376" t="str">
        <f t="shared" si="14"/>
        <v/>
      </c>
      <c r="F250" s="321" t="str">
        <f t="shared" si="15"/>
        <v>否</v>
      </c>
      <c r="G250" s="304" t="str">
        <f t="shared" si="16"/>
        <v>项</v>
      </c>
    </row>
    <row r="251" ht="38.1" hidden="1" customHeight="1" spans="1:7">
      <c r="A251" s="329" t="s">
        <v>2950</v>
      </c>
      <c r="B251" s="322" t="s">
        <v>2951</v>
      </c>
      <c r="C251" s="324"/>
      <c r="D251" s="324"/>
      <c r="E251" s="376" t="str">
        <f t="shared" si="14"/>
        <v/>
      </c>
      <c r="F251" s="321" t="str">
        <f t="shared" si="15"/>
        <v>否</v>
      </c>
      <c r="G251" s="304" t="str">
        <f t="shared" si="16"/>
        <v>项</v>
      </c>
    </row>
    <row r="252" ht="38.1" customHeight="1" spans="1:6">
      <c r="A252" s="329" t="s">
        <v>2952</v>
      </c>
      <c r="B252" s="322" t="s">
        <v>2953</v>
      </c>
      <c r="C252" s="324"/>
      <c r="D252" s="324"/>
      <c r="E252" s="376" t="str">
        <f t="shared" si="14"/>
        <v/>
      </c>
      <c r="F252" s="321"/>
    </row>
    <row r="253" ht="38.1" customHeight="1" spans="1:6">
      <c r="A253" s="329" t="s">
        <v>2954</v>
      </c>
      <c r="B253" s="322" t="s">
        <v>2955</v>
      </c>
      <c r="C253" s="324">
        <v>728</v>
      </c>
      <c r="D253" s="324"/>
      <c r="E253" s="354">
        <f>IF(C253&lt;&gt;0,D253/C253-1,"")</f>
        <v>-1</v>
      </c>
      <c r="F253" s="321"/>
    </row>
    <row r="254" ht="38.1" hidden="1" customHeight="1" spans="1:7">
      <c r="A254" s="329" t="s">
        <v>2956</v>
      </c>
      <c r="B254" s="322" t="s">
        <v>2957</v>
      </c>
      <c r="C254" s="324"/>
      <c r="D254" s="324"/>
      <c r="E254" s="376" t="str">
        <f t="shared" si="14"/>
        <v/>
      </c>
      <c r="F254" s="321" t="str">
        <f t="shared" si="15"/>
        <v>否</v>
      </c>
      <c r="G254" s="304" t="str">
        <f t="shared" si="16"/>
        <v>项</v>
      </c>
    </row>
    <row r="255" ht="38.1" hidden="1" customHeight="1" spans="1:7">
      <c r="A255" s="329" t="s">
        <v>2958</v>
      </c>
      <c r="B255" s="322" t="s">
        <v>2959</v>
      </c>
      <c r="C255" s="324"/>
      <c r="D255" s="324"/>
      <c r="E255" s="376" t="str">
        <f t="shared" si="14"/>
        <v/>
      </c>
      <c r="F255" s="321" t="str">
        <f t="shared" si="15"/>
        <v>否</v>
      </c>
      <c r="G255" s="304" t="str">
        <f t="shared" si="16"/>
        <v>项</v>
      </c>
    </row>
    <row r="256" ht="38.1" hidden="1" customHeight="1" spans="1:7">
      <c r="A256" s="329" t="s">
        <v>2960</v>
      </c>
      <c r="B256" s="322" t="s">
        <v>2961</v>
      </c>
      <c r="C256" s="324"/>
      <c r="D256" s="324"/>
      <c r="E256" s="376" t="str">
        <f t="shared" si="14"/>
        <v/>
      </c>
      <c r="F256" s="321" t="str">
        <f t="shared" si="15"/>
        <v>否</v>
      </c>
      <c r="G256" s="304" t="str">
        <f t="shared" si="16"/>
        <v>项</v>
      </c>
    </row>
    <row r="257" ht="38.1" hidden="1" customHeight="1" spans="1:7">
      <c r="A257" s="329" t="s">
        <v>2962</v>
      </c>
      <c r="B257" s="322" t="s">
        <v>2963</v>
      </c>
      <c r="C257" s="324"/>
      <c r="D257" s="324"/>
      <c r="E257" s="376" t="str">
        <f t="shared" si="14"/>
        <v/>
      </c>
      <c r="F257" s="321" t="str">
        <f t="shared" si="15"/>
        <v>否</v>
      </c>
      <c r="G257" s="304" t="str">
        <f t="shared" si="16"/>
        <v>项</v>
      </c>
    </row>
    <row r="258" ht="38.1" customHeight="1" spans="1:6">
      <c r="A258" s="329" t="s">
        <v>2964</v>
      </c>
      <c r="B258" s="322" t="s">
        <v>2965</v>
      </c>
      <c r="C258" s="324">
        <v>285</v>
      </c>
      <c r="D258" s="324"/>
      <c r="E258" s="376">
        <f t="shared" si="14"/>
        <v>-1</v>
      </c>
      <c r="F258" s="321"/>
    </row>
    <row r="259" ht="38.1" customHeight="1" spans="1:6">
      <c r="A259" s="329" t="s">
        <v>2966</v>
      </c>
      <c r="B259" s="322" t="s">
        <v>2967</v>
      </c>
      <c r="C259" s="324">
        <v>443</v>
      </c>
      <c r="D259" s="324"/>
      <c r="E259" s="376">
        <f t="shared" si="14"/>
        <v>-1</v>
      </c>
      <c r="F259" s="321"/>
    </row>
    <row r="260" ht="38.1" customHeight="1" spans="1:6">
      <c r="A260" s="317"/>
      <c r="B260" s="318"/>
      <c r="C260" s="319"/>
      <c r="D260" s="319"/>
      <c r="E260" s="356" t="str">
        <f t="shared" ref="E260:E269" si="17">IF(C260&lt;&gt;0,D260/C260-1,"")</f>
        <v/>
      </c>
      <c r="F260" s="321"/>
    </row>
    <row r="261" ht="38.1" customHeight="1" spans="1:6">
      <c r="A261" s="330"/>
      <c r="B261" s="331" t="s">
        <v>2968</v>
      </c>
      <c r="C261" s="326">
        <v>40499</v>
      </c>
      <c r="D261" s="326">
        <v>9701</v>
      </c>
      <c r="E261" s="356">
        <f t="shared" si="17"/>
        <v>-0.76</v>
      </c>
      <c r="F261" s="321"/>
    </row>
    <row r="262" ht="38.1" customHeight="1" spans="1:6">
      <c r="A262" s="377" t="s">
        <v>2969</v>
      </c>
      <c r="B262" s="333" t="s">
        <v>119</v>
      </c>
      <c r="C262" s="378">
        <v>12291</v>
      </c>
      <c r="D262" s="378">
        <v>20000</v>
      </c>
      <c r="E262" s="356">
        <f t="shared" si="17"/>
        <v>0.627</v>
      </c>
      <c r="F262" s="321"/>
    </row>
    <row r="263" ht="38.1" hidden="1" customHeight="1" spans="1:6">
      <c r="A263" s="377" t="s">
        <v>2970</v>
      </c>
      <c r="B263" s="379" t="s">
        <v>2971</v>
      </c>
      <c r="C263" s="378"/>
      <c r="D263" s="378"/>
      <c r="E263" s="356" t="str">
        <f t="shared" si="17"/>
        <v/>
      </c>
      <c r="F263" s="321" t="str">
        <f>IF(LEN(A263)=3,"是",IF(B263&lt;&gt;"",IF(SUM(C263:D263)&lt;&gt;0,"是","否"),"是"))</f>
        <v>否</v>
      </c>
    </row>
    <row r="264" ht="38.1" hidden="1" customHeight="1" spans="1:7">
      <c r="A264" s="380" t="s">
        <v>2972</v>
      </c>
      <c r="B264" s="337" t="s">
        <v>2973</v>
      </c>
      <c r="C264" s="381"/>
      <c r="D264" s="382"/>
      <c r="E264" s="356" t="str">
        <f t="shared" si="17"/>
        <v/>
      </c>
      <c r="F264" s="321" t="str">
        <f>IF(LEN(A264)=3,"是",IF(B264&lt;&gt;"",IF(SUM(C264:D264)&lt;&gt;0,"是","否"),"是"))</f>
        <v>否</v>
      </c>
      <c r="G264" s="300"/>
    </row>
    <row r="265" ht="38.1" hidden="1" customHeight="1" spans="1:7">
      <c r="A265" s="380" t="s">
        <v>2974</v>
      </c>
      <c r="B265" s="337" t="s">
        <v>2975</v>
      </c>
      <c r="C265" s="381"/>
      <c r="D265" s="382"/>
      <c r="E265" s="356" t="str">
        <f t="shared" si="17"/>
        <v/>
      </c>
      <c r="F265" s="321" t="str">
        <f>IF(LEN(A265)=3,"是",IF(B265&lt;&gt;"",IF(SUM(C265:D265)&lt;&gt;0,"是","否"),"是"))</f>
        <v>否</v>
      </c>
      <c r="G265" s="300"/>
    </row>
    <row r="266" ht="38.1" customHeight="1" spans="1:6">
      <c r="A266" s="383" t="s">
        <v>2976</v>
      </c>
      <c r="B266" s="334" t="s">
        <v>2977</v>
      </c>
      <c r="C266" s="384">
        <v>11000</v>
      </c>
      <c r="D266" s="385">
        <v>20000</v>
      </c>
      <c r="E266" s="354">
        <f t="shared" si="17"/>
        <v>0.818</v>
      </c>
      <c r="F266" s="321"/>
    </row>
    <row r="267" ht="38.1" customHeight="1" spans="1:6">
      <c r="A267" s="383" t="s">
        <v>2978</v>
      </c>
      <c r="B267" s="334" t="s">
        <v>2979</v>
      </c>
      <c r="C267" s="384"/>
      <c r="D267" s="385">
        <v>1291</v>
      </c>
      <c r="E267" s="354" t="str">
        <f t="shared" si="17"/>
        <v/>
      </c>
      <c r="F267" s="321"/>
    </row>
    <row r="268" ht="38.1" customHeight="1" spans="1:6">
      <c r="A268" s="383" t="s">
        <v>2980</v>
      </c>
      <c r="B268" s="339" t="s">
        <v>2981</v>
      </c>
      <c r="C268" s="378"/>
      <c r="D268" s="386"/>
      <c r="E268" s="356" t="str">
        <f t="shared" si="17"/>
        <v/>
      </c>
      <c r="F268" s="321"/>
    </row>
    <row r="269" ht="38.1" customHeight="1" spans="1:6">
      <c r="A269" s="387"/>
      <c r="B269" s="341" t="s">
        <v>126</v>
      </c>
      <c r="C269" s="378">
        <v>52790</v>
      </c>
      <c r="D269" s="386">
        <v>29701</v>
      </c>
      <c r="E269" s="356">
        <f t="shared" si="17"/>
        <v>-0.437</v>
      </c>
      <c r="F269" s="321"/>
    </row>
    <row r="270" spans="3:3">
      <c r="C270" s="388"/>
    </row>
    <row r="272" spans="3:3">
      <c r="C272" s="388"/>
    </row>
    <row r="274" spans="3:3">
      <c r="C274" s="388"/>
    </row>
    <row r="275" spans="3:3">
      <c r="C275" s="388"/>
    </row>
    <row r="277" spans="3:3">
      <c r="C277" s="388"/>
    </row>
    <row r="278" spans="3:3">
      <c r="C278" s="388"/>
    </row>
    <row r="279" spans="3:3">
      <c r="C279" s="388"/>
    </row>
    <row r="280" spans="3:3">
      <c r="C280" s="388"/>
    </row>
    <row r="282" spans="3:3">
      <c r="C282" s="388"/>
    </row>
  </sheetData>
  <autoFilter xmlns:etc="http://www.wps.cn/officeDocument/2017/etCustomData" ref="A3:G269" etc:filterBottomFollowUsedRange="0">
    <filterColumn colId="5">
      <customFilters>
        <customFilter operator="equal" val="是"/>
      </customFilters>
    </filterColumn>
    <extLst/>
  </autoFilter>
  <mergeCells count="1">
    <mergeCell ref="B1:E1"/>
  </mergeCells>
  <conditionalFormatting sqref="B268">
    <cfRule type="expression" dxfId="1" priority="3" stopIfTrue="1">
      <formula>"len($A:$A)=3"</formula>
    </cfRule>
  </conditionalFormatting>
  <conditionalFormatting sqref="C268">
    <cfRule type="expression" dxfId="1" priority="2" stopIfTrue="1">
      <formula>"len($A:$A)=3"</formula>
    </cfRule>
  </conditionalFormatting>
  <conditionalFormatting sqref="D268">
    <cfRule type="expression" dxfId="1" priority="1"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00B0F0"/>
  </sheetPr>
  <dimension ref="A1:V37"/>
  <sheetViews>
    <sheetView showGridLines="0" showZeros="0" view="pageBreakPreview" zoomScaleNormal="115" workbookViewId="0">
      <pane ySplit="3" topLeftCell="A13" activePane="bottomLeft" state="frozen"/>
      <selection/>
      <selection pane="bottomLeft" activeCell="B25" sqref="B25"/>
    </sheetView>
  </sheetViews>
  <sheetFormatPr defaultColWidth="9" defaultRowHeight="14.25"/>
  <cols>
    <col min="1" max="1" width="15" style="174" customWidth="1"/>
    <col min="2" max="2" width="50.75" style="174" customWidth="1"/>
    <col min="3" max="4" width="20.625" style="174" customWidth="1"/>
    <col min="5" max="5" width="20.625" style="345" customWidth="1"/>
    <col min="6" max="6" width="3.75" style="174" customWidth="1"/>
    <col min="7" max="16384" width="9" style="174"/>
  </cols>
  <sheetData>
    <row r="1" ht="45" customHeight="1" spans="1:6">
      <c r="A1" s="176"/>
      <c r="B1" s="346" t="s">
        <v>2982</v>
      </c>
      <c r="C1" s="346"/>
      <c r="D1" s="346"/>
      <c r="E1" s="346"/>
      <c r="F1" s="176"/>
    </row>
    <row r="2" s="343" customFormat="1" ht="20.1" customHeight="1" spans="1:6">
      <c r="A2" s="347"/>
      <c r="B2" s="348"/>
      <c r="C2" s="349"/>
      <c r="D2" s="348"/>
      <c r="E2" s="350" t="s">
        <v>1</v>
      </c>
      <c r="F2" s="347"/>
    </row>
    <row r="3" s="344" customFormat="1" ht="45" customHeight="1" spans="1:6">
      <c r="A3" s="351" t="s">
        <v>2</v>
      </c>
      <c r="B3" s="352" t="s">
        <v>3</v>
      </c>
      <c r="C3" s="287" t="str">
        <f>YEAR([3]封面!$B$7)-1&amp;"年执行数"</f>
        <v>2020年执行数</v>
      </c>
      <c r="D3" s="287" t="str">
        <f>YEAR([3]封面!$B$7)&amp;"年预算数"</f>
        <v>2021年预算数</v>
      </c>
      <c r="E3" s="314" t="s">
        <v>6</v>
      </c>
      <c r="F3" s="353"/>
    </row>
    <row r="4" s="344" customFormat="1" ht="36" customHeight="1" spans="1:6">
      <c r="A4" s="323" t="s">
        <v>2463</v>
      </c>
      <c r="B4" s="318" t="s">
        <v>2464</v>
      </c>
      <c r="C4" s="326"/>
      <c r="D4" s="326"/>
      <c r="E4" s="354" t="str">
        <f>IF(C4&lt;&gt;0,D4/C4-1,"")</f>
        <v/>
      </c>
      <c r="F4" s="355"/>
    </row>
    <row r="5" ht="36" customHeight="1" spans="1:6">
      <c r="A5" s="323" t="s">
        <v>2465</v>
      </c>
      <c r="B5" s="318" t="s">
        <v>2466</v>
      </c>
      <c r="C5" s="326"/>
      <c r="D5" s="326"/>
      <c r="E5" s="354" t="str">
        <f t="shared" ref="E5:E37" si="0">IF(C5&lt;&gt;0,D5/C5-1,"")</f>
        <v/>
      </c>
      <c r="F5" s="355"/>
    </row>
    <row r="6" ht="36" customHeight="1" spans="1:6">
      <c r="A6" s="323" t="s">
        <v>2467</v>
      </c>
      <c r="B6" s="318" t="s">
        <v>2468</v>
      </c>
      <c r="C6" s="326"/>
      <c r="D6" s="326"/>
      <c r="E6" s="354" t="str">
        <f t="shared" si="0"/>
        <v/>
      </c>
      <c r="F6" s="355"/>
    </row>
    <row r="7" ht="36" customHeight="1" spans="1:6">
      <c r="A7" s="323" t="s">
        <v>2469</v>
      </c>
      <c r="B7" s="318" t="s">
        <v>2470</v>
      </c>
      <c r="C7" s="326"/>
      <c r="D7" s="326"/>
      <c r="E7" s="356" t="str">
        <f t="shared" si="0"/>
        <v/>
      </c>
      <c r="F7" s="355"/>
    </row>
    <row r="8" ht="36" customHeight="1" spans="1:6">
      <c r="A8" s="323" t="s">
        <v>2471</v>
      </c>
      <c r="B8" s="318" t="s">
        <v>2472</v>
      </c>
      <c r="C8" s="326"/>
      <c r="D8" s="326"/>
      <c r="E8" s="354" t="str">
        <f t="shared" si="0"/>
        <v/>
      </c>
      <c r="F8" s="355"/>
    </row>
    <row r="9" ht="36" customHeight="1" spans="1:6">
      <c r="A9" s="323" t="s">
        <v>2473</v>
      </c>
      <c r="B9" s="318" t="s">
        <v>2474</v>
      </c>
      <c r="C9" s="326"/>
      <c r="D9" s="326"/>
      <c r="E9" s="354" t="str">
        <f t="shared" si="0"/>
        <v/>
      </c>
      <c r="F9" s="355"/>
    </row>
    <row r="10" ht="36" customHeight="1" spans="1:6">
      <c r="A10" s="323" t="s">
        <v>2475</v>
      </c>
      <c r="B10" s="318" t="s">
        <v>2476</v>
      </c>
      <c r="C10" s="326">
        <v>12000</v>
      </c>
      <c r="D10" s="326">
        <v>23288</v>
      </c>
      <c r="E10" s="356">
        <f t="shared" si="0"/>
        <v>0.941</v>
      </c>
      <c r="F10" s="355"/>
    </row>
    <row r="11" ht="36" customHeight="1" spans="1:6">
      <c r="A11" s="323" t="s">
        <v>2477</v>
      </c>
      <c r="B11" s="322" t="s">
        <v>2478</v>
      </c>
      <c r="C11" s="324">
        <v>11932</v>
      </c>
      <c r="D11" s="324">
        <v>23288</v>
      </c>
      <c r="E11" s="354">
        <f t="shared" si="0"/>
        <v>0.952</v>
      </c>
      <c r="F11" s="161"/>
    </row>
    <row r="12" ht="36" hidden="1" customHeight="1" spans="1:6">
      <c r="A12" s="323" t="s">
        <v>2479</v>
      </c>
      <c r="B12" s="322" t="s">
        <v>2480</v>
      </c>
      <c r="C12" s="324">
        <v>0</v>
      </c>
      <c r="D12" s="324">
        <v>0</v>
      </c>
      <c r="E12" s="354" t="str">
        <f t="shared" si="0"/>
        <v/>
      </c>
      <c r="F12" s="355" t="str">
        <f>IF(LEN(A12)=7,"是",IF(B12&lt;&gt;"",IF(SUM(C12:D12)&lt;&gt;0,"是","否"),"是"))</f>
        <v>否</v>
      </c>
    </row>
    <row r="13" ht="36" customHeight="1" spans="1:6">
      <c r="A13" s="323" t="s">
        <v>2481</v>
      </c>
      <c r="B13" s="322" t="s">
        <v>2480</v>
      </c>
      <c r="C13" s="324">
        <v>68</v>
      </c>
      <c r="D13" s="324"/>
      <c r="E13" s="354">
        <f t="shared" si="0"/>
        <v>-1</v>
      </c>
      <c r="F13" s="355"/>
    </row>
    <row r="14" ht="36" hidden="1" customHeight="1" spans="1:6">
      <c r="A14" s="323" t="s">
        <v>2483</v>
      </c>
      <c r="B14" s="322" t="s">
        <v>2484</v>
      </c>
      <c r="C14" s="324">
        <v>0</v>
      </c>
      <c r="D14" s="324">
        <v>0</v>
      </c>
      <c r="E14" s="354" t="str">
        <f t="shared" si="0"/>
        <v/>
      </c>
      <c r="F14" s="355" t="str">
        <f>IF(LEN(A14)=7,"是",IF(B14&lt;&gt;"",IF(SUM(C14:D14)&lt;&gt;0,"是","否"),"是"))</f>
        <v>否</v>
      </c>
    </row>
    <row r="15" ht="36" customHeight="1" spans="1:6">
      <c r="A15" s="323" t="s">
        <v>2485</v>
      </c>
      <c r="B15" s="322" t="s">
        <v>2486</v>
      </c>
      <c r="C15" s="324"/>
      <c r="D15" s="324"/>
      <c r="E15" s="354" t="str">
        <f t="shared" si="0"/>
        <v/>
      </c>
      <c r="F15" s="355"/>
    </row>
    <row r="16" ht="36" customHeight="1" spans="1:6">
      <c r="A16" s="357" t="s">
        <v>2487</v>
      </c>
      <c r="B16" s="358" t="s">
        <v>2488</v>
      </c>
      <c r="C16" s="326"/>
      <c r="D16" s="326"/>
      <c r="E16" s="354" t="str">
        <f t="shared" si="0"/>
        <v/>
      </c>
      <c r="F16" s="355"/>
    </row>
    <row r="17" ht="36" customHeight="1" spans="1:6">
      <c r="A17" s="357" t="s">
        <v>2489</v>
      </c>
      <c r="B17" s="358" t="s">
        <v>2490</v>
      </c>
      <c r="C17" s="326"/>
      <c r="D17" s="326"/>
      <c r="E17" s="356" t="str">
        <f t="shared" si="0"/>
        <v/>
      </c>
      <c r="F17" s="355"/>
    </row>
    <row r="18" ht="36" customHeight="1" spans="1:6">
      <c r="A18" s="357" t="s">
        <v>2491</v>
      </c>
      <c r="B18" s="217" t="s">
        <v>2492</v>
      </c>
      <c r="C18" s="324"/>
      <c r="D18" s="324"/>
      <c r="E18" s="354" t="str">
        <f t="shared" si="0"/>
        <v/>
      </c>
      <c r="F18" s="355"/>
    </row>
    <row r="19" ht="36" customHeight="1" spans="1:6">
      <c r="A19" s="357" t="s">
        <v>2493</v>
      </c>
      <c r="B19" s="217" t="s">
        <v>2494</v>
      </c>
      <c r="C19" s="324"/>
      <c r="D19" s="324"/>
      <c r="E19" s="354" t="str">
        <f t="shared" si="0"/>
        <v/>
      </c>
      <c r="F19" s="355"/>
    </row>
    <row r="20" ht="36" customHeight="1" spans="1:6">
      <c r="A20" s="357" t="s">
        <v>2495</v>
      </c>
      <c r="B20" s="358" t="s">
        <v>2496</v>
      </c>
      <c r="C20" s="326">
        <v>248</v>
      </c>
      <c r="D20" s="326">
        <v>200</v>
      </c>
      <c r="E20" s="356">
        <f t="shared" si="0"/>
        <v>-0.194</v>
      </c>
      <c r="F20" s="355"/>
    </row>
    <row r="21" ht="36" customHeight="1" spans="1:6">
      <c r="A21" s="357" t="s">
        <v>2497</v>
      </c>
      <c r="B21" s="358" t="s">
        <v>2498</v>
      </c>
      <c r="C21" s="326"/>
      <c r="D21" s="326"/>
      <c r="E21" s="356" t="str">
        <f t="shared" si="0"/>
        <v/>
      </c>
      <c r="F21" s="355"/>
    </row>
    <row r="22" ht="36" customHeight="1" spans="1:6">
      <c r="A22" s="357" t="s">
        <v>2499</v>
      </c>
      <c r="B22" s="358" t="s">
        <v>2500</v>
      </c>
      <c r="C22" s="326"/>
      <c r="D22" s="326"/>
      <c r="E22" s="354" t="str">
        <f t="shared" si="0"/>
        <v/>
      </c>
      <c r="F22" s="355"/>
    </row>
    <row r="23" ht="36" customHeight="1" spans="1:6">
      <c r="A23" s="323" t="s">
        <v>2501</v>
      </c>
      <c r="B23" s="318" t="s">
        <v>2502</v>
      </c>
      <c r="C23" s="326"/>
      <c r="D23" s="326"/>
      <c r="E23" s="354" t="str">
        <f t="shared" si="0"/>
        <v/>
      </c>
      <c r="F23" s="355"/>
    </row>
    <row r="24" ht="36" customHeight="1" spans="1:6">
      <c r="A24" s="323" t="s">
        <v>2503</v>
      </c>
      <c r="B24" s="318" t="s">
        <v>2504</v>
      </c>
      <c r="C24" s="326">
        <v>60</v>
      </c>
      <c r="D24" s="326">
        <v>100</v>
      </c>
      <c r="E24" s="354">
        <f t="shared" si="0"/>
        <v>0.667</v>
      </c>
      <c r="F24" s="355"/>
    </row>
    <row r="25" ht="36" customHeight="1" spans="1:6">
      <c r="A25" s="323" t="s">
        <v>2505</v>
      </c>
      <c r="B25" s="318" t="s">
        <v>2506</v>
      </c>
      <c r="C25" s="326"/>
      <c r="D25" s="326"/>
      <c r="E25" s="354" t="str">
        <f t="shared" si="0"/>
        <v/>
      </c>
      <c r="F25" s="355"/>
    </row>
    <row r="26" ht="36" customHeight="1" spans="1:6">
      <c r="A26" s="323" t="s">
        <v>2507</v>
      </c>
      <c r="B26" s="318" t="s">
        <v>2508</v>
      </c>
      <c r="C26" s="326"/>
      <c r="D26" s="326"/>
      <c r="E26" s="354" t="str">
        <f t="shared" si="0"/>
        <v/>
      </c>
      <c r="F26" s="355"/>
    </row>
    <row r="27" ht="36" customHeight="1" spans="1:6">
      <c r="A27" s="323" t="s">
        <v>2509</v>
      </c>
      <c r="B27" s="318" t="s">
        <v>2510</v>
      </c>
      <c r="C27" s="326">
        <v>816</v>
      </c>
      <c r="D27" s="326">
        <v>1412</v>
      </c>
      <c r="E27" s="356">
        <f t="shared" si="0"/>
        <v>0.73</v>
      </c>
      <c r="F27" s="355"/>
    </row>
    <row r="28" ht="36" customHeight="1" spans="1:6">
      <c r="A28" s="323"/>
      <c r="B28" s="322"/>
      <c r="C28" s="324"/>
      <c r="D28" s="324"/>
      <c r="E28" s="354" t="str">
        <f t="shared" si="0"/>
        <v/>
      </c>
      <c r="F28" s="161"/>
    </row>
    <row r="29" ht="36" customHeight="1" spans="1:6">
      <c r="A29" s="330"/>
      <c r="B29" s="331" t="s">
        <v>2983</v>
      </c>
      <c r="C29" s="326">
        <v>13124</v>
      </c>
      <c r="D29" s="326">
        <v>25000</v>
      </c>
      <c r="E29" s="356">
        <f t="shared" si="0"/>
        <v>0.905</v>
      </c>
      <c r="F29" s="161"/>
    </row>
    <row r="30" ht="36" customHeight="1" spans="1:6">
      <c r="A30" s="359">
        <v>110</v>
      </c>
      <c r="B30" s="360" t="s">
        <v>59</v>
      </c>
      <c r="C30" s="361">
        <v>30249</v>
      </c>
      <c r="D30" s="361">
        <v>4701</v>
      </c>
      <c r="E30" s="356">
        <f t="shared" si="0"/>
        <v>-0.845</v>
      </c>
      <c r="F30" s="161"/>
    </row>
    <row r="31" ht="36" customHeight="1" spans="1:6">
      <c r="A31" s="362">
        <v>11004</v>
      </c>
      <c r="B31" s="363" t="s">
        <v>2984</v>
      </c>
      <c r="C31" s="364">
        <v>4942</v>
      </c>
      <c r="D31" s="364">
        <v>3410</v>
      </c>
      <c r="E31" s="354">
        <f t="shared" si="0"/>
        <v>-0.31</v>
      </c>
      <c r="F31" s="161"/>
    </row>
    <row r="32" ht="36" customHeight="1" spans="1:6">
      <c r="A32" s="362">
        <v>1100401</v>
      </c>
      <c r="B32" s="363" t="s">
        <v>2513</v>
      </c>
      <c r="C32" s="364">
        <v>4942</v>
      </c>
      <c r="D32" s="364">
        <v>3410</v>
      </c>
      <c r="E32" s="354">
        <f t="shared" si="0"/>
        <v>-0.31</v>
      </c>
      <c r="F32" s="161"/>
    </row>
    <row r="33" ht="36" customHeight="1" spans="1:6">
      <c r="A33" s="362">
        <v>1100402</v>
      </c>
      <c r="B33" s="363" t="s">
        <v>2985</v>
      </c>
      <c r="C33" s="133"/>
      <c r="D33" s="364"/>
      <c r="E33" s="354" t="str">
        <f t="shared" si="0"/>
        <v/>
      </c>
      <c r="F33" s="161"/>
    </row>
    <row r="34" ht="36" customHeight="1" spans="1:6">
      <c r="A34" s="362">
        <v>11008</v>
      </c>
      <c r="B34" s="363" t="s">
        <v>62</v>
      </c>
      <c r="C34" s="364">
        <v>307</v>
      </c>
      <c r="D34" s="365">
        <v>1291</v>
      </c>
      <c r="E34" s="354">
        <f t="shared" si="0"/>
        <v>3.205</v>
      </c>
      <c r="F34" s="161"/>
    </row>
    <row r="35" ht="36" hidden="1" customHeight="1" spans="1:6">
      <c r="A35" s="366">
        <v>11009</v>
      </c>
      <c r="B35" s="367" t="s">
        <v>63</v>
      </c>
      <c r="C35" s="368"/>
      <c r="D35" s="368"/>
      <c r="E35" s="354" t="str">
        <f t="shared" si="0"/>
        <v/>
      </c>
      <c r="F35" s="161" t="str">
        <f>IF(LEN(A35)=7,"是",IF(B35&lt;&gt;"",IF(SUM(C35:D35)&lt;&gt;0,"是","否"),"是"))</f>
        <v>否</v>
      </c>
    </row>
    <row r="36" ht="38.1" customHeight="1" spans="1:22">
      <c r="A36" s="359">
        <v>11011</v>
      </c>
      <c r="B36" s="360" t="s">
        <v>2986</v>
      </c>
      <c r="C36" s="369">
        <v>25000</v>
      </c>
      <c r="D36" s="361"/>
      <c r="E36" s="356">
        <f t="shared" si="0"/>
        <v>-1</v>
      </c>
      <c r="F36" s="355"/>
      <c r="H36" s="344"/>
      <c r="I36" s="344"/>
      <c r="K36" s="372"/>
      <c r="L36" s="373"/>
      <c r="M36" s="373"/>
      <c r="O36" s="373"/>
      <c r="P36" s="373"/>
      <c r="R36" s="374"/>
      <c r="S36" s="374"/>
      <c r="U36" s="374"/>
      <c r="V36" s="374">
        <f t="shared" ref="U36:V36" si="1">D36-S36</f>
        <v>0</v>
      </c>
    </row>
    <row r="37" ht="36" customHeight="1" spans="1:6">
      <c r="A37" s="370"/>
      <c r="B37" s="371" t="s">
        <v>66</v>
      </c>
      <c r="C37" s="361">
        <f>C30+C29</f>
        <v>43373</v>
      </c>
      <c r="D37" s="361">
        <f>D30+D29</f>
        <v>29701</v>
      </c>
      <c r="E37" s="356">
        <f t="shared" si="0"/>
        <v>-0.315</v>
      </c>
      <c r="F37" s="161"/>
    </row>
  </sheetData>
  <autoFilter xmlns:etc="http://www.wps.cn/officeDocument/2017/etCustomData" ref="A3:F37" etc:filterBottomFollowUsedRange="0">
    <filterColumn colId="5">
      <customFilters>
        <customFilter operator="equal" val="是"/>
      </customFilters>
    </filterColumn>
    <extLst/>
  </autoFilter>
  <mergeCells count="1">
    <mergeCell ref="B1:E1"/>
  </mergeCells>
  <conditionalFormatting sqref="B30:B33">
    <cfRule type="expression" dxfId="1" priority="4" stopIfTrue="1">
      <formula>"len($A:$A)=3"</formula>
    </cfRule>
  </conditionalFormatting>
  <conditionalFormatting sqref="C30:C33 D30:D31">
    <cfRule type="expression" dxfId="1" priority="1"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00B0F0"/>
  </sheetPr>
  <dimension ref="A1:G274"/>
  <sheetViews>
    <sheetView showGridLines="0" showZeros="0" view="pageBreakPreview" zoomScaleNormal="115" topLeftCell="B1" workbookViewId="0">
      <pane ySplit="3" topLeftCell="A174" activePane="bottomLeft" state="frozen"/>
      <selection/>
      <selection pane="bottomLeft" activeCell="B198" sqref="B198"/>
    </sheetView>
  </sheetViews>
  <sheetFormatPr defaultColWidth="9" defaultRowHeight="14.25" outlineLevelCol="6"/>
  <cols>
    <col min="1" max="1" width="13.5083333333333" style="300" customWidth="1"/>
    <col min="2" max="2" width="50.75" style="300" customWidth="1"/>
    <col min="3" max="4" width="20.625" style="301" customWidth="1"/>
    <col min="5" max="5" width="20.625" style="302" customWidth="1"/>
    <col min="6" max="6" width="3.75" style="303" customWidth="1"/>
    <col min="7" max="16384" width="9" style="300"/>
  </cols>
  <sheetData>
    <row r="1" ht="45" customHeight="1" spans="1:7">
      <c r="A1" s="304"/>
      <c r="B1" s="305" t="s">
        <v>2987</v>
      </c>
      <c r="C1" s="305"/>
      <c r="D1" s="305"/>
      <c r="E1" s="305"/>
      <c r="F1" s="306"/>
      <c r="G1" s="304"/>
    </row>
    <row r="2" s="297" customFormat="1" ht="20.1" customHeight="1" spans="1:7">
      <c r="A2" s="307"/>
      <c r="B2" s="308"/>
      <c r="C2" s="308"/>
      <c r="D2" s="308"/>
      <c r="E2" s="309" t="s">
        <v>1</v>
      </c>
      <c r="F2" s="310"/>
      <c r="G2" s="307"/>
    </row>
    <row r="3" s="298" customFormat="1" ht="45" customHeight="1" spans="1:7">
      <c r="A3" s="311" t="s">
        <v>2</v>
      </c>
      <c r="B3" s="312" t="s">
        <v>3</v>
      </c>
      <c r="C3" s="313" t="str">
        <f>YEAR([3]封面!$B$7)-1&amp;"年执行数"</f>
        <v>2020年执行数</v>
      </c>
      <c r="D3" s="313" t="str">
        <f>YEAR([3]封面!$B$7)&amp;"年预算数"</f>
        <v>2021年预算数</v>
      </c>
      <c r="E3" s="314" t="s">
        <v>6</v>
      </c>
      <c r="F3" s="315"/>
      <c r="G3" s="316"/>
    </row>
    <row r="4" ht="36" customHeight="1" spans="1:7">
      <c r="A4" s="317" t="s">
        <v>80</v>
      </c>
      <c r="B4" s="318" t="s">
        <v>2517</v>
      </c>
      <c r="C4" s="319">
        <v>0</v>
      </c>
      <c r="D4" s="319">
        <v>10</v>
      </c>
      <c r="E4" s="320" t="str">
        <f>IF(C4&lt;&gt;0,D4/C4-1,"")</f>
        <v/>
      </c>
      <c r="F4" s="321"/>
      <c r="G4" s="304"/>
    </row>
    <row r="5" ht="36" customHeight="1" spans="1:7">
      <c r="A5" s="317" t="s">
        <v>2518</v>
      </c>
      <c r="B5" s="322" t="s">
        <v>2519</v>
      </c>
      <c r="C5" s="319"/>
      <c r="D5" s="319">
        <v>10</v>
      </c>
      <c r="E5" s="320" t="str">
        <f t="shared" ref="E5:E68" si="0">IF(C5&lt;&gt;0,D5/C5-1,"")</f>
        <v/>
      </c>
      <c r="F5" s="321"/>
      <c r="G5" s="304"/>
    </row>
    <row r="6" ht="36" hidden="1" customHeight="1" spans="1:7">
      <c r="A6" s="323" t="s">
        <v>2520</v>
      </c>
      <c r="B6" s="322" t="s">
        <v>2521</v>
      </c>
      <c r="C6" s="324"/>
      <c r="D6" s="324">
        <v>0</v>
      </c>
      <c r="E6" s="320" t="str">
        <f t="shared" si="0"/>
        <v/>
      </c>
      <c r="F6" s="321" t="str">
        <f t="shared" ref="F4:F67" si="1">IF(LEN(A6)=3,"是",IF(B6&lt;&gt;"",IF(SUM(C6:D6)&lt;&gt;0,"是","否"),"是"))</f>
        <v>否</v>
      </c>
      <c r="G6" s="304" t="str">
        <f t="shared" ref="G4:G67" si="2">IF(LEN(A6)=3,"类",IF(LEN(A6)=5,"款","项"))</f>
        <v>项</v>
      </c>
    </row>
    <row r="7" ht="36" hidden="1" customHeight="1" spans="1:7">
      <c r="A7" s="323" t="s">
        <v>2522</v>
      </c>
      <c r="B7" s="322" t="s">
        <v>2523</v>
      </c>
      <c r="C7" s="324"/>
      <c r="D7" s="324">
        <v>0</v>
      </c>
      <c r="E7" s="320" t="str">
        <f t="shared" si="0"/>
        <v/>
      </c>
      <c r="F7" s="321" t="str">
        <f t="shared" si="1"/>
        <v>否</v>
      </c>
      <c r="G7" s="304" t="str">
        <f t="shared" si="2"/>
        <v>项</v>
      </c>
    </row>
    <row r="8" ht="36" customHeight="1" spans="1:7">
      <c r="A8" s="323" t="s">
        <v>2524</v>
      </c>
      <c r="B8" s="322" t="s">
        <v>2525</v>
      </c>
      <c r="C8" s="325"/>
      <c r="D8" s="325"/>
      <c r="E8" s="320" t="str">
        <f t="shared" si="0"/>
        <v/>
      </c>
      <c r="F8" s="321"/>
      <c r="G8" s="304"/>
    </row>
    <row r="9" ht="36" hidden="1" customHeight="1" spans="1:7">
      <c r="A9" s="323" t="s">
        <v>2526</v>
      </c>
      <c r="B9" s="322" t="s">
        <v>2527</v>
      </c>
      <c r="C9" s="324"/>
      <c r="D9" s="324"/>
      <c r="E9" s="320" t="str">
        <f t="shared" si="0"/>
        <v/>
      </c>
      <c r="F9" s="321" t="str">
        <f t="shared" si="1"/>
        <v>否</v>
      </c>
      <c r="G9" s="304" t="str">
        <f t="shared" si="2"/>
        <v>项</v>
      </c>
    </row>
    <row r="10" ht="36" hidden="1" customHeight="1" spans="1:7">
      <c r="A10" s="323" t="s">
        <v>2528</v>
      </c>
      <c r="B10" s="322" t="s">
        <v>2529</v>
      </c>
      <c r="C10" s="325"/>
      <c r="D10" s="325"/>
      <c r="E10" s="320" t="str">
        <f t="shared" si="0"/>
        <v/>
      </c>
      <c r="F10" s="321" t="str">
        <f t="shared" si="1"/>
        <v>否</v>
      </c>
      <c r="G10" s="304" t="str">
        <f t="shared" si="2"/>
        <v>项</v>
      </c>
    </row>
    <row r="11" ht="36" hidden="1" customHeight="1" spans="1:7">
      <c r="A11" s="317" t="s">
        <v>2530</v>
      </c>
      <c r="B11" s="318" t="s">
        <v>2531</v>
      </c>
      <c r="C11" s="326">
        <f>SUM(C12:C16)</f>
        <v>0</v>
      </c>
      <c r="D11" s="326">
        <f>SUM(D12:D16)</f>
        <v>0</v>
      </c>
      <c r="E11" s="320" t="str">
        <f t="shared" si="0"/>
        <v/>
      </c>
      <c r="F11" s="321" t="str">
        <f t="shared" si="1"/>
        <v>否</v>
      </c>
      <c r="G11" s="304" t="str">
        <f t="shared" si="2"/>
        <v>款</v>
      </c>
    </row>
    <row r="12" ht="36" hidden="1" customHeight="1" spans="1:7">
      <c r="A12" s="323" t="s">
        <v>2532</v>
      </c>
      <c r="B12" s="322" t="s">
        <v>2533</v>
      </c>
      <c r="C12" s="324"/>
      <c r="D12" s="324"/>
      <c r="E12" s="320" t="str">
        <f t="shared" si="0"/>
        <v/>
      </c>
      <c r="F12" s="321" t="str">
        <f t="shared" si="1"/>
        <v>否</v>
      </c>
      <c r="G12" s="304" t="str">
        <f t="shared" si="2"/>
        <v>项</v>
      </c>
    </row>
    <row r="13" ht="36" hidden="1" customHeight="1" spans="1:7">
      <c r="A13" s="323" t="s">
        <v>2534</v>
      </c>
      <c r="B13" s="322" t="s">
        <v>2535</v>
      </c>
      <c r="C13" s="324"/>
      <c r="D13" s="324"/>
      <c r="E13" s="320" t="str">
        <f t="shared" si="0"/>
        <v/>
      </c>
      <c r="F13" s="321" t="str">
        <f t="shared" si="1"/>
        <v>否</v>
      </c>
      <c r="G13" s="304" t="str">
        <f t="shared" si="2"/>
        <v>项</v>
      </c>
    </row>
    <row r="14" ht="36" hidden="1" customHeight="1" spans="1:7">
      <c r="A14" s="323" t="s">
        <v>2536</v>
      </c>
      <c r="B14" s="322" t="s">
        <v>2537</v>
      </c>
      <c r="C14" s="324"/>
      <c r="D14" s="324"/>
      <c r="E14" s="320" t="str">
        <f t="shared" si="0"/>
        <v/>
      </c>
      <c r="F14" s="321" t="str">
        <f t="shared" si="1"/>
        <v>否</v>
      </c>
      <c r="G14" s="304" t="str">
        <f t="shared" si="2"/>
        <v>项</v>
      </c>
    </row>
    <row r="15" ht="36" hidden="1" customHeight="1" spans="1:7">
      <c r="A15" s="323" t="s">
        <v>2538</v>
      </c>
      <c r="B15" s="322" t="s">
        <v>2539</v>
      </c>
      <c r="C15" s="324"/>
      <c r="D15" s="324"/>
      <c r="E15" s="320" t="str">
        <f t="shared" si="0"/>
        <v/>
      </c>
      <c r="F15" s="321" t="str">
        <f t="shared" si="1"/>
        <v>否</v>
      </c>
      <c r="G15" s="304" t="str">
        <f t="shared" si="2"/>
        <v>项</v>
      </c>
    </row>
    <row r="16" ht="36" hidden="1" customHeight="1" spans="1:7">
      <c r="A16" s="323" t="s">
        <v>2540</v>
      </c>
      <c r="B16" s="322" t="s">
        <v>2541</v>
      </c>
      <c r="C16" s="324"/>
      <c r="D16" s="324"/>
      <c r="E16" s="320" t="str">
        <f t="shared" si="0"/>
        <v/>
      </c>
      <c r="F16" s="321" t="str">
        <f t="shared" si="1"/>
        <v>否</v>
      </c>
      <c r="G16" s="304" t="str">
        <f t="shared" si="2"/>
        <v>项</v>
      </c>
    </row>
    <row r="17" ht="36" hidden="1" customHeight="1" spans="1:7">
      <c r="A17" s="317" t="s">
        <v>2542</v>
      </c>
      <c r="B17" s="318" t="s">
        <v>2543</v>
      </c>
      <c r="C17" s="326">
        <f>SUM(C18:C19)</f>
        <v>0</v>
      </c>
      <c r="D17" s="326">
        <f>SUM(D18:D19)</f>
        <v>0</v>
      </c>
      <c r="E17" s="320" t="str">
        <f t="shared" si="0"/>
        <v/>
      </c>
      <c r="F17" s="321" t="str">
        <f t="shared" si="1"/>
        <v>否</v>
      </c>
      <c r="G17" s="304" t="str">
        <f t="shared" si="2"/>
        <v>款</v>
      </c>
    </row>
    <row r="18" ht="36" hidden="1" customHeight="1" spans="1:7">
      <c r="A18" s="323" t="s">
        <v>2544</v>
      </c>
      <c r="B18" s="322" t="s">
        <v>2545</v>
      </c>
      <c r="C18" s="324"/>
      <c r="D18" s="324"/>
      <c r="E18" s="320" t="str">
        <f t="shared" si="0"/>
        <v/>
      </c>
      <c r="F18" s="321" t="str">
        <f t="shared" si="1"/>
        <v>否</v>
      </c>
      <c r="G18" s="304" t="str">
        <f t="shared" si="2"/>
        <v>项</v>
      </c>
    </row>
    <row r="19" ht="36" hidden="1" customHeight="1" spans="1:7">
      <c r="A19" s="323" t="s">
        <v>2546</v>
      </c>
      <c r="B19" s="322" t="s">
        <v>2547</v>
      </c>
      <c r="C19" s="324"/>
      <c r="D19" s="324"/>
      <c r="E19" s="320" t="str">
        <f t="shared" si="0"/>
        <v/>
      </c>
      <c r="F19" s="321" t="str">
        <f t="shared" si="1"/>
        <v>否</v>
      </c>
      <c r="G19" s="304" t="str">
        <f t="shared" si="2"/>
        <v>项</v>
      </c>
    </row>
    <row r="20" ht="36" customHeight="1" spans="1:7">
      <c r="A20" s="317" t="s">
        <v>82</v>
      </c>
      <c r="B20" s="318" t="s">
        <v>2548</v>
      </c>
      <c r="C20" s="319"/>
      <c r="D20" s="319"/>
      <c r="E20" s="327" t="str">
        <f t="shared" si="0"/>
        <v/>
      </c>
      <c r="F20" s="321"/>
      <c r="G20" s="304"/>
    </row>
    <row r="21" ht="36" hidden="1" customHeight="1" spans="1:7">
      <c r="A21" s="317" t="s">
        <v>2549</v>
      </c>
      <c r="B21" s="318" t="s">
        <v>2550</v>
      </c>
      <c r="C21" s="326">
        <f>SUM(C22:C24)</f>
        <v>0</v>
      </c>
      <c r="D21" s="326">
        <f>SUM(D22:D24)</f>
        <v>0</v>
      </c>
      <c r="E21" s="320" t="str">
        <f t="shared" si="0"/>
        <v/>
      </c>
      <c r="F21" s="321" t="str">
        <f t="shared" si="1"/>
        <v>否</v>
      </c>
      <c r="G21" s="304" t="str">
        <f t="shared" si="2"/>
        <v>款</v>
      </c>
    </row>
    <row r="22" ht="36" hidden="1" customHeight="1" spans="1:7">
      <c r="A22" s="323" t="s">
        <v>2551</v>
      </c>
      <c r="B22" s="322" t="s">
        <v>2552</v>
      </c>
      <c r="C22" s="324"/>
      <c r="D22" s="324"/>
      <c r="E22" s="320" t="str">
        <f t="shared" si="0"/>
        <v/>
      </c>
      <c r="F22" s="321" t="str">
        <f t="shared" si="1"/>
        <v>否</v>
      </c>
      <c r="G22" s="304" t="str">
        <f t="shared" si="2"/>
        <v>项</v>
      </c>
    </row>
    <row r="23" ht="36" hidden="1" customHeight="1" spans="1:7">
      <c r="A23" s="323" t="s">
        <v>2553</v>
      </c>
      <c r="B23" s="322" t="s">
        <v>2554</v>
      </c>
      <c r="C23" s="324"/>
      <c r="D23" s="324"/>
      <c r="E23" s="320" t="str">
        <f t="shared" si="0"/>
        <v/>
      </c>
      <c r="F23" s="321" t="str">
        <f t="shared" si="1"/>
        <v>否</v>
      </c>
      <c r="G23" s="304" t="str">
        <f t="shared" si="2"/>
        <v>项</v>
      </c>
    </row>
    <row r="24" ht="36" hidden="1" customHeight="1" spans="1:7">
      <c r="A24" s="323" t="s">
        <v>2555</v>
      </c>
      <c r="B24" s="322" t="s">
        <v>2556</v>
      </c>
      <c r="C24" s="324"/>
      <c r="D24" s="324"/>
      <c r="E24" s="320" t="str">
        <f t="shared" si="0"/>
        <v/>
      </c>
      <c r="F24" s="321" t="str">
        <f t="shared" si="1"/>
        <v>否</v>
      </c>
      <c r="G24" s="304" t="str">
        <f t="shared" si="2"/>
        <v>项</v>
      </c>
    </row>
    <row r="25" ht="36" customHeight="1" spans="1:7">
      <c r="A25" s="317" t="s">
        <v>2557</v>
      </c>
      <c r="B25" s="318" t="s">
        <v>2558</v>
      </c>
      <c r="C25" s="326"/>
      <c r="D25" s="326"/>
      <c r="E25" s="327" t="str">
        <f t="shared" si="0"/>
        <v/>
      </c>
      <c r="F25" s="321"/>
      <c r="G25" s="304"/>
    </row>
    <row r="26" ht="36" hidden="1" customHeight="1" spans="1:7">
      <c r="A26" s="323" t="s">
        <v>2559</v>
      </c>
      <c r="B26" s="322" t="s">
        <v>2552</v>
      </c>
      <c r="C26" s="324">
        <v>0</v>
      </c>
      <c r="D26" s="324">
        <v>0</v>
      </c>
      <c r="E26" s="320" t="str">
        <f t="shared" si="0"/>
        <v/>
      </c>
      <c r="F26" s="321" t="str">
        <f t="shared" si="1"/>
        <v>否</v>
      </c>
      <c r="G26" s="304" t="str">
        <f t="shared" si="2"/>
        <v>项</v>
      </c>
    </row>
    <row r="27" ht="36" hidden="1" customHeight="1" spans="1:7">
      <c r="A27" s="323" t="s">
        <v>2560</v>
      </c>
      <c r="B27" s="322" t="s">
        <v>2554</v>
      </c>
      <c r="C27" s="324">
        <v>0</v>
      </c>
      <c r="D27" s="324">
        <v>0</v>
      </c>
      <c r="E27" s="320" t="str">
        <f t="shared" si="0"/>
        <v/>
      </c>
      <c r="F27" s="321" t="str">
        <f t="shared" si="1"/>
        <v>否</v>
      </c>
      <c r="G27" s="304" t="str">
        <f t="shared" si="2"/>
        <v>项</v>
      </c>
    </row>
    <row r="28" ht="36" customHeight="1" spans="1:7">
      <c r="A28" s="323" t="s">
        <v>2561</v>
      </c>
      <c r="B28" s="322" t="s">
        <v>2562</v>
      </c>
      <c r="C28" s="324"/>
      <c r="D28" s="324"/>
      <c r="E28" s="320" t="str">
        <f t="shared" si="0"/>
        <v/>
      </c>
      <c r="F28" s="321"/>
      <c r="G28" s="304"/>
    </row>
    <row r="29" s="299" customFormat="1" ht="36" hidden="1" customHeight="1" spans="1:7">
      <c r="A29" s="317" t="s">
        <v>2563</v>
      </c>
      <c r="B29" s="318" t="s">
        <v>2564</v>
      </c>
      <c r="C29" s="326">
        <f>SUM(C30:C31)</f>
        <v>0</v>
      </c>
      <c r="D29" s="326">
        <f>SUM(D30:D31)</f>
        <v>0</v>
      </c>
      <c r="E29" s="320" t="str">
        <f t="shared" si="0"/>
        <v/>
      </c>
      <c r="F29" s="321" t="str">
        <f t="shared" si="1"/>
        <v>否</v>
      </c>
      <c r="G29" s="304" t="str">
        <f t="shared" si="2"/>
        <v>款</v>
      </c>
    </row>
    <row r="30" ht="36" hidden="1" customHeight="1" spans="1:7">
      <c r="A30" s="323" t="s">
        <v>2565</v>
      </c>
      <c r="B30" s="322" t="s">
        <v>2554</v>
      </c>
      <c r="C30" s="324"/>
      <c r="D30" s="324"/>
      <c r="E30" s="320" t="str">
        <f t="shared" si="0"/>
        <v/>
      </c>
      <c r="F30" s="321" t="str">
        <f t="shared" si="1"/>
        <v>否</v>
      </c>
      <c r="G30" s="304" t="str">
        <f t="shared" si="2"/>
        <v>项</v>
      </c>
    </row>
    <row r="31" ht="36" hidden="1" customHeight="1" spans="1:7">
      <c r="A31" s="323" t="s">
        <v>2566</v>
      </c>
      <c r="B31" s="322" t="s">
        <v>2567</v>
      </c>
      <c r="C31" s="324"/>
      <c r="D31" s="324"/>
      <c r="E31" s="320" t="str">
        <f t="shared" si="0"/>
        <v/>
      </c>
      <c r="F31" s="321" t="str">
        <f t="shared" si="1"/>
        <v>否</v>
      </c>
      <c r="G31" s="304" t="str">
        <f t="shared" si="2"/>
        <v>项</v>
      </c>
    </row>
    <row r="32" ht="36" customHeight="1" spans="1:7">
      <c r="A32" s="317" t="s">
        <v>86</v>
      </c>
      <c r="B32" s="318" t="s">
        <v>2568</v>
      </c>
      <c r="C32" s="319"/>
      <c r="D32" s="319"/>
      <c r="E32" s="320" t="str">
        <f t="shared" si="0"/>
        <v/>
      </c>
      <c r="F32" s="321"/>
      <c r="G32" s="304"/>
    </row>
    <row r="33" ht="36" hidden="1" customHeight="1" spans="1:7">
      <c r="A33" s="317" t="s">
        <v>2569</v>
      </c>
      <c r="B33" s="318" t="s">
        <v>2570</v>
      </c>
      <c r="C33" s="326">
        <f>SUM(C34:C37)</f>
        <v>0</v>
      </c>
      <c r="D33" s="326">
        <f>SUM(D34:D37)</f>
        <v>0</v>
      </c>
      <c r="E33" s="320" t="str">
        <f t="shared" si="0"/>
        <v/>
      </c>
      <c r="F33" s="321" t="str">
        <f t="shared" si="1"/>
        <v>否</v>
      </c>
      <c r="G33" s="304" t="str">
        <f t="shared" si="2"/>
        <v>款</v>
      </c>
    </row>
    <row r="34" ht="36" hidden="1" customHeight="1" spans="1:7">
      <c r="A34" s="323">
        <v>2116001</v>
      </c>
      <c r="B34" s="322" t="s">
        <v>2571</v>
      </c>
      <c r="C34" s="324">
        <f>SUM(C35:C42)</f>
        <v>0</v>
      </c>
      <c r="D34" s="324">
        <f>SUM(D35:D42)</f>
        <v>0</v>
      </c>
      <c r="E34" s="320" t="str">
        <f t="shared" si="0"/>
        <v/>
      </c>
      <c r="F34" s="321" t="str">
        <f t="shared" si="1"/>
        <v>否</v>
      </c>
      <c r="G34" s="304" t="str">
        <f t="shared" si="2"/>
        <v>项</v>
      </c>
    </row>
    <row r="35" ht="36" hidden="1" customHeight="1" spans="1:7">
      <c r="A35" s="323">
        <v>2116002</v>
      </c>
      <c r="B35" s="322" t="s">
        <v>2572</v>
      </c>
      <c r="C35" s="324"/>
      <c r="D35" s="324"/>
      <c r="E35" s="320" t="str">
        <f t="shared" si="0"/>
        <v/>
      </c>
      <c r="F35" s="321" t="str">
        <f t="shared" si="1"/>
        <v>否</v>
      </c>
      <c r="G35" s="304" t="str">
        <f t="shared" si="2"/>
        <v>项</v>
      </c>
    </row>
    <row r="36" ht="36" hidden="1" customHeight="1" spans="1:7">
      <c r="A36" s="323">
        <v>2116003</v>
      </c>
      <c r="B36" s="322" t="s">
        <v>2573</v>
      </c>
      <c r="C36" s="324"/>
      <c r="D36" s="324"/>
      <c r="E36" s="320" t="str">
        <f t="shared" si="0"/>
        <v/>
      </c>
      <c r="F36" s="321" t="str">
        <f t="shared" si="1"/>
        <v>否</v>
      </c>
      <c r="G36" s="304" t="str">
        <f t="shared" si="2"/>
        <v>项</v>
      </c>
    </row>
    <row r="37" s="299" customFormat="1" ht="36" hidden="1" customHeight="1" spans="1:7">
      <c r="A37" s="323">
        <v>2116099</v>
      </c>
      <c r="B37" s="322" t="s">
        <v>2574</v>
      </c>
      <c r="C37" s="324"/>
      <c r="D37" s="324"/>
      <c r="E37" s="320" t="str">
        <f t="shared" si="0"/>
        <v/>
      </c>
      <c r="F37" s="321" t="str">
        <f t="shared" si="1"/>
        <v>否</v>
      </c>
      <c r="G37" s="304" t="str">
        <f t="shared" si="2"/>
        <v>项</v>
      </c>
    </row>
    <row r="38" ht="36" hidden="1" customHeight="1" spans="1:7">
      <c r="A38" s="317">
        <v>21161</v>
      </c>
      <c r="B38" s="318" t="s">
        <v>2575</v>
      </c>
      <c r="C38" s="326">
        <f>SUM(C39:C42)</f>
        <v>0</v>
      </c>
      <c r="D38" s="326">
        <f>SUM(D39:D42)</f>
        <v>0</v>
      </c>
      <c r="E38" s="320" t="str">
        <f t="shared" si="0"/>
        <v/>
      </c>
      <c r="F38" s="321" t="str">
        <f t="shared" si="1"/>
        <v>否</v>
      </c>
      <c r="G38" s="304" t="str">
        <f t="shared" si="2"/>
        <v>款</v>
      </c>
    </row>
    <row r="39" ht="36" hidden="1" customHeight="1" spans="1:7">
      <c r="A39" s="323">
        <v>2116101</v>
      </c>
      <c r="B39" s="322" t="s">
        <v>2576</v>
      </c>
      <c r="C39" s="324"/>
      <c r="D39" s="324"/>
      <c r="E39" s="320" t="str">
        <f t="shared" si="0"/>
        <v/>
      </c>
      <c r="F39" s="321" t="str">
        <f t="shared" si="1"/>
        <v>否</v>
      </c>
      <c r="G39" s="304" t="str">
        <f t="shared" si="2"/>
        <v>项</v>
      </c>
    </row>
    <row r="40" ht="36" hidden="1" customHeight="1" spans="1:7">
      <c r="A40" s="323">
        <v>2116102</v>
      </c>
      <c r="B40" s="322" t="s">
        <v>2577</v>
      </c>
      <c r="C40" s="324"/>
      <c r="D40" s="324"/>
      <c r="E40" s="320" t="str">
        <f t="shared" si="0"/>
        <v/>
      </c>
      <c r="F40" s="321" t="str">
        <f t="shared" si="1"/>
        <v>否</v>
      </c>
      <c r="G40" s="304" t="str">
        <f t="shared" si="2"/>
        <v>项</v>
      </c>
    </row>
    <row r="41" ht="36" hidden="1" customHeight="1" spans="1:7">
      <c r="A41" s="323">
        <v>2116103</v>
      </c>
      <c r="B41" s="322" t="s">
        <v>2578</v>
      </c>
      <c r="C41" s="324"/>
      <c r="D41" s="324"/>
      <c r="E41" s="320" t="str">
        <f t="shared" si="0"/>
        <v/>
      </c>
      <c r="F41" s="321" t="str">
        <f t="shared" si="1"/>
        <v>否</v>
      </c>
      <c r="G41" s="304" t="str">
        <f t="shared" si="2"/>
        <v>项</v>
      </c>
    </row>
    <row r="42" ht="36" hidden="1" customHeight="1" spans="1:7">
      <c r="A42" s="323">
        <v>2116104</v>
      </c>
      <c r="B42" s="322" t="s">
        <v>2579</v>
      </c>
      <c r="C42" s="324"/>
      <c r="D42" s="324"/>
      <c r="E42" s="320" t="str">
        <f t="shared" si="0"/>
        <v/>
      </c>
      <c r="F42" s="321" t="str">
        <f t="shared" si="1"/>
        <v>否</v>
      </c>
      <c r="G42" s="304" t="str">
        <f t="shared" si="2"/>
        <v>项</v>
      </c>
    </row>
    <row r="43" ht="36" customHeight="1" spans="1:7">
      <c r="A43" s="317" t="s">
        <v>88</v>
      </c>
      <c r="B43" s="318" t="s">
        <v>2580</v>
      </c>
      <c r="C43" s="319">
        <v>1906</v>
      </c>
      <c r="D43" s="319">
        <v>3543</v>
      </c>
      <c r="E43" s="327">
        <f t="shared" si="0"/>
        <v>0.859</v>
      </c>
      <c r="F43" s="321"/>
      <c r="G43" s="304"/>
    </row>
    <row r="44" ht="36" customHeight="1" spans="1:7">
      <c r="A44" s="317" t="s">
        <v>2581</v>
      </c>
      <c r="B44" s="318" t="s">
        <v>2582</v>
      </c>
      <c r="C44" s="319">
        <v>1706</v>
      </c>
      <c r="D44" s="319">
        <v>3288</v>
      </c>
      <c r="E44" s="327">
        <f t="shared" si="0"/>
        <v>0.927</v>
      </c>
      <c r="F44" s="321"/>
      <c r="G44" s="304"/>
    </row>
    <row r="45" ht="36" customHeight="1" spans="1:7">
      <c r="A45" s="323" t="s">
        <v>2583</v>
      </c>
      <c r="B45" s="322" t="s">
        <v>2584</v>
      </c>
      <c r="C45" s="324"/>
      <c r="D45" s="324"/>
      <c r="E45" s="320" t="str">
        <f t="shared" si="0"/>
        <v/>
      </c>
      <c r="F45" s="321"/>
      <c r="G45" s="304"/>
    </row>
    <row r="46" ht="36" hidden="1" customHeight="1" spans="1:7">
      <c r="A46" s="323" t="s">
        <v>2585</v>
      </c>
      <c r="B46" s="322" t="s">
        <v>2586</v>
      </c>
      <c r="C46" s="324">
        <v>0</v>
      </c>
      <c r="D46" s="324">
        <v>0</v>
      </c>
      <c r="E46" s="320" t="str">
        <f t="shared" si="0"/>
        <v/>
      </c>
      <c r="F46" s="321" t="str">
        <f t="shared" si="1"/>
        <v>否</v>
      </c>
      <c r="G46" s="304" t="str">
        <f t="shared" si="2"/>
        <v>项</v>
      </c>
    </row>
    <row r="47" ht="36" customHeight="1" spans="1:7">
      <c r="A47" s="323" t="s">
        <v>2587</v>
      </c>
      <c r="B47" s="322" t="s">
        <v>2588</v>
      </c>
      <c r="C47" s="324"/>
      <c r="D47" s="324"/>
      <c r="E47" s="320" t="str">
        <f t="shared" si="0"/>
        <v/>
      </c>
      <c r="F47" s="321"/>
      <c r="G47" s="304"/>
    </row>
    <row r="48" ht="36" hidden="1" customHeight="1" spans="1:7">
      <c r="A48" s="323" t="s">
        <v>2589</v>
      </c>
      <c r="B48" s="322" t="s">
        <v>2590</v>
      </c>
      <c r="C48" s="324">
        <v>0</v>
      </c>
      <c r="D48" s="324">
        <v>0</v>
      </c>
      <c r="E48" s="320" t="str">
        <f t="shared" si="0"/>
        <v/>
      </c>
      <c r="F48" s="321" t="str">
        <f t="shared" si="1"/>
        <v>否</v>
      </c>
      <c r="G48" s="304" t="str">
        <f t="shared" si="2"/>
        <v>项</v>
      </c>
    </row>
    <row r="49" ht="36" customHeight="1" spans="1:7">
      <c r="A49" s="323" t="s">
        <v>2591</v>
      </c>
      <c r="B49" s="322" t="s">
        <v>2592</v>
      </c>
      <c r="C49" s="324">
        <v>1706</v>
      </c>
      <c r="D49" s="324">
        <v>3288</v>
      </c>
      <c r="E49" s="320">
        <f t="shared" si="0"/>
        <v>0.927</v>
      </c>
      <c r="F49" s="321"/>
      <c r="G49" s="304"/>
    </row>
    <row r="50" ht="36" customHeight="1" spans="1:7">
      <c r="A50" s="323" t="s">
        <v>2593</v>
      </c>
      <c r="B50" s="322" t="s">
        <v>2594</v>
      </c>
      <c r="C50" s="324"/>
      <c r="D50" s="324"/>
      <c r="E50" s="320" t="str">
        <f t="shared" si="0"/>
        <v/>
      </c>
      <c r="F50" s="321"/>
      <c r="G50" s="304"/>
    </row>
    <row r="51" ht="36" hidden="1" customHeight="1" spans="1:7">
      <c r="A51" s="323" t="s">
        <v>2595</v>
      </c>
      <c r="B51" s="322" t="s">
        <v>2596</v>
      </c>
      <c r="C51" s="324"/>
      <c r="D51" s="324"/>
      <c r="E51" s="320" t="str">
        <f t="shared" si="0"/>
        <v/>
      </c>
      <c r="F51" s="321" t="str">
        <f t="shared" si="1"/>
        <v>否</v>
      </c>
      <c r="G51" s="304" t="str">
        <f t="shared" si="2"/>
        <v>项</v>
      </c>
    </row>
    <row r="52" ht="36" hidden="1" customHeight="1" spans="1:7">
      <c r="A52" s="323" t="s">
        <v>2597</v>
      </c>
      <c r="B52" s="322" t="s">
        <v>2598</v>
      </c>
      <c r="C52" s="324"/>
      <c r="D52" s="324"/>
      <c r="E52" s="320" t="str">
        <f t="shared" si="0"/>
        <v/>
      </c>
      <c r="F52" s="321" t="str">
        <f t="shared" si="1"/>
        <v>否</v>
      </c>
      <c r="G52" s="304" t="str">
        <f t="shared" si="2"/>
        <v>项</v>
      </c>
    </row>
    <row r="53" ht="36" hidden="1" customHeight="1" spans="1:7">
      <c r="A53" s="323" t="s">
        <v>2599</v>
      </c>
      <c r="B53" s="322" t="s">
        <v>2600</v>
      </c>
      <c r="C53" s="324"/>
      <c r="D53" s="324"/>
      <c r="E53" s="320" t="str">
        <f t="shared" si="0"/>
        <v/>
      </c>
      <c r="F53" s="321" t="str">
        <f t="shared" si="1"/>
        <v>否</v>
      </c>
      <c r="G53" s="304" t="str">
        <f t="shared" si="2"/>
        <v>项</v>
      </c>
    </row>
    <row r="54" ht="36" hidden="1" customHeight="1" spans="1:7">
      <c r="A54" s="323" t="s">
        <v>2601</v>
      </c>
      <c r="B54" s="322" t="s">
        <v>2602</v>
      </c>
      <c r="C54" s="324"/>
      <c r="D54" s="324"/>
      <c r="E54" s="320" t="str">
        <f t="shared" si="0"/>
        <v/>
      </c>
      <c r="F54" s="321" t="str">
        <f t="shared" si="1"/>
        <v>否</v>
      </c>
      <c r="G54" s="304" t="str">
        <f t="shared" si="2"/>
        <v>项</v>
      </c>
    </row>
    <row r="55" ht="36" hidden="1" customHeight="1" spans="1:7">
      <c r="A55" s="323" t="s">
        <v>2603</v>
      </c>
      <c r="B55" s="322" t="s">
        <v>2604</v>
      </c>
      <c r="C55" s="324"/>
      <c r="D55" s="324"/>
      <c r="E55" s="320" t="str">
        <f t="shared" si="0"/>
        <v/>
      </c>
      <c r="F55" s="321" t="str">
        <f t="shared" si="1"/>
        <v>否</v>
      </c>
      <c r="G55" s="304" t="str">
        <f t="shared" si="2"/>
        <v>项</v>
      </c>
    </row>
    <row r="56" ht="36" customHeight="1" spans="1:7">
      <c r="A56" s="323" t="s">
        <v>2605</v>
      </c>
      <c r="B56" s="322" t="s">
        <v>2606</v>
      </c>
      <c r="C56" s="325"/>
      <c r="D56" s="325"/>
      <c r="E56" s="320" t="str">
        <f t="shared" si="0"/>
        <v/>
      </c>
      <c r="F56" s="321"/>
      <c r="G56" s="304"/>
    </row>
    <row r="57" ht="36" hidden="1" customHeight="1" spans="1:7">
      <c r="A57" s="317" t="s">
        <v>2607</v>
      </c>
      <c r="B57" s="318" t="s">
        <v>2608</v>
      </c>
      <c r="C57" s="326">
        <f>SUM(C58:C60)</f>
        <v>0</v>
      </c>
      <c r="D57" s="326">
        <f>SUM(D58:D60)</f>
        <v>0</v>
      </c>
      <c r="E57" s="320" t="str">
        <f t="shared" si="0"/>
        <v/>
      </c>
      <c r="F57" s="321" t="str">
        <f t="shared" si="1"/>
        <v>否</v>
      </c>
      <c r="G57" s="304" t="str">
        <f t="shared" si="2"/>
        <v>款</v>
      </c>
    </row>
    <row r="58" ht="36" hidden="1" customHeight="1" spans="1:7">
      <c r="A58" s="323" t="s">
        <v>2609</v>
      </c>
      <c r="B58" s="322" t="s">
        <v>2584</v>
      </c>
      <c r="C58" s="324"/>
      <c r="D58" s="324"/>
      <c r="E58" s="320" t="str">
        <f t="shared" si="0"/>
        <v/>
      </c>
      <c r="F58" s="321" t="str">
        <f t="shared" si="1"/>
        <v>否</v>
      </c>
      <c r="G58" s="304" t="str">
        <f t="shared" si="2"/>
        <v>项</v>
      </c>
    </row>
    <row r="59" ht="36" hidden="1" customHeight="1" spans="1:7">
      <c r="A59" s="323" t="s">
        <v>2610</v>
      </c>
      <c r="B59" s="322" t="s">
        <v>2586</v>
      </c>
      <c r="C59" s="324"/>
      <c r="D59" s="324"/>
      <c r="E59" s="320" t="str">
        <f t="shared" si="0"/>
        <v/>
      </c>
      <c r="F59" s="321" t="str">
        <f t="shared" si="1"/>
        <v>否</v>
      </c>
      <c r="G59" s="304" t="str">
        <f t="shared" si="2"/>
        <v>项</v>
      </c>
    </row>
    <row r="60" ht="36" hidden="1" customHeight="1" spans="1:7">
      <c r="A60" s="323" t="s">
        <v>2611</v>
      </c>
      <c r="B60" s="322" t="s">
        <v>2612</v>
      </c>
      <c r="C60" s="324"/>
      <c r="D60" s="324"/>
      <c r="E60" s="320" t="str">
        <f t="shared" si="0"/>
        <v/>
      </c>
      <c r="F60" s="321" t="str">
        <f t="shared" si="1"/>
        <v>否</v>
      </c>
      <c r="G60" s="304" t="str">
        <f t="shared" si="2"/>
        <v>项</v>
      </c>
    </row>
    <row r="61" ht="36" hidden="1" customHeight="1" spans="1:7">
      <c r="A61" s="317" t="s">
        <v>2613</v>
      </c>
      <c r="B61" s="318" t="s">
        <v>2614</v>
      </c>
      <c r="C61" s="326"/>
      <c r="D61" s="326"/>
      <c r="E61" s="320" t="str">
        <f t="shared" si="0"/>
        <v/>
      </c>
      <c r="F61" s="321" t="str">
        <f t="shared" si="1"/>
        <v>否</v>
      </c>
      <c r="G61" s="304" t="str">
        <f t="shared" si="2"/>
        <v>款</v>
      </c>
    </row>
    <row r="62" ht="36" customHeight="1" spans="1:7">
      <c r="A62" s="317" t="s">
        <v>2615</v>
      </c>
      <c r="B62" s="318" t="s">
        <v>2616</v>
      </c>
      <c r="C62" s="326">
        <v>200</v>
      </c>
      <c r="D62" s="326">
        <v>255</v>
      </c>
      <c r="E62" s="327">
        <f t="shared" si="0"/>
        <v>0.275</v>
      </c>
      <c r="F62" s="321"/>
      <c r="G62" s="304"/>
    </row>
    <row r="63" ht="36" customHeight="1" spans="1:7">
      <c r="A63" s="323" t="s">
        <v>2617</v>
      </c>
      <c r="B63" s="322" t="s">
        <v>2618</v>
      </c>
      <c r="C63" s="324">
        <v>200</v>
      </c>
      <c r="D63" s="324">
        <v>255</v>
      </c>
      <c r="E63" s="320">
        <f t="shared" si="0"/>
        <v>0.275</v>
      </c>
      <c r="F63" s="321"/>
      <c r="G63" s="304"/>
    </row>
    <row r="64" ht="36" hidden="1" customHeight="1" spans="1:7">
      <c r="A64" s="323" t="s">
        <v>2619</v>
      </c>
      <c r="B64" s="322" t="s">
        <v>2620</v>
      </c>
      <c r="C64" s="324"/>
      <c r="D64" s="324"/>
      <c r="E64" s="320" t="str">
        <f t="shared" si="0"/>
        <v/>
      </c>
      <c r="F64" s="321" t="str">
        <f t="shared" si="1"/>
        <v>否</v>
      </c>
      <c r="G64" s="304" t="str">
        <f t="shared" si="2"/>
        <v>项</v>
      </c>
    </row>
    <row r="65" ht="36" hidden="1" customHeight="1" spans="1:7">
      <c r="A65" s="323" t="s">
        <v>2621</v>
      </c>
      <c r="B65" s="322" t="s">
        <v>2622</v>
      </c>
      <c r="C65" s="324"/>
      <c r="D65" s="324"/>
      <c r="E65" s="320" t="str">
        <f t="shared" si="0"/>
        <v/>
      </c>
      <c r="F65" s="321" t="str">
        <f t="shared" si="1"/>
        <v>否</v>
      </c>
      <c r="G65" s="304" t="str">
        <f t="shared" si="2"/>
        <v>项</v>
      </c>
    </row>
    <row r="66" ht="36" hidden="1" customHeight="1" spans="1:7">
      <c r="A66" s="323" t="s">
        <v>2623</v>
      </c>
      <c r="B66" s="322" t="s">
        <v>2624</v>
      </c>
      <c r="C66" s="324"/>
      <c r="D66" s="324"/>
      <c r="E66" s="320" t="str">
        <f t="shared" si="0"/>
        <v/>
      </c>
      <c r="F66" s="321" t="str">
        <f t="shared" si="1"/>
        <v>否</v>
      </c>
      <c r="G66" s="304" t="str">
        <f t="shared" si="2"/>
        <v>项</v>
      </c>
    </row>
    <row r="67" ht="36" hidden="1" customHeight="1" spans="1:7">
      <c r="A67" s="323" t="s">
        <v>2625</v>
      </c>
      <c r="B67" s="322" t="s">
        <v>2626</v>
      </c>
      <c r="C67" s="324"/>
      <c r="D67" s="324"/>
      <c r="E67" s="320" t="str">
        <f t="shared" si="0"/>
        <v/>
      </c>
      <c r="F67" s="321" t="str">
        <f t="shared" si="1"/>
        <v>否</v>
      </c>
      <c r="G67" s="304" t="str">
        <f t="shared" si="2"/>
        <v>项</v>
      </c>
    </row>
    <row r="68" ht="36" hidden="1" customHeight="1" spans="1:7">
      <c r="A68" s="317" t="s">
        <v>2627</v>
      </c>
      <c r="B68" s="318" t="s">
        <v>2628</v>
      </c>
      <c r="C68" s="326">
        <f>SUM(C69:C71)</f>
        <v>0</v>
      </c>
      <c r="D68" s="326">
        <f>SUM(D69:D71)</f>
        <v>0</v>
      </c>
      <c r="E68" s="320" t="str">
        <f t="shared" si="0"/>
        <v/>
      </c>
      <c r="F68" s="321" t="str">
        <f t="shared" ref="F68:F131" si="3">IF(LEN(A68)=3,"是",IF(B68&lt;&gt;"",IF(SUM(C68:D68)&lt;&gt;0,"是","否"),"是"))</f>
        <v>否</v>
      </c>
      <c r="G68" s="304" t="str">
        <f t="shared" ref="G68:G131" si="4">IF(LEN(A68)=3,"类",IF(LEN(A68)=5,"款","项"))</f>
        <v>款</v>
      </c>
    </row>
    <row r="69" ht="36" hidden="1" customHeight="1" spans="1:7">
      <c r="A69" s="323" t="s">
        <v>2629</v>
      </c>
      <c r="B69" s="322" t="s">
        <v>2630</v>
      </c>
      <c r="C69" s="324"/>
      <c r="D69" s="324"/>
      <c r="E69" s="320" t="str">
        <f t="shared" ref="E69:E132" si="5">IF(C69&lt;&gt;0,D69/C69-1,"")</f>
        <v/>
      </c>
      <c r="F69" s="321" t="str">
        <f t="shared" si="3"/>
        <v>否</v>
      </c>
      <c r="G69" s="304" t="str">
        <f t="shared" si="4"/>
        <v>项</v>
      </c>
    </row>
    <row r="70" ht="36" hidden="1" customHeight="1" spans="1:7">
      <c r="A70" s="323" t="s">
        <v>2631</v>
      </c>
      <c r="B70" s="322" t="s">
        <v>2632</v>
      </c>
      <c r="C70" s="324"/>
      <c r="D70" s="324"/>
      <c r="E70" s="320" t="str">
        <f t="shared" si="5"/>
        <v/>
      </c>
      <c r="F70" s="321" t="str">
        <f t="shared" si="3"/>
        <v>否</v>
      </c>
      <c r="G70" s="304" t="str">
        <f t="shared" si="4"/>
        <v>项</v>
      </c>
    </row>
    <row r="71" ht="36" hidden="1" customHeight="1" spans="1:7">
      <c r="A71" s="323" t="s">
        <v>2633</v>
      </c>
      <c r="B71" s="322" t="s">
        <v>2634</v>
      </c>
      <c r="C71" s="324"/>
      <c r="D71" s="324"/>
      <c r="E71" s="320" t="str">
        <f t="shared" si="5"/>
        <v/>
      </c>
      <c r="F71" s="321" t="str">
        <f t="shared" si="3"/>
        <v>否</v>
      </c>
      <c r="G71" s="304" t="str">
        <f t="shared" si="4"/>
        <v>项</v>
      </c>
    </row>
    <row r="72" ht="36" hidden="1" customHeight="1" spans="1:7">
      <c r="A72" s="317" t="s">
        <v>2635</v>
      </c>
      <c r="B72" s="318" t="s">
        <v>2636</v>
      </c>
      <c r="C72" s="326">
        <f>SUM(C73:C75)</f>
        <v>0</v>
      </c>
      <c r="D72" s="326">
        <f>SUM(D73:D75)</f>
        <v>0</v>
      </c>
      <c r="E72" s="320" t="str">
        <f t="shared" si="5"/>
        <v/>
      </c>
      <c r="F72" s="321" t="str">
        <f t="shared" si="3"/>
        <v>否</v>
      </c>
      <c r="G72" s="304" t="str">
        <f t="shared" si="4"/>
        <v>款</v>
      </c>
    </row>
    <row r="73" ht="36" hidden="1" customHeight="1" spans="1:7">
      <c r="A73" s="323" t="s">
        <v>2637</v>
      </c>
      <c r="B73" s="322" t="s">
        <v>2584</v>
      </c>
      <c r="C73" s="324"/>
      <c r="D73" s="324"/>
      <c r="E73" s="320" t="str">
        <f t="shared" si="5"/>
        <v/>
      </c>
      <c r="F73" s="321" t="str">
        <f t="shared" si="3"/>
        <v>否</v>
      </c>
      <c r="G73" s="304" t="str">
        <f t="shared" si="4"/>
        <v>项</v>
      </c>
    </row>
    <row r="74" ht="36" hidden="1" customHeight="1" spans="1:7">
      <c r="A74" s="323" t="s">
        <v>2638</v>
      </c>
      <c r="B74" s="322" t="s">
        <v>2586</v>
      </c>
      <c r="C74" s="324"/>
      <c r="D74" s="324"/>
      <c r="E74" s="320" t="str">
        <f t="shared" si="5"/>
        <v/>
      </c>
      <c r="F74" s="321" t="str">
        <f t="shared" si="3"/>
        <v>否</v>
      </c>
      <c r="G74" s="304" t="str">
        <f t="shared" si="4"/>
        <v>项</v>
      </c>
    </row>
    <row r="75" ht="36" hidden="1" customHeight="1" spans="1:7">
      <c r="A75" s="323" t="s">
        <v>2639</v>
      </c>
      <c r="B75" s="322" t="s">
        <v>2640</v>
      </c>
      <c r="C75" s="324"/>
      <c r="D75" s="324"/>
      <c r="E75" s="320" t="str">
        <f t="shared" si="5"/>
        <v/>
      </c>
      <c r="F75" s="321" t="str">
        <f t="shared" si="3"/>
        <v>否</v>
      </c>
      <c r="G75" s="304" t="str">
        <f t="shared" si="4"/>
        <v>项</v>
      </c>
    </row>
    <row r="76" ht="36" customHeight="1" spans="1:7">
      <c r="A76" s="317" t="s">
        <v>2641</v>
      </c>
      <c r="B76" s="318" t="s">
        <v>2642</v>
      </c>
      <c r="C76" s="326"/>
      <c r="D76" s="326"/>
      <c r="E76" s="327" t="str">
        <f t="shared" si="5"/>
        <v/>
      </c>
      <c r="F76" s="321"/>
      <c r="G76" s="304"/>
    </row>
    <row r="77" ht="36" hidden="1" customHeight="1" spans="1:7">
      <c r="A77" s="323" t="s">
        <v>2643</v>
      </c>
      <c r="B77" s="322" t="s">
        <v>2584</v>
      </c>
      <c r="C77" s="324">
        <v>0</v>
      </c>
      <c r="D77" s="324"/>
      <c r="E77" s="320" t="str">
        <f t="shared" si="5"/>
        <v/>
      </c>
      <c r="F77" s="321" t="str">
        <f t="shared" si="3"/>
        <v>否</v>
      </c>
      <c r="G77" s="304" t="str">
        <f t="shared" si="4"/>
        <v>项</v>
      </c>
    </row>
    <row r="78" ht="36" hidden="1" customHeight="1" spans="1:7">
      <c r="A78" s="323" t="s">
        <v>2644</v>
      </c>
      <c r="B78" s="322" t="s">
        <v>2586</v>
      </c>
      <c r="C78" s="324">
        <v>0</v>
      </c>
      <c r="D78" s="324"/>
      <c r="E78" s="320" t="str">
        <f t="shared" si="5"/>
        <v/>
      </c>
      <c r="F78" s="321" t="str">
        <f t="shared" si="3"/>
        <v>否</v>
      </c>
      <c r="G78" s="304" t="str">
        <f t="shared" si="4"/>
        <v>项</v>
      </c>
    </row>
    <row r="79" ht="36" customHeight="1" spans="1:7">
      <c r="A79" s="323" t="s">
        <v>2645</v>
      </c>
      <c r="B79" s="322" t="s">
        <v>2646</v>
      </c>
      <c r="C79" s="324"/>
      <c r="D79" s="324"/>
      <c r="E79" s="320" t="str">
        <f t="shared" si="5"/>
        <v/>
      </c>
      <c r="F79" s="321"/>
      <c r="G79" s="304"/>
    </row>
    <row r="80" ht="36" hidden="1" customHeight="1" spans="1:7">
      <c r="A80" s="317" t="s">
        <v>2647</v>
      </c>
      <c r="B80" s="318" t="s">
        <v>2648</v>
      </c>
      <c r="C80" s="326">
        <f>SUM(C81:C85)</f>
        <v>0</v>
      </c>
      <c r="D80" s="326">
        <f>SUM(D81:D85)</f>
        <v>0</v>
      </c>
      <c r="E80" s="320" t="str">
        <f t="shared" si="5"/>
        <v/>
      </c>
      <c r="F80" s="321" t="str">
        <f t="shared" si="3"/>
        <v>否</v>
      </c>
      <c r="G80" s="304" t="str">
        <f t="shared" si="4"/>
        <v>款</v>
      </c>
    </row>
    <row r="81" ht="36" hidden="1" customHeight="1" spans="1:7">
      <c r="A81" s="323" t="s">
        <v>2649</v>
      </c>
      <c r="B81" s="322" t="s">
        <v>2618</v>
      </c>
      <c r="C81" s="324"/>
      <c r="D81" s="324"/>
      <c r="E81" s="320" t="str">
        <f t="shared" si="5"/>
        <v/>
      </c>
      <c r="F81" s="321" t="str">
        <f t="shared" si="3"/>
        <v>否</v>
      </c>
      <c r="G81" s="304" t="str">
        <f t="shared" si="4"/>
        <v>项</v>
      </c>
    </row>
    <row r="82" ht="36" hidden="1" customHeight="1" spans="1:7">
      <c r="A82" s="323" t="s">
        <v>2650</v>
      </c>
      <c r="B82" s="322" t="s">
        <v>2620</v>
      </c>
      <c r="C82" s="324"/>
      <c r="D82" s="324"/>
      <c r="E82" s="320" t="str">
        <f t="shared" si="5"/>
        <v/>
      </c>
      <c r="F82" s="321" t="str">
        <f t="shared" si="3"/>
        <v>否</v>
      </c>
      <c r="G82" s="304" t="str">
        <f t="shared" si="4"/>
        <v>项</v>
      </c>
    </row>
    <row r="83" ht="36" hidden="1" customHeight="1" spans="1:7">
      <c r="A83" s="323" t="s">
        <v>2651</v>
      </c>
      <c r="B83" s="322" t="s">
        <v>2622</v>
      </c>
      <c r="C83" s="324"/>
      <c r="D83" s="324"/>
      <c r="E83" s="320" t="str">
        <f t="shared" si="5"/>
        <v/>
      </c>
      <c r="F83" s="321" t="str">
        <f t="shared" si="3"/>
        <v>否</v>
      </c>
      <c r="G83" s="304" t="str">
        <f t="shared" si="4"/>
        <v>项</v>
      </c>
    </row>
    <row r="84" ht="36" hidden="1" customHeight="1" spans="1:7">
      <c r="A84" s="323" t="s">
        <v>2652</v>
      </c>
      <c r="B84" s="322" t="s">
        <v>2624</v>
      </c>
      <c r="C84" s="324"/>
      <c r="D84" s="324"/>
      <c r="E84" s="320" t="str">
        <f t="shared" si="5"/>
        <v/>
      </c>
      <c r="F84" s="321" t="str">
        <f t="shared" si="3"/>
        <v>否</v>
      </c>
      <c r="G84" s="304" t="str">
        <f t="shared" si="4"/>
        <v>项</v>
      </c>
    </row>
    <row r="85" ht="36" hidden="1" customHeight="1" spans="1:7">
      <c r="A85" s="323" t="s">
        <v>2653</v>
      </c>
      <c r="B85" s="322" t="s">
        <v>2654</v>
      </c>
      <c r="C85" s="324"/>
      <c r="D85" s="324"/>
      <c r="E85" s="320" t="str">
        <f t="shared" si="5"/>
        <v/>
      </c>
      <c r="F85" s="321" t="str">
        <f t="shared" si="3"/>
        <v>否</v>
      </c>
      <c r="G85" s="304" t="str">
        <f t="shared" si="4"/>
        <v>项</v>
      </c>
    </row>
    <row r="86" ht="36" hidden="1" customHeight="1" spans="1:7">
      <c r="A86" s="317" t="s">
        <v>2655</v>
      </c>
      <c r="B86" s="318" t="s">
        <v>2656</v>
      </c>
      <c r="C86" s="326">
        <f>SUM(C87:C88)</f>
        <v>0</v>
      </c>
      <c r="D86" s="326">
        <f>SUM(D87:D88)</f>
        <v>0</v>
      </c>
      <c r="E86" s="320" t="str">
        <f t="shared" si="5"/>
        <v/>
      </c>
      <c r="F86" s="321" t="str">
        <f t="shared" si="3"/>
        <v>否</v>
      </c>
      <c r="G86" s="304" t="str">
        <f t="shared" si="4"/>
        <v>款</v>
      </c>
    </row>
    <row r="87" ht="36" hidden="1" customHeight="1" spans="1:7">
      <c r="A87" s="323" t="s">
        <v>2657</v>
      </c>
      <c r="B87" s="322" t="s">
        <v>2630</v>
      </c>
      <c r="C87" s="324"/>
      <c r="D87" s="324"/>
      <c r="E87" s="320" t="str">
        <f t="shared" si="5"/>
        <v/>
      </c>
      <c r="F87" s="321" t="str">
        <f t="shared" si="3"/>
        <v>否</v>
      </c>
      <c r="G87" s="304" t="str">
        <f t="shared" si="4"/>
        <v>项</v>
      </c>
    </row>
    <row r="88" ht="36" hidden="1" customHeight="1" spans="1:7">
      <c r="A88" s="323" t="s">
        <v>2658</v>
      </c>
      <c r="B88" s="322" t="s">
        <v>2659</v>
      </c>
      <c r="C88" s="324"/>
      <c r="D88" s="324"/>
      <c r="E88" s="320" t="str">
        <f t="shared" si="5"/>
        <v/>
      </c>
      <c r="F88" s="321" t="str">
        <f t="shared" si="3"/>
        <v>否</v>
      </c>
      <c r="G88" s="304" t="str">
        <f t="shared" si="4"/>
        <v>项</v>
      </c>
    </row>
    <row r="89" ht="36" hidden="1" customHeight="1" spans="1:7">
      <c r="A89" s="317" t="s">
        <v>2660</v>
      </c>
      <c r="B89" s="318" t="s">
        <v>2661</v>
      </c>
      <c r="C89" s="326">
        <f>SUM(C90:C97)</f>
        <v>0</v>
      </c>
      <c r="D89" s="326">
        <f>SUM(D90:D97)</f>
        <v>0</v>
      </c>
      <c r="E89" s="320" t="str">
        <f t="shared" si="5"/>
        <v/>
      </c>
      <c r="F89" s="321" t="str">
        <f t="shared" si="3"/>
        <v>否</v>
      </c>
      <c r="G89" s="304" t="str">
        <f t="shared" si="4"/>
        <v>款</v>
      </c>
    </row>
    <row r="90" ht="36" hidden="1" customHeight="1" spans="1:7">
      <c r="A90" s="323" t="s">
        <v>2662</v>
      </c>
      <c r="B90" s="322" t="s">
        <v>2584</v>
      </c>
      <c r="C90" s="324"/>
      <c r="D90" s="324"/>
      <c r="E90" s="320" t="str">
        <f t="shared" si="5"/>
        <v/>
      </c>
      <c r="F90" s="321" t="str">
        <f t="shared" si="3"/>
        <v>否</v>
      </c>
      <c r="G90" s="304" t="str">
        <f t="shared" si="4"/>
        <v>项</v>
      </c>
    </row>
    <row r="91" ht="36" hidden="1" customHeight="1" spans="1:7">
      <c r="A91" s="323" t="s">
        <v>2663</v>
      </c>
      <c r="B91" s="322" t="s">
        <v>2586</v>
      </c>
      <c r="C91" s="324"/>
      <c r="D91" s="324"/>
      <c r="E91" s="320" t="str">
        <f t="shared" si="5"/>
        <v/>
      </c>
      <c r="F91" s="321" t="str">
        <f t="shared" si="3"/>
        <v>否</v>
      </c>
      <c r="G91" s="304" t="str">
        <f t="shared" si="4"/>
        <v>项</v>
      </c>
    </row>
    <row r="92" ht="36" hidden="1" customHeight="1" spans="1:7">
      <c r="A92" s="323" t="s">
        <v>2664</v>
      </c>
      <c r="B92" s="322" t="s">
        <v>2588</v>
      </c>
      <c r="C92" s="324"/>
      <c r="D92" s="324"/>
      <c r="E92" s="320" t="str">
        <f t="shared" si="5"/>
        <v/>
      </c>
      <c r="F92" s="321" t="str">
        <f t="shared" si="3"/>
        <v>否</v>
      </c>
      <c r="G92" s="304" t="str">
        <f t="shared" si="4"/>
        <v>项</v>
      </c>
    </row>
    <row r="93" ht="36" hidden="1" customHeight="1" spans="1:7">
      <c r="A93" s="323" t="s">
        <v>2665</v>
      </c>
      <c r="B93" s="322" t="s">
        <v>2590</v>
      </c>
      <c r="C93" s="324"/>
      <c r="D93" s="324"/>
      <c r="E93" s="320" t="str">
        <f t="shared" si="5"/>
        <v/>
      </c>
      <c r="F93" s="321" t="str">
        <f t="shared" si="3"/>
        <v>否</v>
      </c>
      <c r="G93" s="304" t="str">
        <f t="shared" si="4"/>
        <v>项</v>
      </c>
    </row>
    <row r="94" ht="36" hidden="1" customHeight="1" spans="1:7">
      <c r="A94" s="323" t="s">
        <v>2666</v>
      </c>
      <c r="B94" s="322" t="s">
        <v>2596</v>
      </c>
      <c r="C94" s="324"/>
      <c r="D94" s="324"/>
      <c r="E94" s="320" t="str">
        <f t="shared" si="5"/>
        <v/>
      </c>
      <c r="F94" s="321" t="str">
        <f t="shared" si="3"/>
        <v>否</v>
      </c>
      <c r="G94" s="304" t="str">
        <f t="shared" si="4"/>
        <v>项</v>
      </c>
    </row>
    <row r="95" ht="36" hidden="1" customHeight="1" spans="1:7">
      <c r="A95" s="323" t="s">
        <v>2667</v>
      </c>
      <c r="B95" s="322" t="s">
        <v>2600</v>
      </c>
      <c r="C95" s="324"/>
      <c r="D95" s="324"/>
      <c r="E95" s="320" t="str">
        <f t="shared" si="5"/>
        <v/>
      </c>
      <c r="F95" s="321" t="str">
        <f t="shared" si="3"/>
        <v>否</v>
      </c>
      <c r="G95" s="304" t="str">
        <f t="shared" si="4"/>
        <v>项</v>
      </c>
    </row>
    <row r="96" ht="36" hidden="1" customHeight="1" spans="1:7">
      <c r="A96" s="323" t="s">
        <v>2668</v>
      </c>
      <c r="B96" s="322" t="s">
        <v>2602</v>
      </c>
      <c r="C96" s="324"/>
      <c r="D96" s="324"/>
      <c r="E96" s="320" t="str">
        <f t="shared" si="5"/>
        <v/>
      </c>
      <c r="F96" s="321" t="str">
        <f t="shared" si="3"/>
        <v>否</v>
      </c>
      <c r="G96" s="304" t="str">
        <f t="shared" si="4"/>
        <v>项</v>
      </c>
    </row>
    <row r="97" ht="36" hidden="1" customHeight="1" spans="1:7">
      <c r="A97" s="323" t="s">
        <v>2669</v>
      </c>
      <c r="B97" s="322" t="s">
        <v>2670</v>
      </c>
      <c r="C97" s="324"/>
      <c r="D97" s="324"/>
      <c r="E97" s="320" t="str">
        <f t="shared" si="5"/>
        <v/>
      </c>
      <c r="F97" s="321" t="str">
        <f t="shared" si="3"/>
        <v>否</v>
      </c>
      <c r="G97" s="304" t="str">
        <f t="shared" si="4"/>
        <v>项</v>
      </c>
    </row>
    <row r="98" ht="36" customHeight="1" spans="1:7">
      <c r="A98" s="317" t="s">
        <v>90</v>
      </c>
      <c r="B98" s="318" t="s">
        <v>2671</v>
      </c>
      <c r="C98" s="319">
        <v>1063</v>
      </c>
      <c r="D98" s="319">
        <v>1450</v>
      </c>
      <c r="E98" s="327">
        <f t="shared" si="5"/>
        <v>0.364</v>
      </c>
      <c r="F98" s="321"/>
      <c r="G98" s="304"/>
    </row>
    <row r="99" ht="36" customHeight="1" spans="1:7">
      <c r="A99" s="317" t="s">
        <v>2672</v>
      </c>
      <c r="B99" s="318" t="s">
        <v>2673</v>
      </c>
      <c r="C99" s="319">
        <v>1063</v>
      </c>
      <c r="D99" s="319">
        <v>1450</v>
      </c>
      <c r="E99" s="327">
        <f t="shared" si="5"/>
        <v>0.364</v>
      </c>
      <c r="F99" s="321"/>
      <c r="G99" s="304"/>
    </row>
    <row r="100" ht="36" hidden="1" customHeight="1" spans="1:7">
      <c r="A100" s="323" t="s">
        <v>2674</v>
      </c>
      <c r="B100" s="322" t="s">
        <v>2554</v>
      </c>
      <c r="C100" s="324"/>
      <c r="D100" s="324"/>
      <c r="E100" s="320" t="str">
        <f t="shared" si="5"/>
        <v/>
      </c>
      <c r="F100" s="321" t="str">
        <f t="shared" si="3"/>
        <v>否</v>
      </c>
      <c r="G100" s="304" t="str">
        <f t="shared" si="4"/>
        <v>项</v>
      </c>
    </row>
    <row r="101" ht="36" hidden="1" customHeight="1" spans="1:7">
      <c r="A101" s="323" t="s">
        <v>2675</v>
      </c>
      <c r="B101" s="322" t="s">
        <v>2676</v>
      </c>
      <c r="C101" s="324"/>
      <c r="D101" s="324"/>
      <c r="E101" s="320" t="str">
        <f t="shared" si="5"/>
        <v/>
      </c>
      <c r="F101" s="321" t="str">
        <f t="shared" si="3"/>
        <v>否</v>
      </c>
      <c r="G101" s="304" t="str">
        <f t="shared" si="4"/>
        <v>项</v>
      </c>
    </row>
    <row r="102" ht="36" hidden="1" customHeight="1" spans="1:7">
      <c r="A102" s="323" t="s">
        <v>2677</v>
      </c>
      <c r="B102" s="322" t="s">
        <v>2678</v>
      </c>
      <c r="C102" s="324"/>
      <c r="D102" s="324"/>
      <c r="E102" s="320" t="str">
        <f t="shared" si="5"/>
        <v/>
      </c>
      <c r="F102" s="321" t="str">
        <f t="shared" si="3"/>
        <v>否</v>
      </c>
      <c r="G102" s="304" t="str">
        <f t="shared" si="4"/>
        <v>项</v>
      </c>
    </row>
    <row r="103" ht="36" customHeight="1" spans="1:7">
      <c r="A103" s="323" t="s">
        <v>2679</v>
      </c>
      <c r="B103" s="322" t="s">
        <v>2680</v>
      </c>
      <c r="C103" s="325">
        <v>1063</v>
      </c>
      <c r="D103" s="325">
        <v>1450</v>
      </c>
      <c r="E103" s="320">
        <f t="shared" si="5"/>
        <v>0.364</v>
      </c>
      <c r="F103" s="321"/>
      <c r="G103" s="304"/>
    </row>
    <row r="104" ht="36" hidden="1" customHeight="1" spans="1:7">
      <c r="A104" s="317" t="s">
        <v>2681</v>
      </c>
      <c r="B104" s="318" t="s">
        <v>2682</v>
      </c>
      <c r="C104" s="326">
        <f>SUM(C105:C108)</f>
        <v>0</v>
      </c>
      <c r="D104" s="326">
        <f>SUM(D105:D108)</f>
        <v>0</v>
      </c>
      <c r="E104" s="320" t="str">
        <f t="shared" si="5"/>
        <v/>
      </c>
      <c r="F104" s="321" t="str">
        <f t="shared" si="3"/>
        <v>否</v>
      </c>
      <c r="G104" s="304" t="str">
        <f t="shared" si="4"/>
        <v>款</v>
      </c>
    </row>
    <row r="105" ht="36" hidden="1" customHeight="1" spans="1:7">
      <c r="A105" s="323" t="s">
        <v>2683</v>
      </c>
      <c r="B105" s="322" t="s">
        <v>2554</v>
      </c>
      <c r="C105" s="324"/>
      <c r="D105" s="324"/>
      <c r="E105" s="320" t="str">
        <f t="shared" si="5"/>
        <v/>
      </c>
      <c r="F105" s="321" t="str">
        <f t="shared" si="3"/>
        <v>否</v>
      </c>
      <c r="G105" s="304" t="str">
        <f t="shared" si="4"/>
        <v>项</v>
      </c>
    </row>
    <row r="106" ht="36" hidden="1" customHeight="1" spans="1:7">
      <c r="A106" s="323" t="s">
        <v>2684</v>
      </c>
      <c r="B106" s="322" t="s">
        <v>2676</v>
      </c>
      <c r="C106" s="324"/>
      <c r="D106" s="324"/>
      <c r="E106" s="320" t="str">
        <f t="shared" si="5"/>
        <v/>
      </c>
      <c r="F106" s="321" t="str">
        <f t="shared" si="3"/>
        <v>否</v>
      </c>
      <c r="G106" s="304" t="str">
        <f t="shared" si="4"/>
        <v>项</v>
      </c>
    </row>
    <row r="107" ht="36" hidden="1" customHeight="1" spans="1:7">
      <c r="A107" s="323" t="s">
        <v>2685</v>
      </c>
      <c r="B107" s="322" t="s">
        <v>2686</v>
      </c>
      <c r="C107" s="324"/>
      <c r="D107" s="324"/>
      <c r="E107" s="320" t="str">
        <f t="shared" si="5"/>
        <v/>
      </c>
      <c r="F107" s="321" t="str">
        <f t="shared" si="3"/>
        <v>否</v>
      </c>
      <c r="G107" s="304" t="str">
        <f t="shared" si="4"/>
        <v>项</v>
      </c>
    </row>
    <row r="108" ht="36" hidden="1" customHeight="1" spans="1:7">
      <c r="A108" s="323" t="s">
        <v>2687</v>
      </c>
      <c r="B108" s="322" t="s">
        <v>2688</v>
      </c>
      <c r="C108" s="324"/>
      <c r="D108" s="324"/>
      <c r="E108" s="320" t="str">
        <f t="shared" si="5"/>
        <v/>
      </c>
      <c r="F108" s="321" t="str">
        <f t="shared" si="3"/>
        <v>否</v>
      </c>
      <c r="G108" s="304" t="str">
        <f t="shared" si="4"/>
        <v>项</v>
      </c>
    </row>
    <row r="109" ht="36" hidden="1" customHeight="1" spans="1:7">
      <c r="A109" s="317" t="s">
        <v>2689</v>
      </c>
      <c r="B109" s="318" t="s">
        <v>2690</v>
      </c>
      <c r="C109" s="319"/>
      <c r="D109" s="319"/>
      <c r="E109" s="320" t="str">
        <f t="shared" si="5"/>
        <v/>
      </c>
      <c r="F109" s="321" t="str">
        <f t="shared" si="3"/>
        <v>否</v>
      </c>
      <c r="G109" s="304" t="str">
        <f t="shared" si="4"/>
        <v>款</v>
      </c>
    </row>
    <row r="110" ht="36" hidden="1" customHeight="1" spans="1:7">
      <c r="A110" s="323" t="s">
        <v>2691</v>
      </c>
      <c r="B110" s="322" t="s">
        <v>2692</v>
      </c>
      <c r="C110" s="324"/>
      <c r="D110" s="324"/>
      <c r="E110" s="320" t="str">
        <f t="shared" si="5"/>
        <v/>
      </c>
      <c r="F110" s="321" t="str">
        <f t="shared" si="3"/>
        <v>否</v>
      </c>
      <c r="G110" s="304" t="str">
        <f t="shared" si="4"/>
        <v>项</v>
      </c>
    </row>
    <row r="111" ht="36" hidden="1" customHeight="1" spans="1:7">
      <c r="A111" s="323" t="s">
        <v>2693</v>
      </c>
      <c r="B111" s="322" t="s">
        <v>2694</v>
      </c>
      <c r="C111" s="324"/>
      <c r="D111" s="324"/>
      <c r="E111" s="320" t="str">
        <f t="shared" si="5"/>
        <v/>
      </c>
      <c r="F111" s="321" t="str">
        <f t="shared" si="3"/>
        <v>否</v>
      </c>
      <c r="G111" s="304" t="str">
        <f t="shared" si="4"/>
        <v>项</v>
      </c>
    </row>
    <row r="112" ht="36" hidden="1" customHeight="1" spans="1:7">
      <c r="A112" s="323" t="s">
        <v>2695</v>
      </c>
      <c r="B112" s="322" t="s">
        <v>2696</v>
      </c>
      <c r="C112" s="324"/>
      <c r="D112" s="324"/>
      <c r="E112" s="320" t="str">
        <f t="shared" si="5"/>
        <v/>
      </c>
      <c r="F112" s="321" t="str">
        <f t="shared" si="3"/>
        <v>否</v>
      </c>
      <c r="G112" s="304" t="str">
        <f t="shared" si="4"/>
        <v>项</v>
      </c>
    </row>
    <row r="113" ht="36" hidden="1" customHeight="1" spans="1:7">
      <c r="A113" s="323" t="s">
        <v>2697</v>
      </c>
      <c r="B113" s="322" t="s">
        <v>2698</v>
      </c>
      <c r="C113" s="325"/>
      <c r="D113" s="325"/>
      <c r="E113" s="320" t="str">
        <f t="shared" si="5"/>
        <v/>
      </c>
      <c r="F113" s="321" t="str">
        <f t="shared" si="3"/>
        <v>否</v>
      </c>
      <c r="G113" s="304" t="str">
        <f t="shared" si="4"/>
        <v>项</v>
      </c>
    </row>
    <row r="114" ht="36" hidden="1" customHeight="1" spans="1:7">
      <c r="A114" s="328">
        <v>21370</v>
      </c>
      <c r="B114" s="318" t="s">
        <v>2699</v>
      </c>
      <c r="C114" s="326">
        <f>SUM(C115:C116)</f>
        <v>0</v>
      </c>
      <c r="D114" s="326">
        <f>SUM(D115:D116)</f>
        <v>0</v>
      </c>
      <c r="E114" s="320" t="str">
        <f t="shared" si="5"/>
        <v/>
      </c>
      <c r="F114" s="321" t="str">
        <f t="shared" si="3"/>
        <v>否</v>
      </c>
      <c r="G114" s="304" t="str">
        <f t="shared" si="4"/>
        <v>款</v>
      </c>
    </row>
    <row r="115" ht="36" hidden="1" customHeight="1" spans="1:7">
      <c r="A115" s="329">
        <v>2137001</v>
      </c>
      <c r="B115" s="322" t="s">
        <v>2554</v>
      </c>
      <c r="C115" s="324"/>
      <c r="D115" s="324"/>
      <c r="E115" s="320" t="str">
        <f t="shared" si="5"/>
        <v/>
      </c>
      <c r="F115" s="321" t="str">
        <f t="shared" si="3"/>
        <v>否</v>
      </c>
      <c r="G115" s="304" t="str">
        <f t="shared" si="4"/>
        <v>项</v>
      </c>
    </row>
    <row r="116" ht="36" hidden="1" customHeight="1" spans="1:7">
      <c r="A116" s="329">
        <v>2137099</v>
      </c>
      <c r="B116" s="322" t="s">
        <v>2700</v>
      </c>
      <c r="C116" s="324"/>
      <c r="D116" s="324"/>
      <c r="E116" s="320" t="str">
        <f t="shared" si="5"/>
        <v/>
      </c>
      <c r="F116" s="321" t="str">
        <f t="shared" si="3"/>
        <v>否</v>
      </c>
      <c r="G116" s="304" t="str">
        <f t="shared" si="4"/>
        <v>项</v>
      </c>
    </row>
    <row r="117" ht="36" hidden="1" customHeight="1" spans="1:7">
      <c r="A117" s="328">
        <v>21371</v>
      </c>
      <c r="B117" s="318" t="s">
        <v>2701</v>
      </c>
      <c r="C117" s="326">
        <f>SUM(C118:C121)</f>
        <v>0</v>
      </c>
      <c r="D117" s="326">
        <f>SUM(D118:D121)</f>
        <v>0</v>
      </c>
      <c r="E117" s="320" t="str">
        <f t="shared" si="5"/>
        <v/>
      </c>
      <c r="F117" s="321" t="str">
        <f t="shared" si="3"/>
        <v>否</v>
      </c>
      <c r="G117" s="304" t="str">
        <f t="shared" si="4"/>
        <v>款</v>
      </c>
    </row>
    <row r="118" ht="36" hidden="1" customHeight="1" spans="1:7">
      <c r="A118" s="329">
        <v>2137101</v>
      </c>
      <c r="B118" s="322" t="s">
        <v>2692</v>
      </c>
      <c r="C118" s="324"/>
      <c r="D118" s="324"/>
      <c r="E118" s="320" t="str">
        <f t="shared" si="5"/>
        <v/>
      </c>
      <c r="F118" s="321" t="str">
        <f t="shared" si="3"/>
        <v>否</v>
      </c>
      <c r="G118" s="304" t="str">
        <f t="shared" si="4"/>
        <v>项</v>
      </c>
    </row>
    <row r="119" ht="36" hidden="1" customHeight="1" spans="1:7">
      <c r="A119" s="329">
        <v>2137102</v>
      </c>
      <c r="B119" s="322" t="s">
        <v>2702</v>
      </c>
      <c r="C119" s="324"/>
      <c r="D119" s="324"/>
      <c r="E119" s="320" t="str">
        <f t="shared" si="5"/>
        <v/>
      </c>
      <c r="F119" s="321" t="str">
        <f t="shared" si="3"/>
        <v>否</v>
      </c>
      <c r="G119" s="304" t="str">
        <f t="shared" si="4"/>
        <v>项</v>
      </c>
    </row>
    <row r="120" ht="36" hidden="1" customHeight="1" spans="1:7">
      <c r="A120" s="329">
        <v>2137103</v>
      </c>
      <c r="B120" s="322" t="s">
        <v>2696</v>
      </c>
      <c r="C120" s="324"/>
      <c r="D120" s="324"/>
      <c r="E120" s="320" t="str">
        <f t="shared" si="5"/>
        <v/>
      </c>
      <c r="F120" s="321" t="str">
        <f t="shared" si="3"/>
        <v>否</v>
      </c>
      <c r="G120" s="304" t="str">
        <f t="shared" si="4"/>
        <v>项</v>
      </c>
    </row>
    <row r="121" ht="36" hidden="1" customHeight="1" spans="1:7">
      <c r="A121" s="329">
        <v>2137199</v>
      </c>
      <c r="B121" s="322" t="s">
        <v>2703</v>
      </c>
      <c r="C121" s="324"/>
      <c r="D121" s="324"/>
      <c r="E121" s="320" t="str">
        <f t="shared" si="5"/>
        <v/>
      </c>
      <c r="F121" s="321" t="str">
        <f t="shared" si="3"/>
        <v>否</v>
      </c>
      <c r="G121" s="304" t="str">
        <f t="shared" si="4"/>
        <v>项</v>
      </c>
    </row>
    <row r="122" ht="36" customHeight="1" spans="1:7">
      <c r="A122" s="317" t="s">
        <v>92</v>
      </c>
      <c r="B122" s="318" t="s">
        <v>2704</v>
      </c>
      <c r="C122" s="319"/>
      <c r="D122" s="319"/>
      <c r="E122" s="327" t="str">
        <f t="shared" si="5"/>
        <v/>
      </c>
      <c r="F122" s="321"/>
      <c r="G122" s="304"/>
    </row>
    <row r="123" ht="36" hidden="1" customHeight="1" spans="1:7">
      <c r="A123" s="317" t="s">
        <v>2705</v>
      </c>
      <c r="B123" s="318" t="s">
        <v>2706</v>
      </c>
      <c r="C123" s="326">
        <f>SUM(C124:C127)</f>
        <v>0</v>
      </c>
      <c r="D123" s="326">
        <f>SUM(D124:D127)</f>
        <v>0</v>
      </c>
      <c r="E123" s="320" t="str">
        <f t="shared" si="5"/>
        <v/>
      </c>
      <c r="F123" s="321" t="str">
        <f t="shared" si="3"/>
        <v>否</v>
      </c>
      <c r="G123" s="304" t="str">
        <f t="shared" si="4"/>
        <v>款</v>
      </c>
    </row>
    <row r="124" ht="36" hidden="1" customHeight="1" spans="1:7">
      <c r="A124" s="323" t="s">
        <v>2707</v>
      </c>
      <c r="B124" s="322" t="s">
        <v>2708</v>
      </c>
      <c r="C124" s="324"/>
      <c r="D124" s="324"/>
      <c r="E124" s="320" t="str">
        <f t="shared" si="5"/>
        <v/>
      </c>
      <c r="F124" s="321" t="str">
        <f t="shared" si="3"/>
        <v>否</v>
      </c>
      <c r="G124" s="304" t="str">
        <f t="shared" si="4"/>
        <v>项</v>
      </c>
    </row>
    <row r="125" ht="36" hidden="1" customHeight="1" spans="1:7">
      <c r="A125" s="323" t="s">
        <v>2709</v>
      </c>
      <c r="B125" s="322" t="s">
        <v>2710</v>
      </c>
      <c r="C125" s="324"/>
      <c r="D125" s="324"/>
      <c r="E125" s="320" t="str">
        <f t="shared" si="5"/>
        <v/>
      </c>
      <c r="F125" s="321" t="str">
        <f t="shared" si="3"/>
        <v>否</v>
      </c>
      <c r="G125" s="304" t="str">
        <f t="shared" si="4"/>
        <v>项</v>
      </c>
    </row>
    <row r="126" ht="36" hidden="1" customHeight="1" spans="1:7">
      <c r="A126" s="323" t="s">
        <v>2711</v>
      </c>
      <c r="B126" s="322" t="s">
        <v>2712</v>
      </c>
      <c r="C126" s="324"/>
      <c r="D126" s="324"/>
      <c r="E126" s="320" t="str">
        <f t="shared" si="5"/>
        <v/>
      </c>
      <c r="F126" s="321" t="str">
        <f t="shared" si="3"/>
        <v>否</v>
      </c>
      <c r="G126" s="304" t="str">
        <f t="shared" si="4"/>
        <v>项</v>
      </c>
    </row>
    <row r="127" ht="36" hidden="1" customHeight="1" spans="1:7">
      <c r="A127" s="323" t="s">
        <v>2713</v>
      </c>
      <c r="B127" s="322" t="s">
        <v>2714</v>
      </c>
      <c r="C127" s="324"/>
      <c r="D127" s="324"/>
      <c r="E127" s="320" t="str">
        <f t="shared" si="5"/>
        <v/>
      </c>
      <c r="F127" s="321" t="str">
        <f t="shared" si="3"/>
        <v>否</v>
      </c>
      <c r="G127" s="304" t="str">
        <f t="shared" si="4"/>
        <v>项</v>
      </c>
    </row>
    <row r="128" ht="36" hidden="1" customHeight="1" spans="1:7">
      <c r="A128" s="317" t="s">
        <v>2715</v>
      </c>
      <c r="B128" s="318" t="s">
        <v>2716</v>
      </c>
      <c r="C128" s="319"/>
      <c r="D128" s="319"/>
      <c r="E128" s="320" t="str">
        <f t="shared" si="5"/>
        <v/>
      </c>
      <c r="F128" s="321" t="str">
        <f t="shared" si="3"/>
        <v>否</v>
      </c>
      <c r="G128" s="304" t="str">
        <f t="shared" si="4"/>
        <v>款</v>
      </c>
    </row>
    <row r="129" ht="36" hidden="1" customHeight="1" spans="1:7">
      <c r="A129" s="323" t="s">
        <v>2717</v>
      </c>
      <c r="B129" s="322" t="s">
        <v>2712</v>
      </c>
      <c r="C129" s="324"/>
      <c r="D129" s="324"/>
      <c r="E129" s="320" t="str">
        <f t="shared" si="5"/>
        <v/>
      </c>
      <c r="F129" s="321" t="str">
        <f t="shared" si="3"/>
        <v>否</v>
      </c>
      <c r="G129" s="304" t="str">
        <f t="shared" si="4"/>
        <v>项</v>
      </c>
    </row>
    <row r="130" ht="36" hidden="1" customHeight="1" spans="1:7">
      <c r="A130" s="323" t="s">
        <v>2718</v>
      </c>
      <c r="B130" s="322" t="s">
        <v>2719</v>
      </c>
      <c r="C130" s="324"/>
      <c r="D130" s="324"/>
      <c r="E130" s="320" t="str">
        <f t="shared" si="5"/>
        <v/>
      </c>
      <c r="F130" s="321" t="str">
        <f t="shared" si="3"/>
        <v>否</v>
      </c>
      <c r="G130" s="304" t="str">
        <f t="shared" si="4"/>
        <v>项</v>
      </c>
    </row>
    <row r="131" ht="36" hidden="1" customHeight="1" spans="1:7">
      <c r="A131" s="323" t="s">
        <v>2720</v>
      </c>
      <c r="B131" s="322" t="s">
        <v>2721</v>
      </c>
      <c r="C131" s="324"/>
      <c r="D131" s="324"/>
      <c r="E131" s="320" t="str">
        <f t="shared" si="5"/>
        <v/>
      </c>
      <c r="F131" s="321" t="str">
        <f t="shared" si="3"/>
        <v>否</v>
      </c>
      <c r="G131" s="304" t="str">
        <f t="shared" si="4"/>
        <v>项</v>
      </c>
    </row>
    <row r="132" ht="36" hidden="1" customHeight="1" spans="1:7">
      <c r="A132" s="323" t="s">
        <v>2722</v>
      </c>
      <c r="B132" s="322" t="s">
        <v>2723</v>
      </c>
      <c r="C132" s="325"/>
      <c r="D132" s="325"/>
      <c r="E132" s="320" t="str">
        <f t="shared" si="5"/>
        <v/>
      </c>
      <c r="F132" s="321" t="str">
        <f t="shared" ref="F132:F195" si="6">IF(LEN(A132)=3,"是",IF(B132&lt;&gt;"",IF(SUM(C132:D132)&lt;&gt;0,"是","否"),"是"))</f>
        <v>否</v>
      </c>
      <c r="G132" s="304" t="str">
        <f t="shared" ref="G132:G195" si="7">IF(LEN(A132)=3,"类",IF(LEN(A132)=5,"款","项"))</f>
        <v>项</v>
      </c>
    </row>
    <row r="133" ht="36" hidden="1" customHeight="1" spans="1:7">
      <c r="A133" s="317" t="s">
        <v>2724</v>
      </c>
      <c r="B133" s="318" t="s">
        <v>2725</v>
      </c>
      <c r="C133" s="319"/>
      <c r="D133" s="319"/>
      <c r="E133" s="320" t="str">
        <f t="shared" ref="E133:E196" si="8">IF(C133&lt;&gt;0,D133/C133-1,"")</f>
        <v/>
      </c>
      <c r="F133" s="321" t="str">
        <f t="shared" si="6"/>
        <v>否</v>
      </c>
      <c r="G133" s="304" t="str">
        <f t="shared" si="7"/>
        <v>款</v>
      </c>
    </row>
    <row r="134" ht="36" hidden="1" customHeight="1" spans="1:7">
      <c r="A134" s="323" t="s">
        <v>2726</v>
      </c>
      <c r="B134" s="322" t="s">
        <v>2727</v>
      </c>
      <c r="C134" s="324"/>
      <c r="D134" s="324"/>
      <c r="E134" s="320" t="str">
        <f t="shared" si="8"/>
        <v/>
      </c>
      <c r="F134" s="321" t="str">
        <f t="shared" si="6"/>
        <v>否</v>
      </c>
      <c r="G134" s="304" t="str">
        <f t="shared" si="7"/>
        <v>项</v>
      </c>
    </row>
    <row r="135" ht="36" hidden="1" customHeight="1" spans="1:7">
      <c r="A135" s="323" t="s">
        <v>2728</v>
      </c>
      <c r="B135" s="322" t="s">
        <v>2729</v>
      </c>
      <c r="C135" s="325"/>
      <c r="D135" s="325"/>
      <c r="E135" s="320" t="str">
        <f t="shared" si="8"/>
        <v/>
      </c>
      <c r="F135" s="321" t="str">
        <f t="shared" si="6"/>
        <v>否</v>
      </c>
      <c r="G135" s="304" t="str">
        <f t="shared" si="7"/>
        <v>项</v>
      </c>
    </row>
    <row r="136" ht="36" hidden="1" customHeight="1" spans="1:7">
      <c r="A136" s="323" t="s">
        <v>2730</v>
      </c>
      <c r="B136" s="322" t="s">
        <v>2731</v>
      </c>
      <c r="C136" s="325"/>
      <c r="D136" s="325"/>
      <c r="E136" s="320" t="str">
        <f t="shared" si="8"/>
        <v/>
      </c>
      <c r="F136" s="321" t="str">
        <f t="shared" si="6"/>
        <v>否</v>
      </c>
      <c r="G136" s="304" t="str">
        <f t="shared" si="7"/>
        <v>项</v>
      </c>
    </row>
    <row r="137" ht="36" hidden="1" customHeight="1" spans="1:7">
      <c r="A137" s="323" t="s">
        <v>2732</v>
      </c>
      <c r="B137" s="322" t="s">
        <v>2733</v>
      </c>
      <c r="C137" s="324"/>
      <c r="D137" s="324"/>
      <c r="E137" s="320" t="str">
        <f t="shared" si="8"/>
        <v/>
      </c>
      <c r="F137" s="321" t="str">
        <f t="shared" si="6"/>
        <v>否</v>
      </c>
      <c r="G137" s="304" t="str">
        <f t="shared" si="7"/>
        <v>项</v>
      </c>
    </row>
    <row r="138" ht="36" hidden="1" customHeight="1" spans="1:7">
      <c r="A138" s="317" t="s">
        <v>2734</v>
      </c>
      <c r="B138" s="318" t="s">
        <v>2735</v>
      </c>
      <c r="C138" s="326">
        <f>SUM(C139:C146)</f>
        <v>0</v>
      </c>
      <c r="D138" s="326">
        <f>SUM(D139:D146)</f>
        <v>0</v>
      </c>
      <c r="E138" s="320" t="str">
        <f t="shared" si="8"/>
        <v/>
      </c>
      <c r="F138" s="321" t="str">
        <f t="shared" si="6"/>
        <v>否</v>
      </c>
      <c r="G138" s="304" t="str">
        <f t="shared" si="7"/>
        <v>款</v>
      </c>
    </row>
    <row r="139" ht="36" hidden="1" customHeight="1" spans="1:7">
      <c r="A139" s="323" t="s">
        <v>2736</v>
      </c>
      <c r="B139" s="322" t="s">
        <v>2737</v>
      </c>
      <c r="C139" s="324"/>
      <c r="D139" s="324"/>
      <c r="E139" s="320" t="str">
        <f t="shared" si="8"/>
        <v/>
      </c>
      <c r="F139" s="321" t="str">
        <f t="shared" si="6"/>
        <v>否</v>
      </c>
      <c r="G139" s="304" t="str">
        <f t="shared" si="7"/>
        <v>项</v>
      </c>
    </row>
    <row r="140" ht="36" hidden="1" customHeight="1" spans="1:7">
      <c r="A140" s="323" t="s">
        <v>2738</v>
      </c>
      <c r="B140" s="322" t="s">
        <v>2739</v>
      </c>
      <c r="C140" s="324"/>
      <c r="D140" s="324"/>
      <c r="E140" s="320" t="str">
        <f t="shared" si="8"/>
        <v/>
      </c>
      <c r="F140" s="321" t="str">
        <f t="shared" si="6"/>
        <v>否</v>
      </c>
      <c r="G140" s="304" t="str">
        <f t="shared" si="7"/>
        <v>项</v>
      </c>
    </row>
    <row r="141" ht="36" hidden="1" customHeight="1" spans="1:7">
      <c r="A141" s="323" t="s">
        <v>2740</v>
      </c>
      <c r="B141" s="322" t="s">
        <v>2741</v>
      </c>
      <c r="C141" s="324"/>
      <c r="D141" s="324"/>
      <c r="E141" s="320" t="str">
        <f t="shared" si="8"/>
        <v/>
      </c>
      <c r="F141" s="321" t="str">
        <f t="shared" si="6"/>
        <v>否</v>
      </c>
      <c r="G141" s="304" t="str">
        <f t="shared" si="7"/>
        <v>项</v>
      </c>
    </row>
    <row r="142" ht="36" hidden="1" customHeight="1" spans="1:7">
      <c r="A142" s="323" t="s">
        <v>2742</v>
      </c>
      <c r="B142" s="322" t="s">
        <v>2743</v>
      </c>
      <c r="C142" s="324"/>
      <c r="D142" s="324"/>
      <c r="E142" s="320" t="str">
        <f t="shared" si="8"/>
        <v/>
      </c>
      <c r="F142" s="321" t="str">
        <f t="shared" si="6"/>
        <v>否</v>
      </c>
      <c r="G142" s="304" t="str">
        <f t="shared" si="7"/>
        <v>项</v>
      </c>
    </row>
    <row r="143" ht="36" hidden="1" customHeight="1" spans="1:7">
      <c r="A143" s="323" t="s">
        <v>2744</v>
      </c>
      <c r="B143" s="322" t="s">
        <v>2745</v>
      </c>
      <c r="C143" s="324"/>
      <c r="D143" s="324"/>
      <c r="E143" s="320" t="str">
        <f t="shared" si="8"/>
        <v/>
      </c>
      <c r="F143" s="321" t="str">
        <f t="shared" si="6"/>
        <v>否</v>
      </c>
      <c r="G143" s="304" t="str">
        <f t="shared" si="7"/>
        <v>项</v>
      </c>
    </row>
    <row r="144" ht="36" hidden="1" customHeight="1" spans="1:7">
      <c r="A144" s="323" t="s">
        <v>2746</v>
      </c>
      <c r="B144" s="322" t="s">
        <v>2747</v>
      </c>
      <c r="C144" s="324"/>
      <c r="D144" s="324"/>
      <c r="E144" s="320" t="str">
        <f t="shared" si="8"/>
        <v/>
      </c>
      <c r="F144" s="321" t="str">
        <f t="shared" si="6"/>
        <v>否</v>
      </c>
      <c r="G144" s="304" t="str">
        <f t="shared" si="7"/>
        <v>项</v>
      </c>
    </row>
    <row r="145" ht="36" hidden="1" customHeight="1" spans="1:7">
      <c r="A145" s="323" t="s">
        <v>2748</v>
      </c>
      <c r="B145" s="322" t="s">
        <v>2749</v>
      </c>
      <c r="C145" s="324"/>
      <c r="D145" s="324"/>
      <c r="E145" s="320" t="str">
        <f t="shared" si="8"/>
        <v/>
      </c>
      <c r="F145" s="321" t="str">
        <f t="shared" si="6"/>
        <v>否</v>
      </c>
      <c r="G145" s="304" t="str">
        <f t="shared" si="7"/>
        <v>项</v>
      </c>
    </row>
    <row r="146" ht="36" hidden="1" customHeight="1" spans="1:7">
      <c r="A146" s="323" t="s">
        <v>2750</v>
      </c>
      <c r="B146" s="322" t="s">
        <v>2751</v>
      </c>
      <c r="C146" s="324"/>
      <c r="D146" s="324"/>
      <c r="E146" s="320" t="str">
        <f t="shared" si="8"/>
        <v/>
      </c>
      <c r="F146" s="321" t="str">
        <f t="shared" si="6"/>
        <v>否</v>
      </c>
      <c r="G146" s="304" t="str">
        <f t="shared" si="7"/>
        <v>项</v>
      </c>
    </row>
    <row r="147" ht="36" hidden="1" customHeight="1" spans="1:7">
      <c r="A147" s="317" t="s">
        <v>2752</v>
      </c>
      <c r="B147" s="318" t="s">
        <v>2753</v>
      </c>
      <c r="C147" s="326">
        <f>SUM(C148:C153)</f>
        <v>0</v>
      </c>
      <c r="D147" s="326">
        <f>SUM(D148:D153)</f>
        <v>0</v>
      </c>
      <c r="E147" s="320" t="str">
        <f t="shared" si="8"/>
        <v/>
      </c>
      <c r="F147" s="321" t="str">
        <f t="shared" si="6"/>
        <v>否</v>
      </c>
      <c r="G147" s="304" t="str">
        <f t="shared" si="7"/>
        <v>款</v>
      </c>
    </row>
    <row r="148" ht="36" hidden="1" customHeight="1" spans="1:7">
      <c r="A148" s="323" t="s">
        <v>2754</v>
      </c>
      <c r="B148" s="322" t="s">
        <v>2755</v>
      </c>
      <c r="C148" s="324"/>
      <c r="D148" s="324"/>
      <c r="E148" s="320" t="str">
        <f t="shared" si="8"/>
        <v/>
      </c>
      <c r="F148" s="321" t="str">
        <f t="shared" si="6"/>
        <v>否</v>
      </c>
      <c r="G148" s="304" t="str">
        <f t="shared" si="7"/>
        <v>项</v>
      </c>
    </row>
    <row r="149" ht="36" hidden="1" customHeight="1" spans="1:7">
      <c r="A149" s="323" t="s">
        <v>2756</v>
      </c>
      <c r="B149" s="322" t="s">
        <v>2757</v>
      </c>
      <c r="C149" s="324"/>
      <c r="D149" s="324"/>
      <c r="E149" s="320" t="str">
        <f t="shared" si="8"/>
        <v/>
      </c>
      <c r="F149" s="321" t="str">
        <f t="shared" si="6"/>
        <v>否</v>
      </c>
      <c r="G149" s="304" t="str">
        <f t="shared" si="7"/>
        <v>项</v>
      </c>
    </row>
    <row r="150" ht="36" hidden="1" customHeight="1" spans="1:7">
      <c r="A150" s="323" t="s">
        <v>2758</v>
      </c>
      <c r="B150" s="322" t="s">
        <v>2759</v>
      </c>
      <c r="C150" s="324"/>
      <c r="D150" s="324"/>
      <c r="E150" s="320" t="str">
        <f t="shared" si="8"/>
        <v/>
      </c>
      <c r="F150" s="321" t="str">
        <f t="shared" si="6"/>
        <v>否</v>
      </c>
      <c r="G150" s="304" t="str">
        <f t="shared" si="7"/>
        <v>项</v>
      </c>
    </row>
    <row r="151" ht="36" hidden="1" customHeight="1" spans="1:7">
      <c r="A151" s="323" t="s">
        <v>2760</v>
      </c>
      <c r="B151" s="322" t="s">
        <v>2761</v>
      </c>
      <c r="C151" s="324"/>
      <c r="D151" s="324"/>
      <c r="E151" s="320" t="str">
        <f t="shared" si="8"/>
        <v/>
      </c>
      <c r="F151" s="321" t="str">
        <f t="shared" si="6"/>
        <v>否</v>
      </c>
      <c r="G151" s="304" t="str">
        <f t="shared" si="7"/>
        <v>项</v>
      </c>
    </row>
    <row r="152" ht="36" hidden="1" customHeight="1" spans="1:7">
      <c r="A152" s="323" t="s">
        <v>2762</v>
      </c>
      <c r="B152" s="322" t="s">
        <v>2763</v>
      </c>
      <c r="C152" s="324"/>
      <c r="D152" s="324"/>
      <c r="E152" s="320" t="str">
        <f t="shared" si="8"/>
        <v/>
      </c>
      <c r="F152" s="321" t="str">
        <f t="shared" si="6"/>
        <v>否</v>
      </c>
      <c r="G152" s="304" t="str">
        <f t="shared" si="7"/>
        <v>项</v>
      </c>
    </row>
    <row r="153" ht="36" hidden="1" customHeight="1" spans="1:7">
      <c r="A153" s="323" t="s">
        <v>2764</v>
      </c>
      <c r="B153" s="322" t="s">
        <v>2765</v>
      </c>
      <c r="C153" s="324"/>
      <c r="D153" s="324"/>
      <c r="E153" s="320" t="str">
        <f t="shared" si="8"/>
        <v/>
      </c>
      <c r="F153" s="321" t="str">
        <f t="shared" si="6"/>
        <v>否</v>
      </c>
      <c r="G153" s="304" t="str">
        <f t="shared" si="7"/>
        <v>项</v>
      </c>
    </row>
    <row r="154" ht="36" hidden="1" customHeight="1" spans="1:7">
      <c r="A154" s="317" t="s">
        <v>2766</v>
      </c>
      <c r="B154" s="318" t="s">
        <v>2767</v>
      </c>
      <c r="C154" s="319"/>
      <c r="D154" s="319"/>
      <c r="E154" s="320" t="str">
        <f t="shared" si="8"/>
        <v/>
      </c>
      <c r="F154" s="321" t="str">
        <f t="shared" si="6"/>
        <v>否</v>
      </c>
      <c r="G154" s="304" t="str">
        <f t="shared" si="7"/>
        <v>款</v>
      </c>
    </row>
    <row r="155" ht="36" hidden="1" customHeight="1" spans="1:7">
      <c r="A155" s="323" t="s">
        <v>2768</v>
      </c>
      <c r="B155" s="322" t="s">
        <v>2769</v>
      </c>
      <c r="C155" s="325"/>
      <c r="D155" s="325"/>
      <c r="E155" s="320" t="str">
        <f t="shared" si="8"/>
        <v/>
      </c>
      <c r="F155" s="321" t="str">
        <f t="shared" si="6"/>
        <v>否</v>
      </c>
      <c r="G155" s="304" t="str">
        <f t="shared" si="7"/>
        <v>项</v>
      </c>
    </row>
    <row r="156" ht="36" hidden="1" customHeight="1" spans="1:7">
      <c r="A156" s="323" t="s">
        <v>2770</v>
      </c>
      <c r="B156" s="322" t="s">
        <v>2771</v>
      </c>
      <c r="C156" s="324"/>
      <c r="D156" s="324"/>
      <c r="E156" s="320" t="str">
        <f t="shared" si="8"/>
        <v/>
      </c>
      <c r="F156" s="321" t="str">
        <f t="shared" si="6"/>
        <v>否</v>
      </c>
      <c r="G156" s="304" t="str">
        <f t="shared" si="7"/>
        <v>项</v>
      </c>
    </row>
    <row r="157" ht="36" hidden="1" customHeight="1" spans="1:7">
      <c r="A157" s="323" t="s">
        <v>2772</v>
      </c>
      <c r="B157" s="322" t="s">
        <v>2773</v>
      </c>
      <c r="C157" s="325"/>
      <c r="D157" s="325"/>
      <c r="E157" s="320" t="str">
        <f t="shared" si="8"/>
        <v/>
      </c>
      <c r="F157" s="321" t="str">
        <f t="shared" si="6"/>
        <v>否</v>
      </c>
      <c r="G157" s="304" t="str">
        <f t="shared" si="7"/>
        <v>项</v>
      </c>
    </row>
    <row r="158" ht="36" hidden="1" customHeight="1" spans="1:7">
      <c r="A158" s="323" t="s">
        <v>2774</v>
      </c>
      <c r="B158" s="322" t="s">
        <v>2775</v>
      </c>
      <c r="C158" s="325"/>
      <c r="D158" s="325"/>
      <c r="E158" s="320" t="str">
        <f t="shared" si="8"/>
        <v/>
      </c>
      <c r="F158" s="321" t="str">
        <f t="shared" si="6"/>
        <v>否</v>
      </c>
      <c r="G158" s="304" t="str">
        <f t="shared" si="7"/>
        <v>项</v>
      </c>
    </row>
    <row r="159" ht="36" hidden="1" customHeight="1" spans="1:7">
      <c r="A159" s="323" t="s">
        <v>2776</v>
      </c>
      <c r="B159" s="322" t="s">
        <v>2777</v>
      </c>
      <c r="C159" s="324"/>
      <c r="D159" s="324"/>
      <c r="E159" s="320" t="str">
        <f t="shared" si="8"/>
        <v/>
      </c>
      <c r="F159" s="321" t="str">
        <f t="shared" si="6"/>
        <v>否</v>
      </c>
      <c r="G159" s="304" t="str">
        <f t="shared" si="7"/>
        <v>项</v>
      </c>
    </row>
    <row r="160" ht="36" hidden="1" customHeight="1" spans="1:7">
      <c r="A160" s="323" t="s">
        <v>2778</v>
      </c>
      <c r="B160" s="322" t="s">
        <v>2779</v>
      </c>
      <c r="C160" s="324"/>
      <c r="D160" s="324"/>
      <c r="E160" s="320" t="str">
        <f t="shared" si="8"/>
        <v/>
      </c>
      <c r="F160" s="321" t="str">
        <f t="shared" si="6"/>
        <v>否</v>
      </c>
      <c r="G160" s="304" t="str">
        <f t="shared" si="7"/>
        <v>项</v>
      </c>
    </row>
    <row r="161" ht="36" hidden="1" customHeight="1" spans="1:7">
      <c r="A161" s="323" t="s">
        <v>2780</v>
      </c>
      <c r="B161" s="322" t="s">
        <v>2781</v>
      </c>
      <c r="C161" s="324"/>
      <c r="D161" s="324"/>
      <c r="E161" s="320" t="str">
        <f t="shared" si="8"/>
        <v/>
      </c>
      <c r="F161" s="321" t="str">
        <f t="shared" si="6"/>
        <v>否</v>
      </c>
      <c r="G161" s="304" t="str">
        <f t="shared" si="7"/>
        <v>项</v>
      </c>
    </row>
    <row r="162" ht="36" hidden="1" customHeight="1" spans="1:7">
      <c r="A162" s="323" t="s">
        <v>2782</v>
      </c>
      <c r="B162" s="322" t="s">
        <v>2783</v>
      </c>
      <c r="C162" s="324"/>
      <c r="D162" s="324"/>
      <c r="E162" s="320" t="str">
        <f t="shared" si="8"/>
        <v/>
      </c>
      <c r="F162" s="321" t="str">
        <f t="shared" si="6"/>
        <v>否</v>
      </c>
      <c r="G162" s="304" t="str">
        <f t="shared" si="7"/>
        <v>项</v>
      </c>
    </row>
    <row r="163" ht="36" hidden="1" customHeight="1" spans="1:7">
      <c r="A163" s="317" t="s">
        <v>2784</v>
      </c>
      <c r="B163" s="318" t="s">
        <v>2785</v>
      </c>
      <c r="C163" s="326">
        <f>SUM(C164:C165)</f>
        <v>0</v>
      </c>
      <c r="D163" s="326">
        <f>SUM(D164:D165)</f>
        <v>0</v>
      </c>
      <c r="E163" s="320" t="str">
        <f t="shared" si="8"/>
        <v/>
      </c>
      <c r="F163" s="321" t="str">
        <f t="shared" si="6"/>
        <v>否</v>
      </c>
      <c r="G163" s="304" t="str">
        <f t="shared" si="7"/>
        <v>款</v>
      </c>
    </row>
    <row r="164" ht="36" hidden="1" customHeight="1" spans="1:7">
      <c r="A164" s="323" t="s">
        <v>2786</v>
      </c>
      <c r="B164" s="322" t="s">
        <v>2708</v>
      </c>
      <c r="C164" s="324"/>
      <c r="D164" s="324"/>
      <c r="E164" s="320" t="str">
        <f t="shared" si="8"/>
        <v/>
      </c>
      <c r="F164" s="321" t="str">
        <f t="shared" si="6"/>
        <v>否</v>
      </c>
      <c r="G164" s="304" t="str">
        <f t="shared" si="7"/>
        <v>项</v>
      </c>
    </row>
    <row r="165" ht="36" hidden="1" customHeight="1" spans="1:7">
      <c r="A165" s="323" t="s">
        <v>2787</v>
      </c>
      <c r="B165" s="322" t="s">
        <v>2788</v>
      </c>
      <c r="C165" s="324"/>
      <c r="D165" s="324"/>
      <c r="E165" s="320" t="str">
        <f t="shared" si="8"/>
        <v/>
      </c>
      <c r="F165" s="321" t="str">
        <f t="shared" si="6"/>
        <v>否</v>
      </c>
      <c r="G165" s="304" t="str">
        <f t="shared" si="7"/>
        <v>项</v>
      </c>
    </row>
    <row r="166" ht="36" customHeight="1" spans="1:7">
      <c r="A166" s="317" t="s">
        <v>2789</v>
      </c>
      <c r="B166" s="318" t="s">
        <v>2790</v>
      </c>
      <c r="C166" s="326"/>
      <c r="D166" s="326"/>
      <c r="E166" s="327" t="str">
        <f t="shared" si="8"/>
        <v/>
      </c>
      <c r="F166" s="321"/>
      <c r="G166" s="304"/>
    </row>
    <row r="167" ht="36" customHeight="1" spans="1:7">
      <c r="A167" s="323" t="s">
        <v>2791</v>
      </c>
      <c r="B167" s="322" t="s">
        <v>2708</v>
      </c>
      <c r="C167" s="324"/>
      <c r="D167" s="324"/>
      <c r="E167" s="320" t="str">
        <f t="shared" si="8"/>
        <v/>
      </c>
      <c r="F167" s="321"/>
      <c r="G167" s="304"/>
    </row>
    <row r="168" ht="36" hidden="1" customHeight="1" spans="1:7">
      <c r="A168" s="323" t="s">
        <v>2792</v>
      </c>
      <c r="B168" s="322" t="s">
        <v>2793</v>
      </c>
      <c r="C168" s="324"/>
      <c r="D168" s="324"/>
      <c r="E168" s="320" t="str">
        <f t="shared" si="8"/>
        <v/>
      </c>
      <c r="F168" s="321" t="str">
        <f t="shared" si="6"/>
        <v>否</v>
      </c>
      <c r="G168" s="304" t="str">
        <f t="shared" si="7"/>
        <v>项</v>
      </c>
    </row>
    <row r="169" ht="36" hidden="1" customHeight="1" spans="1:7">
      <c r="A169" s="317" t="s">
        <v>2794</v>
      </c>
      <c r="B169" s="318" t="s">
        <v>2795</v>
      </c>
      <c r="C169" s="326"/>
      <c r="D169" s="326"/>
      <c r="E169" s="320" t="str">
        <f t="shared" si="8"/>
        <v/>
      </c>
      <c r="F169" s="321" t="str">
        <f t="shared" si="6"/>
        <v>否</v>
      </c>
      <c r="G169" s="304" t="str">
        <f t="shared" si="7"/>
        <v>款</v>
      </c>
    </row>
    <row r="170" ht="36" hidden="1" customHeight="1" spans="1:7">
      <c r="A170" s="317" t="s">
        <v>2796</v>
      </c>
      <c r="B170" s="318" t="s">
        <v>2797</v>
      </c>
      <c r="C170" s="326">
        <f>SUM(C171:C173)</f>
        <v>0</v>
      </c>
      <c r="D170" s="326">
        <f>SUM(D171:D173)</f>
        <v>0</v>
      </c>
      <c r="E170" s="320" t="str">
        <f t="shared" si="8"/>
        <v/>
      </c>
      <c r="F170" s="321" t="str">
        <f t="shared" si="6"/>
        <v>否</v>
      </c>
      <c r="G170" s="304" t="str">
        <f t="shared" si="7"/>
        <v>款</v>
      </c>
    </row>
    <row r="171" ht="36" hidden="1" customHeight="1" spans="1:7">
      <c r="A171" s="323" t="s">
        <v>2798</v>
      </c>
      <c r="B171" s="322" t="s">
        <v>2727</v>
      </c>
      <c r="C171" s="324"/>
      <c r="D171" s="324"/>
      <c r="E171" s="320" t="str">
        <f t="shared" si="8"/>
        <v/>
      </c>
      <c r="F171" s="321" t="str">
        <f t="shared" si="6"/>
        <v>否</v>
      </c>
      <c r="G171" s="304" t="str">
        <f t="shared" si="7"/>
        <v>项</v>
      </c>
    </row>
    <row r="172" ht="36" hidden="1" customHeight="1" spans="1:7">
      <c r="A172" s="323" t="s">
        <v>2799</v>
      </c>
      <c r="B172" s="322" t="s">
        <v>2731</v>
      </c>
      <c r="C172" s="324"/>
      <c r="D172" s="324"/>
      <c r="E172" s="320" t="str">
        <f t="shared" si="8"/>
        <v/>
      </c>
      <c r="F172" s="321" t="str">
        <f t="shared" si="6"/>
        <v>否</v>
      </c>
      <c r="G172" s="304" t="str">
        <f t="shared" si="7"/>
        <v>项</v>
      </c>
    </row>
    <row r="173" ht="36" hidden="1" customHeight="1" spans="1:7">
      <c r="A173" s="323" t="s">
        <v>2800</v>
      </c>
      <c r="B173" s="322" t="s">
        <v>2801</v>
      </c>
      <c r="C173" s="324"/>
      <c r="D173" s="324"/>
      <c r="E173" s="320" t="str">
        <f t="shared" si="8"/>
        <v/>
      </c>
      <c r="F173" s="321" t="str">
        <f t="shared" si="6"/>
        <v>否</v>
      </c>
      <c r="G173" s="304" t="str">
        <f t="shared" si="7"/>
        <v>项</v>
      </c>
    </row>
    <row r="174" ht="36" customHeight="1" spans="1:7">
      <c r="A174" s="317" t="s">
        <v>94</v>
      </c>
      <c r="B174" s="318" t="s">
        <v>2802</v>
      </c>
      <c r="C174" s="319"/>
      <c r="D174" s="319"/>
      <c r="E174" s="320" t="str">
        <f t="shared" si="8"/>
        <v/>
      </c>
      <c r="F174" s="321"/>
      <c r="G174" s="304"/>
    </row>
    <row r="175" ht="36" hidden="1" customHeight="1" spans="1:7">
      <c r="A175" s="317" t="s">
        <v>2803</v>
      </c>
      <c r="B175" s="318" t="s">
        <v>2804</v>
      </c>
      <c r="C175" s="319"/>
      <c r="D175" s="319"/>
      <c r="E175" s="320" t="str">
        <f t="shared" si="8"/>
        <v/>
      </c>
      <c r="F175" s="321" t="str">
        <f t="shared" si="6"/>
        <v>否</v>
      </c>
      <c r="G175" s="304" t="str">
        <f t="shared" si="7"/>
        <v>款</v>
      </c>
    </row>
    <row r="176" ht="36" hidden="1" customHeight="1" spans="1:7">
      <c r="A176" s="323" t="s">
        <v>2805</v>
      </c>
      <c r="B176" s="322" t="s">
        <v>2806</v>
      </c>
      <c r="C176" s="325"/>
      <c r="D176" s="325"/>
      <c r="E176" s="320" t="str">
        <f t="shared" si="8"/>
        <v/>
      </c>
      <c r="F176" s="321" t="str">
        <f t="shared" si="6"/>
        <v>否</v>
      </c>
      <c r="G176" s="304" t="str">
        <f t="shared" si="7"/>
        <v>项</v>
      </c>
    </row>
    <row r="177" ht="36" hidden="1" customHeight="1" spans="1:7">
      <c r="A177" s="323" t="s">
        <v>2807</v>
      </c>
      <c r="B177" s="322" t="s">
        <v>2808</v>
      </c>
      <c r="C177" s="324"/>
      <c r="D177" s="324"/>
      <c r="E177" s="320" t="str">
        <f t="shared" si="8"/>
        <v/>
      </c>
      <c r="F177" s="321" t="str">
        <f t="shared" si="6"/>
        <v>否</v>
      </c>
      <c r="G177" s="304" t="str">
        <f t="shared" si="7"/>
        <v>项</v>
      </c>
    </row>
    <row r="178" ht="36" customHeight="1" spans="1:7">
      <c r="A178" s="317" t="s">
        <v>116</v>
      </c>
      <c r="B178" s="318" t="s">
        <v>2809</v>
      </c>
      <c r="C178" s="319">
        <v>25873</v>
      </c>
      <c r="D178" s="319">
        <v>1872</v>
      </c>
      <c r="E178" s="327">
        <f t="shared" si="8"/>
        <v>-0.928</v>
      </c>
      <c r="F178" s="321"/>
      <c r="G178" s="304"/>
    </row>
    <row r="179" ht="36" customHeight="1" spans="1:7">
      <c r="A179" s="317" t="s">
        <v>2810</v>
      </c>
      <c r="B179" s="318" t="s">
        <v>2811</v>
      </c>
      <c r="C179" s="319">
        <v>25000</v>
      </c>
      <c r="D179" s="319">
        <v>1652</v>
      </c>
      <c r="E179" s="327">
        <f t="shared" si="8"/>
        <v>-0.934</v>
      </c>
      <c r="F179" s="321"/>
      <c r="G179" s="304"/>
    </row>
    <row r="180" ht="36" hidden="1" customHeight="1" spans="1:7">
      <c r="A180" s="323" t="s">
        <v>2812</v>
      </c>
      <c r="B180" s="322" t="s">
        <v>2813</v>
      </c>
      <c r="C180" s="325">
        <v>0</v>
      </c>
      <c r="D180" s="325">
        <v>0</v>
      </c>
      <c r="E180" s="320" t="str">
        <f t="shared" si="8"/>
        <v/>
      </c>
      <c r="F180" s="321" t="str">
        <f t="shared" si="6"/>
        <v>否</v>
      </c>
      <c r="G180" s="304" t="str">
        <f t="shared" si="7"/>
        <v>项</v>
      </c>
    </row>
    <row r="181" ht="36" customHeight="1" spans="1:7">
      <c r="A181" s="323" t="s">
        <v>2814</v>
      </c>
      <c r="B181" s="322" t="s">
        <v>2815</v>
      </c>
      <c r="C181" s="325">
        <v>25000</v>
      </c>
      <c r="D181" s="325">
        <v>1652</v>
      </c>
      <c r="E181" s="320">
        <f t="shared" si="8"/>
        <v>-0.934</v>
      </c>
      <c r="F181" s="321"/>
      <c r="G181" s="304"/>
    </row>
    <row r="182" ht="36" hidden="1" customHeight="1" spans="1:7">
      <c r="A182" s="323" t="s">
        <v>2816</v>
      </c>
      <c r="B182" s="322" t="s">
        <v>2817</v>
      </c>
      <c r="C182" s="324">
        <v>0</v>
      </c>
      <c r="D182" s="324">
        <v>0</v>
      </c>
      <c r="E182" s="320" t="str">
        <f t="shared" si="8"/>
        <v/>
      </c>
      <c r="F182" s="321" t="str">
        <f t="shared" si="6"/>
        <v>否</v>
      </c>
      <c r="G182" s="304" t="str">
        <f t="shared" si="7"/>
        <v>项</v>
      </c>
    </row>
    <row r="183" ht="36" customHeight="1" spans="1:7">
      <c r="A183" s="317" t="s">
        <v>2818</v>
      </c>
      <c r="B183" s="318" t="s">
        <v>2819</v>
      </c>
      <c r="C183" s="319">
        <v>2</v>
      </c>
      <c r="D183" s="319"/>
      <c r="E183" s="320">
        <f t="shared" si="8"/>
        <v>-1</v>
      </c>
      <c r="F183" s="321"/>
      <c r="G183" s="304"/>
    </row>
    <row r="184" ht="36" hidden="1" customHeight="1" spans="1:7">
      <c r="A184" s="323" t="s">
        <v>2820</v>
      </c>
      <c r="B184" s="322" t="s">
        <v>2821</v>
      </c>
      <c r="C184" s="324">
        <v>0</v>
      </c>
      <c r="D184" s="324">
        <v>0</v>
      </c>
      <c r="E184" s="320" t="str">
        <f t="shared" si="8"/>
        <v/>
      </c>
      <c r="F184" s="321" t="str">
        <f t="shared" si="6"/>
        <v>否</v>
      </c>
      <c r="G184" s="304" t="str">
        <f t="shared" si="7"/>
        <v>项</v>
      </c>
    </row>
    <row r="185" ht="36" hidden="1" customHeight="1" spans="1:7">
      <c r="A185" s="323" t="s">
        <v>2822</v>
      </c>
      <c r="B185" s="322" t="s">
        <v>2823</v>
      </c>
      <c r="C185" s="324">
        <v>0</v>
      </c>
      <c r="D185" s="324">
        <v>0</v>
      </c>
      <c r="E185" s="320" t="str">
        <f t="shared" si="8"/>
        <v/>
      </c>
      <c r="F185" s="321" t="str">
        <f t="shared" si="6"/>
        <v>否</v>
      </c>
      <c r="G185" s="304" t="str">
        <f t="shared" si="7"/>
        <v>项</v>
      </c>
    </row>
    <row r="186" ht="36" customHeight="1" spans="1:7">
      <c r="A186" s="323" t="s">
        <v>2824</v>
      </c>
      <c r="B186" s="322" t="s">
        <v>2825</v>
      </c>
      <c r="C186" s="325"/>
      <c r="D186" s="325"/>
      <c r="E186" s="320" t="str">
        <f t="shared" si="8"/>
        <v/>
      </c>
      <c r="F186" s="321"/>
      <c r="G186" s="304"/>
    </row>
    <row r="187" ht="36" hidden="1" customHeight="1" spans="1:7">
      <c r="A187" s="323" t="s">
        <v>2826</v>
      </c>
      <c r="B187" s="322" t="s">
        <v>2827</v>
      </c>
      <c r="C187" s="325">
        <v>0</v>
      </c>
      <c r="D187" s="325">
        <v>0</v>
      </c>
      <c r="E187" s="320" t="str">
        <f t="shared" si="8"/>
        <v/>
      </c>
      <c r="F187" s="321" t="str">
        <f t="shared" si="6"/>
        <v>否</v>
      </c>
      <c r="G187" s="304" t="str">
        <f t="shared" si="7"/>
        <v>项</v>
      </c>
    </row>
    <row r="188" ht="36" hidden="1" customHeight="1" spans="1:7">
      <c r="A188" s="323" t="s">
        <v>2828</v>
      </c>
      <c r="B188" s="322" t="s">
        <v>2829</v>
      </c>
      <c r="C188" s="324">
        <v>0</v>
      </c>
      <c r="D188" s="324">
        <v>0</v>
      </c>
      <c r="E188" s="320" t="str">
        <f t="shared" si="8"/>
        <v/>
      </c>
      <c r="F188" s="321" t="str">
        <f t="shared" si="6"/>
        <v>否</v>
      </c>
      <c r="G188" s="304" t="str">
        <f t="shared" si="7"/>
        <v>项</v>
      </c>
    </row>
    <row r="189" ht="36" hidden="1" customHeight="1" spans="1:7">
      <c r="A189" s="323" t="s">
        <v>2830</v>
      </c>
      <c r="B189" s="322" t="s">
        <v>2831</v>
      </c>
      <c r="C189" s="324">
        <v>0</v>
      </c>
      <c r="D189" s="324">
        <v>0</v>
      </c>
      <c r="E189" s="320" t="str">
        <f t="shared" si="8"/>
        <v/>
      </c>
      <c r="F189" s="321" t="str">
        <f t="shared" si="6"/>
        <v>否</v>
      </c>
      <c r="G189" s="304" t="str">
        <f t="shared" si="7"/>
        <v>项</v>
      </c>
    </row>
    <row r="190" ht="36" customHeight="1" spans="1:7">
      <c r="A190" s="323" t="s">
        <v>2832</v>
      </c>
      <c r="B190" s="322" t="s">
        <v>2833</v>
      </c>
      <c r="C190" s="325">
        <v>2</v>
      </c>
      <c r="D190" s="325"/>
      <c r="E190" s="320">
        <f t="shared" si="8"/>
        <v>-1</v>
      </c>
      <c r="F190" s="321"/>
      <c r="G190" s="304"/>
    </row>
    <row r="191" ht="36" hidden="1" customHeight="1" spans="1:7">
      <c r="A191" s="323" t="s">
        <v>2834</v>
      </c>
      <c r="B191" s="322" t="s">
        <v>2835</v>
      </c>
      <c r="C191" s="324">
        <v>0</v>
      </c>
      <c r="D191" s="324">
        <v>0</v>
      </c>
      <c r="E191" s="320" t="str">
        <f t="shared" si="8"/>
        <v/>
      </c>
      <c r="F191" s="321" t="str">
        <f t="shared" si="6"/>
        <v>否</v>
      </c>
      <c r="G191" s="304" t="str">
        <f t="shared" si="7"/>
        <v>项</v>
      </c>
    </row>
    <row r="192" ht="36" customHeight="1" spans="1:7">
      <c r="A192" s="317" t="s">
        <v>2836</v>
      </c>
      <c r="B192" s="318" t="s">
        <v>2837</v>
      </c>
      <c r="C192" s="319">
        <v>871</v>
      </c>
      <c r="D192" s="319">
        <v>220</v>
      </c>
      <c r="E192" s="327">
        <f t="shared" si="8"/>
        <v>-0.747</v>
      </c>
      <c r="F192" s="321"/>
      <c r="G192" s="304"/>
    </row>
    <row r="193" ht="36" hidden="1" customHeight="1" spans="1:7">
      <c r="A193" s="329">
        <v>2296001</v>
      </c>
      <c r="B193" s="322" t="s">
        <v>2838</v>
      </c>
      <c r="C193" s="324">
        <v>0</v>
      </c>
      <c r="D193" s="324">
        <v>0</v>
      </c>
      <c r="E193" s="320" t="str">
        <f t="shared" si="8"/>
        <v/>
      </c>
      <c r="F193" s="321" t="str">
        <f t="shared" si="6"/>
        <v>否</v>
      </c>
      <c r="G193" s="304" t="str">
        <f t="shared" si="7"/>
        <v>项</v>
      </c>
    </row>
    <row r="194" ht="36" customHeight="1" spans="1:7">
      <c r="A194" s="323" t="s">
        <v>2839</v>
      </c>
      <c r="B194" s="322" t="s">
        <v>2840</v>
      </c>
      <c r="C194" s="325">
        <v>338</v>
      </c>
      <c r="D194" s="325">
        <v>150</v>
      </c>
      <c r="E194" s="320">
        <f t="shared" si="8"/>
        <v>-0.556</v>
      </c>
      <c r="F194" s="321"/>
      <c r="G194" s="304"/>
    </row>
    <row r="195" ht="36" customHeight="1" spans="1:7">
      <c r="A195" s="323" t="s">
        <v>2841</v>
      </c>
      <c r="B195" s="322" t="s">
        <v>2842</v>
      </c>
      <c r="C195" s="325">
        <v>18</v>
      </c>
      <c r="D195" s="325"/>
      <c r="E195" s="320">
        <f t="shared" si="8"/>
        <v>-1</v>
      </c>
      <c r="F195" s="321"/>
      <c r="G195" s="304"/>
    </row>
    <row r="196" ht="36" customHeight="1" spans="1:7">
      <c r="A196" s="323" t="s">
        <v>2843</v>
      </c>
      <c r="B196" s="322" t="s">
        <v>2844</v>
      </c>
      <c r="C196" s="324">
        <v>77</v>
      </c>
      <c r="D196" s="324"/>
      <c r="E196" s="320">
        <f t="shared" si="8"/>
        <v>-1</v>
      </c>
      <c r="F196" s="321"/>
      <c r="G196" s="304"/>
    </row>
    <row r="197" ht="36" hidden="1" customHeight="1" spans="1:7">
      <c r="A197" s="323" t="s">
        <v>2845</v>
      </c>
      <c r="B197" s="322" t="s">
        <v>2846</v>
      </c>
      <c r="C197" s="324">
        <v>0</v>
      </c>
      <c r="D197" s="324">
        <v>0</v>
      </c>
      <c r="E197" s="320" t="str">
        <f t="shared" ref="E197:E260" si="9">IF(C197&lt;&gt;0,D197/C197-1,"")</f>
        <v/>
      </c>
      <c r="F197" s="321" t="str">
        <f t="shared" ref="F196:F259" si="10">IF(LEN(A197)=3,"是",IF(B197&lt;&gt;"",IF(SUM(C197:D197)&lt;&gt;0,"是","否"),"是"))</f>
        <v>否</v>
      </c>
      <c r="G197" s="304" t="str">
        <f t="shared" ref="G196:G259" si="11">IF(LEN(A197)=3,"类",IF(LEN(A197)=5,"款","项"))</f>
        <v>项</v>
      </c>
    </row>
    <row r="198" ht="36" customHeight="1" spans="1:7">
      <c r="A198" s="323" t="s">
        <v>2847</v>
      </c>
      <c r="B198" s="322" t="s">
        <v>2848</v>
      </c>
      <c r="C198" s="325">
        <v>119</v>
      </c>
      <c r="D198" s="325"/>
      <c r="E198" s="320">
        <f t="shared" si="9"/>
        <v>-1</v>
      </c>
      <c r="F198" s="321"/>
      <c r="G198" s="304"/>
    </row>
    <row r="199" ht="36" hidden="1" customHeight="1" spans="1:7">
      <c r="A199" s="323" t="s">
        <v>2849</v>
      </c>
      <c r="B199" s="322" t="s">
        <v>2850</v>
      </c>
      <c r="C199" s="324">
        <v>0</v>
      </c>
      <c r="D199" s="324">
        <v>0</v>
      </c>
      <c r="E199" s="320" t="str">
        <f t="shared" si="9"/>
        <v/>
      </c>
      <c r="F199" s="321" t="str">
        <f t="shared" si="10"/>
        <v>否</v>
      </c>
      <c r="G199" s="304" t="str">
        <f t="shared" si="11"/>
        <v>项</v>
      </c>
    </row>
    <row r="200" ht="36" hidden="1" customHeight="1" spans="1:7">
      <c r="A200" s="323" t="s">
        <v>2851</v>
      </c>
      <c r="B200" s="322" t="s">
        <v>2852</v>
      </c>
      <c r="C200" s="324">
        <v>0</v>
      </c>
      <c r="D200" s="324">
        <v>0</v>
      </c>
      <c r="E200" s="320" t="str">
        <f t="shared" si="9"/>
        <v/>
      </c>
      <c r="F200" s="321" t="str">
        <f t="shared" si="10"/>
        <v>否</v>
      </c>
      <c r="G200" s="304" t="str">
        <f t="shared" si="11"/>
        <v>项</v>
      </c>
    </row>
    <row r="201" ht="36" hidden="1" customHeight="1" spans="1:7">
      <c r="A201" s="323" t="s">
        <v>2853</v>
      </c>
      <c r="B201" s="322" t="s">
        <v>2854</v>
      </c>
      <c r="C201" s="324">
        <v>0</v>
      </c>
      <c r="D201" s="324">
        <v>0</v>
      </c>
      <c r="E201" s="320" t="str">
        <f t="shared" si="9"/>
        <v/>
      </c>
      <c r="F201" s="321" t="str">
        <f t="shared" si="10"/>
        <v>否</v>
      </c>
      <c r="G201" s="304" t="str">
        <f t="shared" si="11"/>
        <v>项</v>
      </c>
    </row>
    <row r="202" ht="36" hidden="1" customHeight="1" spans="1:7">
      <c r="A202" s="323" t="s">
        <v>2855</v>
      </c>
      <c r="B202" s="322" t="s">
        <v>2988</v>
      </c>
      <c r="C202" s="324">
        <v>0</v>
      </c>
      <c r="D202" s="324">
        <v>0</v>
      </c>
      <c r="E202" s="320" t="str">
        <f t="shared" si="9"/>
        <v/>
      </c>
      <c r="F202" s="321" t="str">
        <f t="shared" si="10"/>
        <v>否</v>
      </c>
      <c r="G202" s="304" t="str">
        <f t="shared" si="11"/>
        <v>项</v>
      </c>
    </row>
    <row r="203" ht="36" customHeight="1" spans="1:7">
      <c r="A203" s="323" t="s">
        <v>2857</v>
      </c>
      <c r="B203" s="322" t="s">
        <v>2858</v>
      </c>
      <c r="C203" s="325">
        <v>319</v>
      </c>
      <c r="D203" s="325">
        <v>70</v>
      </c>
      <c r="E203" s="320">
        <f t="shared" si="9"/>
        <v>-0.781</v>
      </c>
      <c r="F203" s="321"/>
      <c r="G203" s="304"/>
    </row>
    <row r="204" ht="36" customHeight="1" spans="1:7">
      <c r="A204" s="317" t="s">
        <v>112</v>
      </c>
      <c r="B204" s="318" t="s">
        <v>2859</v>
      </c>
      <c r="C204" s="319"/>
      <c r="D204" s="319"/>
      <c r="E204" s="327" t="str">
        <f t="shared" si="9"/>
        <v/>
      </c>
      <c r="F204" s="321"/>
      <c r="G204" s="304"/>
    </row>
    <row r="205" ht="36" hidden="1" customHeight="1" spans="1:7">
      <c r="A205" s="323" t="s">
        <v>2860</v>
      </c>
      <c r="B205" s="322" t="s">
        <v>2861</v>
      </c>
      <c r="C205" s="324"/>
      <c r="D205" s="324"/>
      <c r="E205" s="320" t="str">
        <f t="shared" si="9"/>
        <v/>
      </c>
      <c r="F205" s="321" t="str">
        <f t="shared" si="10"/>
        <v>否</v>
      </c>
      <c r="G205" s="304" t="str">
        <f t="shared" si="11"/>
        <v>项</v>
      </c>
    </row>
    <row r="206" ht="36" hidden="1" customHeight="1" spans="1:7">
      <c r="A206" s="323" t="s">
        <v>2862</v>
      </c>
      <c r="B206" s="322" t="s">
        <v>2863</v>
      </c>
      <c r="C206" s="324"/>
      <c r="D206" s="324"/>
      <c r="E206" s="320" t="str">
        <f t="shared" si="9"/>
        <v/>
      </c>
      <c r="F206" s="321" t="str">
        <f t="shared" si="10"/>
        <v>否</v>
      </c>
      <c r="G206" s="304" t="str">
        <f t="shared" si="11"/>
        <v>项</v>
      </c>
    </row>
    <row r="207" ht="36" hidden="1" customHeight="1" spans="1:7">
      <c r="A207" s="323" t="s">
        <v>2864</v>
      </c>
      <c r="B207" s="322" t="s">
        <v>2865</v>
      </c>
      <c r="C207" s="324"/>
      <c r="D207" s="324"/>
      <c r="E207" s="320" t="str">
        <f t="shared" si="9"/>
        <v/>
      </c>
      <c r="F207" s="321" t="str">
        <f t="shared" si="10"/>
        <v>否</v>
      </c>
      <c r="G207" s="304" t="str">
        <f t="shared" si="11"/>
        <v>项</v>
      </c>
    </row>
    <row r="208" ht="36" hidden="1" customHeight="1" spans="1:7">
      <c r="A208" s="323" t="s">
        <v>2866</v>
      </c>
      <c r="B208" s="322" t="s">
        <v>2867</v>
      </c>
      <c r="C208" s="324"/>
      <c r="D208" s="324"/>
      <c r="E208" s="320" t="str">
        <f t="shared" si="9"/>
        <v/>
      </c>
      <c r="F208" s="321" t="str">
        <f t="shared" si="10"/>
        <v>否</v>
      </c>
      <c r="G208" s="304" t="str">
        <f t="shared" si="11"/>
        <v>项</v>
      </c>
    </row>
    <row r="209" ht="36" hidden="1" customHeight="1" spans="1:7">
      <c r="A209" s="323" t="s">
        <v>2868</v>
      </c>
      <c r="B209" s="322" t="s">
        <v>2869</v>
      </c>
      <c r="C209" s="324"/>
      <c r="D209" s="324"/>
      <c r="E209" s="320" t="str">
        <f t="shared" si="9"/>
        <v/>
      </c>
      <c r="F209" s="321" t="str">
        <f t="shared" si="10"/>
        <v>否</v>
      </c>
      <c r="G209" s="304" t="str">
        <f t="shared" si="11"/>
        <v>项</v>
      </c>
    </row>
    <row r="210" ht="36" hidden="1" customHeight="1" spans="1:7">
      <c r="A210" s="323" t="s">
        <v>2870</v>
      </c>
      <c r="B210" s="322" t="s">
        <v>2871</v>
      </c>
      <c r="C210" s="324"/>
      <c r="D210" s="324"/>
      <c r="E210" s="320" t="str">
        <f t="shared" si="9"/>
        <v/>
      </c>
      <c r="F210" s="321" t="str">
        <f t="shared" si="10"/>
        <v>否</v>
      </c>
      <c r="G210" s="304" t="str">
        <f t="shared" si="11"/>
        <v>项</v>
      </c>
    </row>
    <row r="211" ht="36" hidden="1" customHeight="1" spans="1:7">
      <c r="A211" s="323" t="s">
        <v>2872</v>
      </c>
      <c r="B211" s="322" t="s">
        <v>2873</v>
      </c>
      <c r="C211" s="324"/>
      <c r="D211" s="324"/>
      <c r="E211" s="320" t="str">
        <f t="shared" si="9"/>
        <v/>
      </c>
      <c r="F211" s="321" t="str">
        <f t="shared" si="10"/>
        <v>否</v>
      </c>
      <c r="G211" s="304" t="str">
        <f t="shared" si="11"/>
        <v>项</v>
      </c>
    </row>
    <row r="212" ht="36" hidden="1" customHeight="1" spans="1:7">
      <c r="A212" s="323" t="s">
        <v>2874</v>
      </c>
      <c r="B212" s="322" t="s">
        <v>2875</v>
      </c>
      <c r="C212" s="324"/>
      <c r="D212" s="324"/>
      <c r="E212" s="320" t="str">
        <f t="shared" si="9"/>
        <v/>
      </c>
      <c r="F212" s="321" t="str">
        <f t="shared" si="10"/>
        <v>否</v>
      </c>
      <c r="G212" s="304" t="str">
        <f t="shared" si="11"/>
        <v>项</v>
      </c>
    </row>
    <row r="213" ht="36" hidden="1" customHeight="1" spans="1:7">
      <c r="A213" s="323" t="s">
        <v>2876</v>
      </c>
      <c r="B213" s="322" t="s">
        <v>2877</v>
      </c>
      <c r="C213" s="324"/>
      <c r="D213" s="324"/>
      <c r="E213" s="320" t="str">
        <f t="shared" si="9"/>
        <v/>
      </c>
      <c r="F213" s="321" t="str">
        <f t="shared" si="10"/>
        <v>否</v>
      </c>
      <c r="G213" s="304" t="str">
        <f t="shared" si="11"/>
        <v>项</v>
      </c>
    </row>
    <row r="214" ht="36" hidden="1" customHeight="1" spans="1:7">
      <c r="A214" s="323" t="s">
        <v>2878</v>
      </c>
      <c r="B214" s="322" t="s">
        <v>2879</v>
      </c>
      <c r="C214" s="324"/>
      <c r="D214" s="324"/>
      <c r="E214" s="320" t="str">
        <f t="shared" si="9"/>
        <v/>
      </c>
      <c r="F214" s="321" t="str">
        <f t="shared" si="10"/>
        <v>否</v>
      </c>
      <c r="G214" s="304" t="str">
        <f t="shared" si="11"/>
        <v>项</v>
      </c>
    </row>
    <row r="215" ht="36" hidden="1" customHeight="1" spans="1:7">
      <c r="A215" s="323" t="s">
        <v>2880</v>
      </c>
      <c r="B215" s="322" t="s">
        <v>2881</v>
      </c>
      <c r="C215" s="324"/>
      <c r="D215" s="324"/>
      <c r="E215" s="320" t="str">
        <f t="shared" si="9"/>
        <v/>
      </c>
      <c r="F215" s="321" t="str">
        <f t="shared" si="10"/>
        <v>否</v>
      </c>
      <c r="G215" s="304" t="str">
        <f t="shared" si="11"/>
        <v>项</v>
      </c>
    </row>
    <row r="216" ht="36" customHeight="1" spans="1:7">
      <c r="A216" s="323" t="s">
        <v>2882</v>
      </c>
      <c r="B216" s="322" t="s">
        <v>2883</v>
      </c>
      <c r="C216" s="324"/>
      <c r="D216" s="324"/>
      <c r="E216" s="320" t="str">
        <f t="shared" si="9"/>
        <v/>
      </c>
      <c r="F216" s="321"/>
      <c r="G216" s="304"/>
    </row>
    <row r="217" ht="36" customHeight="1" spans="1:7">
      <c r="A217" s="323" t="s">
        <v>2884</v>
      </c>
      <c r="B217" s="322" t="s">
        <v>2885</v>
      </c>
      <c r="C217" s="324"/>
      <c r="D217" s="324"/>
      <c r="E217" s="320" t="str">
        <f t="shared" si="9"/>
        <v/>
      </c>
      <c r="F217" s="321"/>
      <c r="G217" s="304"/>
    </row>
    <row r="218" ht="36" customHeight="1" spans="1:7">
      <c r="A218" s="323" t="s">
        <v>2886</v>
      </c>
      <c r="B218" s="322" t="s">
        <v>2887</v>
      </c>
      <c r="C218" s="324"/>
      <c r="D218" s="324"/>
      <c r="E218" s="320" t="str">
        <f t="shared" si="9"/>
        <v/>
      </c>
      <c r="F218" s="321"/>
      <c r="G218" s="304"/>
    </row>
    <row r="219" ht="36" customHeight="1" spans="1:7">
      <c r="A219" s="323" t="s">
        <v>2888</v>
      </c>
      <c r="B219" s="322" t="s">
        <v>2889</v>
      </c>
      <c r="C219" s="325"/>
      <c r="D219" s="325"/>
      <c r="E219" s="320" t="str">
        <f t="shared" si="9"/>
        <v/>
      </c>
      <c r="F219" s="321"/>
      <c r="G219" s="304"/>
    </row>
    <row r="220" ht="36" hidden="1" customHeight="1" spans="1:7">
      <c r="A220" s="323" t="s">
        <v>2890</v>
      </c>
      <c r="B220" s="322" t="s">
        <v>2891</v>
      </c>
      <c r="C220" s="325">
        <v>0</v>
      </c>
      <c r="D220" s="325">
        <v>0</v>
      </c>
      <c r="E220" s="320" t="str">
        <f t="shared" si="9"/>
        <v/>
      </c>
      <c r="F220" s="321" t="str">
        <f t="shared" si="10"/>
        <v>否</v>
      </c>
      <c r="G220" s="304" t="str">
        <f t="shared" si="11"/>
        <v>项</v>
      </c>
    </row>
    <row r="221" ht="36" customHeight="1" spans="1:7">
      <c r="A221" s="317" t="s">
        <v>114</v>
      </c>
      <c r="B221" s="318" t="s">
        <v>2892</v>
      </c>
      <c r="C221" s="319">
        <v>27</v>
      </c>
      <c r="D221" s="319"/>
      <c r="E221" s="327">
        <f t="shared" si="9"/>
        <v>-1</v>
      </c>
      <c r="F221" s="321"/>
      <c r="G221" s="304"/>
    </row>
    <row r="222" ht="36" customHeight="1" spans="1:7">
      <c r="A222" s="328">
        <v>23304</v>
      </c>
      <c r="B222" s="318" t="s">
        <v>2893</v>
      </c>
      <c r="C222" s="319">
        <v>27</v>
      </c>
      <c r="D222" s="319"/>
      <c r="E222" s="327">
        <f t="shared" si="9"/>
        <v>-1</v>
      </c>
      <c r="F222" s="321"/>
      <c r="G222" s="304"/>
    </row>
    <row r="223" ht="36" hidden="1" customHeight="1" spans="1:7">
      <c r="A223" s="323" t="s">
        <v>2894</v>
      </c>
      <c r="B223" s="322" t="s">
        <v>2895</v>
      </c>
      <c r="C223" s="324"/>
      <c r="D223" s="324"/>
      <c r="E223" s="320" t="str">
        <f t="shared" si="9"/>
        <v/>
      </c>
      <c r="F223" s="321" t="str">
        <f t="shared" si="10"/>
        <v>否</v>
      </c>
      <c r="G223" s="304" t="str">
        <f t="shared" si="11"/>
        <v>项</v>
      </c>
    </row>
    <row r="224" ht="36" hidden="1" customHeight="1" spans="1:7">
      <c r="A224" s="323" t="s">
        <v>2896</v>
      </c>
      <c r="B224" s="322" t="s">
        <v>2897</v>
      </c>
      <c r="C224" s="324"/>
      <c r="D224" s="324"/>
      <c r="E224" s="320" t="str">
        <f t="shared" si="9"/>
        <v/>
      </c>
      <c r="F224" s="321" t="str">
        <f t="shared" si="10"/>
        <v>否</v>
      </c>
      <c r="G224" s="304" t="str">
        <f t="shared" si="11"/>
        <v>项</v>
      </c>
    </row>
    <row r="225" ht="36" hidden="1" customHeight="1" spans="1:7">
      <c r="A225" s="323" t="s">
        <v>2898</v>
      </c>
      <c r="B225" s="322" t="s">
        <v>2899</v>
      </c>
      <c r="C225" s="324"/>
      <c r="D225" s="324"/>
      <c r="E225" s="320" t="str">
        <f t="shared" si="9"/>
        <v/>
      </c>
      <c r="F225" s="321" t="str">
        <f t="shared" si="10"/>
        <v>否</v>
      </c>
      <c r="G225" s="304" t="str">
        <f t="shared" si="11"/>
        <v>项</v>
      </c>
    </row>
    <row r="226" ht="36" hidden="1" customHeight="1" spans="1:7">
      <c r="A226" s="323" t="s">
        <v>2900</v>
      </c>
      <c r="B226" s="322" t="s">
        <v>2901</v>
      </c>
      <c r="C226" s="324"/>
      <c r="D226" s="324"/>
      <c r="E226" s="320" t="str">
        <f t="shared" si="9"/>
        <v/>
      </c>
      <c r="F226" s="321" t="str">
        <f t="shared" si="10"/>
        <v>否</v>
      </c>
      <c r="G226" s="304" t="str">
        <f t="shared" si="11"/>
        <v>项</v>
      </c>
    </row>
    <row r="227" ht="36" hidden="1" customHeight="1" spans="1:7">
      <c r="A227" s="323" t="s">
        <v>2902</v>
      </c>
      <c r="B227" s="322" t="s">
        <v>2903</v>
      </c>
      <c r="C227" s="324"/>
      <c r="D227" s="324"/>
      <c r="E227" s="320" t="str">
        <f t="shared" si="9"/>
        <v/>
      </c>
      <c r="F227" s="321" t="str">
        <f t="shared" si="10"/>
        <v>否</v>
      </c>
      <c r="G227" s="304" t="str">
        <f t="shared" si="11"/>
        <v>项</v>
      </c>
    </row>
    <row r="228" ht="36" hidden="1" customHeight="1" spans="1:7">
      <c r="A228" s="323" t="s">
        <v>2904</v>
      </c>
      <c r="B228" s="322" t="s">
        <v>2905</v>
      </c>
      <c r="C228" s="324"/>
      <c r="D228" s="324"/>
      <c r="E228" s="320" t="str">
        <f t="shared" si="9"/>
        <v/>
      </c>
      <c r="F228" s="321" t="str">
        <f t="shared" si="10"/>
        <v>否</v>
      </c>
      <c r="G228" s="304" t="str">
        <f t="shared" si="11"/>
        <v>项</v>
      </c>
    </row>
    <row r="229" ht="36" hidden="1" customHeight="1" spans="1:7">
      <c r="A229" s="323" t="s">
        <v>2906</v>
      </c>
      <c r="B229" s="322" t="s">
        <v>2907</v>
      </c>
      <c r="C229" s="324"/>
      <c r="D229" s="324"/>
      <c r="E229" s="320" t="str">
        <f t="shared" si="9"/>
        <v/>
      </c>
      <c r="F229" s="321" t="str">
        <f t="shared" si="10"/>
        <v>否</v>
      </c>
      <c r="G229" s="304" t="str">
        <f t="shared" si="11"/>
        <v>项</v>
      </c>
    </row>
    <row r="230" ht="36" hidden="1" customHeight="1" spans="1:7">
      <c r="A230" s="323" t="s">
        <v>2908</v>
      </c>
      <c r="B230" s="322" t="s">
        <v>2909</v>
      </c>
      <c r="C230" s="324"/>
      <c r="D230" s="324"/>
      <c r="E230" s="320" t="str">
        <f t="shared" si="9"/>
        <v/>
      </c>
      <c r="F230" s="321" t="str">
        <f t="shared" si="10"/>
        <v>否</v>
      </c>
      <c r="G230" s="304" t="str">
        <f t="shared" si="11"/>
        <v>项</v>
      </c>
    </row>
    <row r="231" ht="36" hidden="1" customHeight="1" spans="1:7">
      <c r="A231" s="323" t="s">
        <v>2910</v>
      </c>
      <c r="B231" s="322" t="s">
        <v>2911</v>
      </c>
      <c r="C231" s="324"/>
      <c r="D231" s="324"/>
      <c r="E231" s="320" t="str">
        <f t="shared" si="9"/>
        <v/>
      </c>
      <c r="F231" s="321" t="str">
        <f t="shared" si="10"/>
        <v>否</v>
      </c>
      <c r="G231" s="304" t="str">
        <f t="shared" si="11"/>
        <v>项</v>
      </c>
    </row>
    <row r="232" ht="36" hidden="1" customHeight="1" spans="1:7">
      <c r="A232" s="323" t="s">
        <v>2912</v>
      </c>
      <c r="B232" s="322" t="s">
        <v>2913</v>
      </c>
      <c r="C232" s="324"/>
      <c r="D232" s="324"/>
      <c r="E232" s="320" t="str">
        <f t="shared" si="9"/>
        <v/>
      </c>
      <c r="F232" s="321" t="str">
        <f t="shared" si="10"/>
        <v>否</v>
      </c>
      <c r="G232" s="304" t="str">
        <f t="shared" si="11"/>
        <v>项</v>
      </c>
    </row>
    <row r="233" ht="36" hidden="1" customHeight="1" spans="1:7">
      <c r="A233" s="323" t="s">
        <v>2914</v>
      </c>
      <c r="B233" s="322" t="s">
        <v>2915</v>
      </c>
      <c r="C233" s="324"/>
      <c r="D233" s="324"/>
      <c r="E233" s="320" t="str">
        <f t="shared" si="9"/>
        <v/>
      </c>
      <c r="F233" s="321" t="str">
        <f t="shared" si="10"/>
        <v>否</v>
      </c>
      <c r="G233" s="304" t="str">
        <f t="shared" si="11"/>
        <v>项</v>
      </c>
    </row>
    <row r="234" ht="36" hidden="1" customHeight="1" spans="1:7">
      <c r="A234" s="323" t="s">
        <v>2916</v>
      </c>
      <c r="B234" s="322" t="s">
        <v>2917</v>
      </c>
      <c r="C234" s="324"/>
      <c r="D234" s="324"/>
      <c r="E234" s="320" t="str">
        <f t="shared" si="9"/>
        <v/>
      </c>
      <c r="F234" s="321" t="str">
        <f t="shared" si="10"/>
        <v>否</v>
      </c>
      <c r="G234" s="304" t="str">
        <f t="shared" si="11"/>
        <v>项</v>
      </c>
    </row>
    <row r="235" ht="36" customHeight="1" spans="1:7">
      <c r="A235" s="323" t="s">
        <v>2918</v>
      </c>
      <c r="B235" s="322" t="s">
        <v>2919</v>
      </c>
      <c r="C235" s="324"/>
      <c r="D235" s="324"/>
      <c r="E235" s="320" t="str">
        <f t="shared" si="9"/>
        <v/>
      </c>
      <c r="F235" s="321"/>
      <c r="G235" s="304"/>
    </row>
    <row r="236" ht="36" customHeight="1" spans="1:7">
      <c r="A236" s="323" t="s">
        <v>2920</v>
      </c>
      <c r="B236" s="322" t="s">
        <v>2921</v>
      </c>
      <c r="C236" s="324"/>
      <c r="D236" s="324"/>
      <c r="E236" s="320" t="str">
        <f t="shared" si="9"/>
        <v/>
      </c>
      <c r="F236" s="321"/>
      <c r="G236" s="304"/>
    </row>
    <row r="237" ht="36" customHeight="1" spans="1:7">
      <c r="A237" s="323" t="s">
        <v>2922</v>
      </c>
      <c r="B237" s="322" t="s">
        <v>2923</v>
      </c>
      <c r="C237" s="325">
        <v>27</v>
      </c>
      <c r="D237" s="325"/>
      <c r="E237" s="320">
        <f t="shared" si="9"/>
        <v>-1</v>
      </c>
      <c r="F237" s="321"/>
      <c r="G237" s="304"/>
    </row>
    <row r="238" ht="36" hidden="1" customHeight="1" spans="1:7">
      <c r="A238" s="323" t="s">
        <v>2924</v>
      </c>
      <c r="B238" s="322" t="s">
        <v>2925</v>
      </c>
      <c r="C238" s="325">
        <v>0</v>
      </c>
      <c r="D238" s="325"/>
      <c r="E238" s="320" t="str">
        <f t="shared" si="9"/>
        <v/>
      </c>
      <c r="F238" s="321" t="str">
        <f t="shared" si="10"/>
        <v>否</v>
      </c>
      <c r="G238" s="304" t="str">
        <f t="shared" si="11"/>
        <v>项</v>
      </c>
    </row>
    <row r="239" ht="36" customHeight="1" spans="1:7">
      <c r="A239" s="328" t="s">
        <v>2926</v>
      </c>
      <c r="B239" s="318" t="s">
        <v>2927</v>
      </c>
      <c r="C239" s="319">
        <v>443</v>
      </c>
      <c r="D239" s="319"/>
      <c r="E239" s="327">
        <f t="shared" si="9"/>
        <v>-1</v>
      </c>
      <c r="F239" s="321"/>
      <c r="G239" s="304"/>
    </row>
    <row r="240" ht="36" customHeight="1" spans="1:7">
      <c r="A240" s="328" t="s">
        <v>2928</v>
      </c>
      <c r="B240" s="318" t="s">
        <v>2929</v>
      </c>
      <c r="C240" s="326"/>
      <c r="D240" s="326"/>
      <c r="E240" s="327" t="str">
        <f t="shared" si="9"/>
        <v/>
      </c>
      <c r="F240" s="321"/>
      <c r="G240" s="304"/>
    </row>
    <row r="241" ht="36" hidden="1" customHeight="1" spans="1:7">
      <c r="A241" s="329" t="s">
        <v>2930</v>
      </c>
      <c r="B241" s="322" t="s">
        <v>2931</v>
      </c>
      <c r="C241" s="324"/>
      <c r="D241" s="324"/>
      <c r="E241" s="320" t="str">
        <f t="shared" si="9"/>
        <v/>
      </c>
      <c r="F241" s="321" t="str">
        <f t="shared" si="10"/>
        <v>否</v>
      </c>
      <c r="G241" s="304" t="str">
        <f t="shared" si="11"/>
        <v>项</v>
      </c>
    </row>
    <row r="242" ht="36" hidden="1" customHeight="1" spans="1:7">
      <c r="A242" s="329" t="s">
        <v>2932</v>
      </c>
      <c r="B242" s="322" t="s">
        <v>2933</v>
      </c>
      <c r="C242" s="324"/>
      <c r="D242" s="324"/>
      <c r="E242" s="320" t="str">
        <f t="shared" si="9"/>
        <v/>
      </c>
      <c r="F242" s="321" t="str">
        <f t="shared" si="10"/>
        <v>否</v>
      </c>
      <c r="G242" s="304" t="str">
        <f t="shared" si="11"/>
        <v>项</v>
      </c>
    </row>
    <row r="243" ht="36" hidden="1" customHeight="1" spans="1:7">
      <c r="A243" s="329" t="s">
        <v>2934</v>
      </c>
      <c r="B243" s="322" t="s">
        <v>2935</v>
      </c>
      <c r="C243" s="324"/>
      <c r="D243" s="324"/>
      <c r="E243" s="320" t="str">
        <f t="shared" si="9"/>
        <v/>
      </c>
      <c r="F243" s="321" t="str">
        <f t="shared" si="10"/>
        <v>否</v>
      </c>
      <c r="G243" s="304" t="str">
        <f t="shared" si="11"/>
        <v>项</v>
      </c>
    </row>
    <row r="244" ht="36" hidden="1" customHeight="1" spans="1:7">
      <c r="A244" s="329" t="s">
        <v>2936</v>
      </c>
      <c r="B244" s="322" t="s">
        <v>2937</v>
      </c>
      <c r="C244" s="324"/>
      <c r="D244" s="324"/>
      <c r="E244" s="320" t="str">
        <f t="shared" si="9"/>
        <v/>
      </c>
      <c r="F244" s="321" t="str">
        <f t="shared" si="10"/>
        <v>否</v>
      </c>
      <c r="G244" s="304" t="str">
        <f t="shared" si="11"/>
        <v>项</v>
      </c>
    </row>
    <row r="245" ht="36" hidden="1" customHeight="1" spans="1:7">
      <c r="A245" s="329" t="s">
        <v>2938</v>
      </c>
      <c r="B245" s="322" t="s">
        <v>2939</v>
      </c>
      <c r="C245" s="324"/>
      <c r="D245" s="324"/>
      <c r="E245" s="320" t="str">
        <f t="shared" si="9"/>
        <v/>
      </c>
      <c r="F245" s="321" t="str">
        <f t="shared" si="10"/>
        <v>否</v>
      </c>
      <c r="G245" s="304" t="str">
        <f t="shared" si="11"/>
        <v>项</v>
      </c>
    </row>
    <row r="246" ht="36" hidden="1" customHeight="1" spans="1:7">
      <c r="A246" s="329" t="s">
        <v>2940</v>
      </c>
      <c r="B246" s="322" t="s">
        <v>2941</v>
      </c>
      <c r="C246" s="324"/>
      <c r="D246" s="324"/>
      <c r="E246" s="320" t="str">
        <f t="shared" si="9"/>
        <v/>
      </c>
      <c r="F246" s="321" t="str">
        <f t="shared" si="10"/>
        <v>否</v>
      </c>
      <c r="G246" s="304" t="str">
        <f t="shared" si="11"/>
        <v>项</v>
      </c>
    </row>
    <row r="247" ht="36" hidden="1" customHeight="1" spans="1:7">
      <c r="A247" s="329" t="s">
        <v>2942</v>
      </c>
      <c r="B247" s="322" t="s">
        <v>2943</v>
      </c>
      <c r="C247" s="324"/>
      <c r="D247" s="324"/>
      <c r="E247" s="320" t="str">
        <f t="shared" si="9"/>
        <v/>
      </c>
      <c r="F247" s="321" t="str">
        <f t="shared" si="10"/>
        <v>否</v>
      </c>
      <c r="G247" s="304" t="str">
        <f t="shared" si="11"/>
        <v>项</v>
      </c>
    </row>
    <row r="248" ht="36" hidden="1" customHeight="1" spans="1:7">
      <c r="A248" s="329" t="s">
        <v>2944</v>
      </c>
      <c r="B248" s="322" t="s">
        <v>2945</v>
      </c>
      <c r="C248" s="324"/>
      <c r="D248" s="324"/>
      <c r="E248" s="320" t="str">
        <f t="shared" si="9"/>
        <v/>
      </c>
      <c r="F248" s="321" t="str">
        <f t="shared" si="10"/>
        <v>否</v>
      </c>
      <c r="G248" s="304" t="str">
        <f t="shared" si="11"/>
        <v>项</v>
      </c>
    </row>
    <row r="249" ht="36" customHeight="1" spans="1:7">
      <c r="A249" s="329" t="s">
        <v>2946</v>
      </c>
      <c r="B249" s="322" t="s">
        <v>2947</v>
      </c>
      <c r="C249" s="324"/>
      <c r="D249" s="324"/>
      <c r="E249" s="320" t="str">
        <f t="shared" si="9"/>
        <v/>
      </c>
      <c r="F249" s="321"/>
      <c r="G249" s="304"/>
    </row>
    <row r="250" ht="36" hidden="1" customHeight="1" spans="1:7">
      <c r="A250" s="329" t="s">
        <v>2948</v>
      </c>
      <c r="B250" s="322" t="s">
        <v>2949</v>
      </c>
      <c r="C250" s="324"/>
      <c r="D250" s="324"/>
      <c r="E250" s="320" t="str">
        <f t="shared" si="9"/>
        <v/>
      </c>
      <c r="F250" s="321" t="str">
        <f t="shared" si="10"/>
        <v>否</v>
      </c>
      <c r="G250" s="304" t="str">
        <f t="shared" si="11"/>
        <v>项</v>
      </c>
    </row>
    <row r="251" ht="36" hidden="1" customHeight="1" spans="1:7">
      <c r="A251" s="329" t="s">
        <v>2950</v>
      </c>
      <c r="B251" s="322" t="s">
        <v>2951</v>
      </c>
      <c r="C251" s="324"/>
      <c r="D251" s="324"/>
      <c r="E251" s="320" t="str">
        <f t="shared" si="9"/>
        <v/>
      </c>
      <c r="F251" s="321" t="str">
        <f t="shared" si="10"/>
        <v>否</v>
      </c>
      <c r="G251" s="304" t="str">
        <f t="shared" si="11"/>
        <v>项</v>
      </c>
    </row>
    <row r="252" ht="36" hidden="1" customHeight="1" spans="1:7">
      <c r="A252" s="329" t="s">
        <v>2952</v>
      </c>
      <c r="B252" s="322" t="s">
        <v>2953</v>
      </c>
      <c r="C252" s="324"/>
      <c r="D252" s="324"/>
      <c r="E252" s="320" t="str">
        <f t="shared" si="9"/>
        <v/>
      </c>
      <c r="F252" s="321" t="str">
        <f t="shared" si="10"/>
        <v>否</v>
      </c>
      <c r="G252" s="304" t="str">
        <f t="shared" si="11"/>
        <v>项</v>
      </c>
    </row>
    <row r="253" ht="36" customHeight="1" spans="1:7">
      <c r="A253" s="328" t="s">
        <v>2954</v>
      </c>
      <c r="B253" s="318" t="s">
        <v>2955</v>
      </c>
      <c r="C253" s="326">
        <v>443</v>
      </c>
      <c r="D253" s="326"/>
      <c r="E253" s="327">
        <f t="shared" si="9"/>
        <v>-1</v>
      </c>
      <c r="F253" s="321"/>
      <c r="G253" s="304"/>
    </row>
    <row r="254" ht="36" hidden="1" customHeight="1" spans="1:7">
      <c r="A254" s="329" t="s">
        <v>2956</v>
      </c>
      <c r="B254" s="322" t="s">
        <v>2957</v>
      </c>
      <c r="C254" s="324"/>
      <c r="D254" s="324"/>
      <c r="E254" s="320" t="str">
        <f t="shared" si="9"/>
        <v/>
      </c>
      <c r="F254" s="321" t="str">
        <f t="shared" si="10"/>
        <v>否</v>
      </c>
      <c r="G254" s="304" t="str">
        <f t="shared" si="11"/>
        <v>项</v>
      </c>
    </row>
    <row r="255" ht="36" hidden="1" customHeight="1" spans="1:7">
      <c r="A255" s="329" t="s">
        <v>2958</v>
      </c>
      <c r="B255" s="322" t="s">
        <v>2959</v>
      </c>
      <c r="C255" s="324"/>
      <c r="D255" s="324"/>
      <c r="E255" s="320" t="str">
        <f t="shared" si="9"/>
        <v/>
      </c>
      <c r="F255" s="321" t="str">
        <f t="shared" si="10"/>
        <v>否</v>
      </c>
      <c r="G255" s="304" t="str">
        <f t="shared" si="11"/>
        <v>项</v>
      </c>
    </row>
    <row r="256" ht="36" hidden="1" customHeight="1" spans="1:7">
      <c r="A256" s="329" t="s">
        <v>2960</v>
      </c>
      <c r="B256" s="322" t="s">
        <v>2961</v>
      </c>
      <c r="C256" s="324"/>
      <c r="D256" s="324"/>
      <c r="E256" s="320" t="str">
        <f t="shared" si="9"/>
        <v/>
      </c>
      <c r="F256" s="321" t="str">
        <f t="shared" si="10"/>
        <v>否</v>
      </c>
      <c r="G256" s="304" t="str">
        <f t="shared" si="11"/>
        <v>项</v>
      </c>
    </row>
    <row r="257" ht="36" hidden="1" customHeight="1" spans="1:7">
      <c r="A257" s="329" t="s">
        <v>2962</v>
      </c>
      <c r="B257" s="322" t="s">
        <v>2963</v>
      </c>
      <c r="C257" s="324"/>
      <c r="D257" s="324"/>
      <c r="E257" s="320" t="str">
        <f t="shared" si="9"/>
        <v/>
      </c>
      <c r="F257" s="321" t="str">
        <f t="shared" si="10"/>
        <v>否</v>
      </c>
      <c r="G257" s="304" t="str">
        <f t="shared" si="11"/>
        <v>项</v>
      </c>
    </row>
    <row r="258" ht="36" hidden="1" customHeight="1" spans="1:7">
      <c r="A258" s="329" t="s">
        <v>2964</v>
      </c>
      <c r="B258" s="322" t="s">
        <v>2965</v>
      </c>
      <c r="C258" s="324"/>
      <c r="D258" s="324"/>
      <c r="E258" s="320" t="str">
        <f t="shared" si="9"/>
        <v/>
      </c>
      <c r="F258" s="321" t="str">
        <f t="shared" si="10"/>
        <v>否</v>
      </c>
      <c r="G258" s="304" t="str">
        <f t="shared" si="11"/>
        <v>项</v>
      </c>
    </row>
    <row r="259" ht="36" customHeight="1" spans="1:7">
      <c r="A259" s="329" t="s">
        <v>2966</v>
      </c>
      <c r="B259" s="322" t="s">
        <v>2967</v>
      </c>
      <c r="C259" s="324">
        <v>443</v>
      </c>
      <c r="D259" s="324"/>
      <c r="E259" s="320">
        <f t="shared" si="9"/>
        <v>-1</v>
      </c>
      <c r="F259" s="321"/>
      <c r="G259" s="304"/>
    </row>
    <row r="260" ht="36" customHeight="1" spans="1:7">
      <c r="A260" s="323"/>
      <c r="B260" s="322"/>
      <c r="C260" s="325"/>
      <c r="D260" s="325"/>
      <c r="E260" s="320" t="str">
        <f t="shared" si="9"/>
        <v/>
      </c>
      <c r="F260" s="321"/>
      <c r="G260" s="304"/>
    </row>
    <row r="261" ht="36" customHeight="1" spans="1:7">
      <c r="A261" s="330"/>
      <c r="B261" s="331" t="s">
        <v>2989</v>
      </c>
      <c r="C261" s="319">
        <f>C239+C221+C204+C178+C174+C122+C98+C43+C32+C20+C4</f>
        <v>29312</v>
      </c>
      <c r="D261" s="319">
        <f>D239+D221+D204+D178+D174+D122+D98+D43+D32+D20+D4</f>
        <v>6875</v>
      </c>
      <c r="E261" s="327">
        <f t="shared" ref="E261:E271" si="12">IF(C261&lt;&gt;0,D261/C261-1,"")</f>
        <v>-0.765</v>
      </c>
      <c r="F261" s="321"/>
      <c r="G261" s="304"/>
    </row>
    <row r="262" ht="36" customHeight="1" spans="1:7">
      <c r="A262" s="332" t="s">
        <v>2969</v>
      </c>
      <c r="B262" s="333" t="s">
        <v>119</v>
      </c>
      <c r="C262" s="95">
        <v>12291</v>
      </c>
      <c r="D262" s="95">
        <v>20000</v>
      </c>
      <c r="E262" s="327">
        <f t="shared" si="12"/>
        <v>0.627</v>
      </c>
      <c r="F262" s="321"/>
      <c r="G262" s="304"/>
    </row>
    <row r="263" ht="36" customHeight="1" spans="1:7">
      <c r="A263" s="332" t="s">
        <v>2970</v>
      </c>
      <c r="B263" s="334" t="s">
        <v>2971</v>
      </c>
      <c r="C263" s="100"/>
      <c r="D263" s="100"/>
      <c r="E263" s="320" t="str">
        <f t="shared" si="12"/>
        <v/>
      </c>
      <c r="F263" s="321"/>
      <c r="G263" s="304"/>
    </row>
    <row r="264" ht="36" customHeight="1" spans="1:7">
      <c r="A264" s="335" t="s">
        <v>2990</v>
      </c>
      <c r="B264" s="334" t="s">
        <v>2991</v>
      </c>
      <c r="C264" s="100"/>
      <c r="D264" s="100"/>
      <c r="E264" s="320" t="str">
        <f t="shared" si="12"/>
        <v/>
      </c>
      <c r="F264" s="321"/>
      <c r="G264" s="304"/>
    </row>
    <row r="265" ht="36" hidden="1" customHeight="1" spans="1:6">
      <c r="A265" s="336" t="s">
        <v>2972</v>
      </c>
      <c r="B265" s="337" t="s">
        <v>2973</v>
      </c>
      <c r="C265" s="100"/>
      <c r="D265" s="100"/>
      <c r="E265" s="320" t="str">
        <f t="shared" si="12"/>
        <v/>
      </c>
      <c r="F265" s="321" t="str">
        <f>IF(LEN(A265)=3,"是",IF(B265&lt;&gt;"",IF(SUM(C265:D265)&lt;&gt;0,"是","否"),"是"))</f>
        <v>否</v>
      </c>
    </row>
    <row r="266" ht="36" customHeight="1" spans="1:7">
      <c r="A266" s="335" t="s">
        <v>2992</v>
      </c>
      <c r="B266" s="334" t="s">
        <v>2977</v>
      </c>
      <c r="C266" s="100">
        <v>11000</v>
      </c>
      <c r="D266" s="100">
        <v>20000</v>
      </c>
      <c r="E266" s="320">
        <f t="shared" si="12"/>
        <v>0.818</v>
      </c>
      <c r="F266" s="321"/>
      <c r="G266" s="304"/>
    </row>
    <row r="267" ht="36" customHeight="1" spans="1:7">
      <c r="A267" s="335" t="s">
        <v>2978</v>
      </c>
      <c r="B267" s="334" t="s">
        <v>2979</v>
      </c>
      <c r="C267" s="100">
        <v>1291</v>
      </c>
      <c r="D267" s="100"/>
      <c r="E267" s="320">
        <f t="shared" si="12"/>
        <v>-1</v>
      </c>
      <c r="F267" s="321"/>
      <c r="G267" s="304"/>
    </row>
    <row r="268" ht="36" customHeight="1" spans="1:7">
      <c r="A268" s="335" t="s">
        <v>2993</v>
      </c>
      <c r="B268" s="338" t="s">
        <v>2994</v>
      </c>
      <c r="C268" s="100"/>
      <c r="D268" s="100"/>
      <c r="E268" s="320" t="str">
        <f t="shared" si="12"/>
        <v/>
      </c>
      <c r="F268" s="321"/>
      <c r="G268" s="304"/>
    </row>
    <row r="269" ht="36" customHeight="1" spans="1:7">
      <c r="A269" s="332" t="s">
        <v>2980</v>
      </c>
      <c r="B269" s="339" t="s">
        <v>2981</v>
      </c>
      <c r="C269" s="95"/>
      <c r="D269" s="95"/>
      <c r="E269" s="320" t="str">
        <f t="shared" si="12"/>
        <v/>
      </c>
      <c r="F269" s="321"/>
      <c r="G269" s="304"/>
    </row>
    <row r="270" ht="36" hidden="1" customHeight="1" spans="1:7">
      <c r="A270" s="332"/>
      <c r="B270" s="339" t="s">
        <v>2995</v>
      </c>
      <c r="C270" s="95"/>
      <c r="D270" s="100"/>
      <c r="E270" s="320" t="str">
        <f t="shared" si="12"/>
        <v/>
      </c>
      <c r="F270" s="321" t="str">
        <f>IF(LEN(A270)=3,"是",IF(B270&lt;&gt;"",IF(SUM(C270:D270)&lt;&gt;0,"是","否"),"是"))</f>
        <v>否</v>
      </c>
      <c r="G270" s="304"/>
    </row>
    <row r="271" ht="36" customHeight="1" spans="1:7">
      <c r="A271" s="340"/>
      <c r="B271" s="341" t="s">
        <v>126</v>
      </c>
      <c r="C271" s="95">
        <f>C269+C262+C261</f>
        <v>41603</v>
      </c>
      <c r="D271" s="95">
        <f>D269+D262+D261</f>
        <v>26875</v>
      </c>
      <c r="E271" s="320">
        <f t="shared" si="12"/>
        <v>-0.354</v>
      </c>
      <c r="F271" s="321"/>
      <c r="G271" s="304"/>
    </row>
    <row r="272" spans="3:4">
      <c r="C272" s="342"/>
      <c r="D272" s="342"/>
    </row>
    <row r="273" spans="3:4">
      <c r="C273" s="342"/>
      <c r="D273" s="342"/>
    </row>
    <row r="274" spans="3:4">
      <c r="C274" s="342"/>
      <c r="D274" s="342"/>
    </row>
  </sheetData>
  <autoFilter xmlns:etc="http://www.wps.cn/officeDocument/2017/etCustomData" ref="A3:G271" etc:filterBottomFollowUsedRange="0">
    <filterColumn colId="5">
      <customFilters>
        <customFilter operator="equal" val="是"/>
      </customFilters>
    </filterColumn>
    <extLst/>
  </autoFilter>
  <mergeCells count="1">
    <mergeCell ref="B1:E1"/>
  </mergeCells>
  <conditionalFormatting sqref="B268">
    <cfRule type="expression" dxfId="1" priority="10" stopIfTrue="1">
      <formula>"len($A:$A)=3"</formula>
    </cfRule>
  </conditionalFormatting>
  <conditionalFormatting sqref="C268">
    <cfRule type="expression" dxfId="1" priority="4" stopIfTrue="1">
      <formula>"len($A:$A)=3"</formula>
    </cfRule>
  </conditionalFormatting>
  <conditionalFormatting sqref="D268">
    <cfRule type="expression" dxfId="1" priority="3" stopIfTrue="1">
      <formula>"len($A:$A)=3"</formula>
    </cfRule>
  </conditionalFormatting>
  <conditionalFormatting sqref="D269">
    <cfRule type="expression" dxfId="1" priority="1" stopIfTrue="1">
      <formula>"len($A:$A)=3"</formula>
    </cfRule>
  </conditionalFormatting>
  <conditionalFormatting sqref="B269:B270">
    <cfRule type="expression" dxfId="1" priority="8" stopIfTrue="1">
      <formula>"len($A:$A)=3"</formula>
    </cfRule>
  </conditionalFormatting>
  <conditionalFormatting sqref="C269:C270">
    <cfRule type="expression" dxfId="1" priority="2"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15"/>
  <sheetViews>
    <sheetView showGridLines="0" showZeros="0" view="pageBreakPreview" zoomScaleNormal="100" topLeftCell="A9" workbookViewId="0">
      <selection activeCell="E1" sqref="E$1:E$1048576"/>
    </sheetView>
  </sheetViews>
  <sheetFormatPr defaultColWidth="9" defaultRowHeight="13.5" outlineLevelCol="4"/>
  <cols>
    <col min="1" max="1" width="52.125" style="281" customWidth="1"/>
    <col min="2" max="4" width="20.625" customWidth="1"/>
  </cols>
  <sheetData>
    <row r="1" s="280" customFormat="1" ht="45" customHeight="1" spans="1:5">
      <c r="A1" s="282" t="s">
        <v>2996</v>
      </c>
      <c r="B1" s="282"/>
      <c r="C1" s="282"/>
      <c r="D1" s="282"/>
      <c r="E1" s="283"/>
    </row>
    <row r="2" ht="20.1" customHeight="1" spans="1:5">
      <c r="A2" s="284"/>
      <c r="B2" s="285"/>
      <c r="C2" s="286"/>
      <c r="D2" s="286" t="s">
        <v>1</v>
      </c>
      <c r="E2" s="281"/>
    </row>
    <row r="3" ht="45" customHeight="1" spans="1:5">
      <c r="A3" s="187" t="s">
        <v>2420</v>
      </c>
      <c r="B3" s="287" t="s">
        <v>2452</v>
      </c>
      <c r="C3" s="287" t="s">
        <v>5</v>
      </c>
      <c r="D3" s="287" t="s">
        <v>2997</v>
      </c>
      <c r="E3" s="288"/>
    </row>
    <row r="4" ht="36" customHeight="1" spans="1:5">
      <c r="A4" s="289" t="s">
        <v>2517</v>
      </c>
      <c r="B4" s="290">
        <v>60</v>
      </c>
      <c r="C4" s="290">
        <v>30</v>
      </c>
      <c r="D4" s="291"/>
      <c r="E4" s="292"/>
    </row>
    <row r="5" ht="36" customHeight="1" spans="1:5">
      <c r="A5" s="289" t="s">
        <v>2548</v>
      </c>
      <c r="B5" s="290">
        <v>1383</v>
      </c>
      <c r="C5" s="290">
        <v>1300</v>
      </c>
      <c r="D5" s="291"/>
      <c r="E5" s="292"/>
    </row>
    <row r="6" ht="36" customHeight="1" spans="1:5">
      <c r="A6" s="289" t="s">
        <v>2568</v>
      </c>
      <c r="B6" s="290"/>
      <c r="C6" s="290"/>
      <c r="D6" s="291"/>
      <c r="E6" s="292"/>
    </row>
    <row r="7" ht="36" customHeight="1" spans="1:5">
      <c r="A7" s="293" t="s">
        <v>2580</v>
      </c>
      <c r="B7" s="290">
        <v>1960</v>
      </c>
      <c r="C7" s="290">
        <v>3649</v>
      </c>
      <c r="D7" s="291"/>
      <c r="E7" s="294"/>
    </row>
    <row r="8" ht="36" customHeight="1" spans="1:5">
      <c r="A8" s="289" t="s">
        <v>2671</v>
      </c>
      <c r="B8" s="290">
        <v>2535</v>
      </c>
      <c r="C8" s="290">
        <v>2850</v>
      </c>
      <c r="D8" s="291"/>
      <c r="E8" s="292"/>
    </row>
    <row r="9" ht="36" customHeight="1" spans="1:5">
      <c r="A9" s="289" t="s">
        <v>2704</v>
      </c>
      <c r="B9" s="290"/>
      <c r="C9" s="290"/>
      <c r="D9" s="291"/>
      <c r="E9" s="292"/>
    </row>
    <row r="10" ht="36" customHeight="1" spans="1:5">
      <c r="A10" s="293" t="s">
        <v>2802</v>
      </c>
      <c r="B10" s="290"/>
      <c r="C10" s="290"/>
      <c r="D10" s="291"/>
      <c r="E10" s="294"/>
    </row>
    <row r="11" ht="36" customHeight="1" spans="1:5">
      <c r="A11" s="289" t="s">
        <v>2809</v>
      </c>
      <c r="B11" s="290">
        <v>25963</v>
      </c>
      <c r="C11" s="290">
        <v>1872</v>
      </c>
      <c r="D11" s="272">
        <f t="shared" ref="D11:D15" si="0">IF(B11&lt;&gt;0,C11/B11-1,"")</f>
        <v>-0.928</v>
      </c>
      <c r="E11" s="292"/>
    </row>
    <row r="12" ht="36" customHeight="1" spans="1:5">
      <c r="A12" s="293" t="s">
        <v>2859</v>
      </c>
      <c r="B12" s="290">
        <v>143</v>
      </c>
      <c r="C12" s="290"/>
      <c r="D12" s="272">
        <f t="shared" si="0"/>
        <v>-1</v>
      </c>
      <c r="E12" s="294"/>
    </row>
    <row r="13" ht="36" customHeight="1" spans="1:5">
      <c r="A13" s="293" t="s">
        <v>2892</v>
      </c>
      <c r="B13" s="290">
        <v>27</v>
      </c>
      <c r="C13" s="290"/>
      <c r="D13" s="272">
        <f t="shared" si="0"/>
        <v>-1</v>
      </c>
      <c r="E13" s="294"/>
    </row>
    <row r="14" ht="36" customHeight="1" spans="1:5">
      <c r="A14" s="293" t="s">
        <v>2927</v>
      </c>
      <c r="B14" s="290">
        <v>8428</v>
      </c>
      <c r="C14" s="290"/>
      <c r="D14" s="272">
        <f t="shared" si="0"/>
        <v>-1</v>
      </c>
      <c r="E14" s="294"/>
    </row>
    <row r="15" ht="36" customHeight="1" spans="1:5">
      <c r="A15" s="295" t="s">
        <v>2998</v>
      </c>
      <c r="B15" s="296">
        <f>SUM(B4:B14)</f>
        <v>40499</v>
      </c>
      <c r="C15" s="296">
        <f>SUM(C4:C14)</f>
        <v>9701</v>
      </c>
      <c r="D15" s="272">
        <f t="shared" si="0"/>
        <v>-0.76</v>
      </c>
      <c r="E15" s="292"/>
    </row>
  </sheetData>
  <mergeCells count="1">
    <mergeCell ref="A1:D1"/>
  </mergeCells>
  <conditionalFormatting sqref="E4:E15">
    <cfRule type="cellIs" dxfId="2" priority="2" stopIfTrue="1" operator="lessThan">
      <formula>0</formula>
    </cfRule>
  </conditionalFormatting>
  <conditionalFormatting sqref="E13:E15">
    <cfRule type="cellIs" dxfId="2" priority="1" stopIfTrue="1" operator="lessThan">
      <formula>0</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54"/>
  <sheetViews>
    <sheetView showGridLines="0" showZeros="0" view="pageBreakPreview" zoomScaleNormal="100" topLeftCell="A37" workbookViewId="0">
      <selection activeCell="A42" sqref="A42"/>
    </sheetView>
  </sheetViews>
  <sheetFormatPr defaultColWidth="9" defaultRowHeight="14.25" outlineLevelCol="4"/>
  <cols>
    <col min="1" max="1" width="50.75" style="240" customWidth="1"/>
    <col min="2" max="4" width="20.625" style="240" customWidth="1"/>
    <col min="5" max="5" width="4.25" style="240" customWidth="1"/>
    <col min="6" max="6" width="13.75" style="240"/>
    <col min="7" max="16384" width="9" style="240"/>
  </cols>
  <sheetData>
    <row r="1" ht="45" customHeight="1" spans="1:4">
      <c r="A1" s="262" t="s">
        <v>2999</v>
      </c>
      <c r="B1" s="262"/>
      <c r="C1" s="262"/>
      <c r="D1" s="262"/>
    </row>
    <row r="2" ht="20.1" customHeight="1" spans="1:4">
      <c r="A2" s="263"/>
      <c r="B2" s="264"/>
      <c r="C2" s="265"/>
      <c r="D2" s="266" t="s">
        <v>3000</v>
      </c>
    </row>
    <row r="3" ht="45" customHeight="1" spans="1:4">
      <c r="A3" s="214" t="s">
        <v>3001</v>
      </c>
      <c r="B3" s="92" t="s">
        <v>4</v>
      </c>
      <c r="C3" s="92" t="s">
        <v>5</v>
      </c>
      <c r="D3" s="92" t="s">
        <v>6</v>
      </c>
    </row>
    <row r="4" ht="36" customHeight="1" spans="1:5">
      <c r="A4" s="183" t="s">
        <v>3002</v>
      </c>
      <c r="B4" s="267"/>
      <c r="C4" s="267"/>
      <c r="D4" s="268" t="str">
        <f>IF(B4&lt;&gt;0,C4/B4-1,"")</f>
        <v/>
      </c>
      <c r="E4" s="269"/>
    </row>
    <row r="5" ht="36" customHeight="1" spans="1:5">
      <c r="A5" s="253" t="s">
        <v>3003</v>
      </c>
      <c r="B5" s="270"/>
      <c r="C5" s="271"/>
      <c r="D5" s="268" t="str">
        <f t="shared" ref="D5:D19" si="0">IF(B5&lt;&gt;0,C5/B5-1,"")</f>
        <v/>
      </c>
      <c r="E5" s="269"/>
    </row>
    <row r="6" ht="36" customHeight="1" spans="1:5">
      <c r="A6" s="253" t="s">
        <v>3004</v>
      </c>
      <c r="B6" s="270"/>
      <c r="C6" s="270"/>
      <c r="D6" s="272" t="str">
        <f t="shared" si="0"/>
        <v/>
      </c>
      <c r="E6" s="269"/>
    </row>
    <row r="7" ht="36" customHeight="1" spans="1:5">
      <c r="A7" s="253" t="s">
        <v>3005</v>
      </c>
      <c r="B7" s="273"/>
      <c r="C7" s="271"/>
      <c r="D7" s="272" t="str">
        <f t="shared" si="0"/>
        <v/>
      </c>
      <c r="E7" s="269"/>
    </row>
    <row r="8" ht="36" customHeight="1" spans="1:5">
      <c r="A8" s="253" t="s">
        <v>3006</v>
      </c>
      <c r="B8" s="270"/>
      <c r="C8" s="271"/>
      <c r="D8" s="268" t="str">
        <f t="shared" si="0"/>
        <v/>
      </c>
      <c r="E8" s="269"/>
    </row>
    <row r="9" ht="36" customHeight="1" spans="1:5">
      <c r="A9" s="253" t="s">
        <v>3007</v>
      </c>
      <c r="B9" s="273"/>
      <c r="C9" s="271"/>
      <c r="D9" s="268" t="str">
        <f t="shared" si="0"/>
        <v/>
      </c>
      <c r="E9" s="269"/>
    </row>
    <row r="10" ht="36" customHeight="1" spans="1:5">
      <c r="A10" s="253" t="s">
        <v>3008</v>
      </c>
      <c r="B10" s="270"/>
      <c r="C10" s="271"/>
      <c r="D10" s="268" t="str">
        <f t="shared" si="0"/>
        <v/>
      </c>
      <c r="E10" s="269"/>
    </row>
    <row r="11" ht="36" customHeight="1" spans="1:5">
      <c r="A11" s="253" t="s">
        <v>3009</v>
      </c>
      <c r="B11" s="270"/>
      <c r="C11" s="271"/>
      <c r="D11" s="268" t="str">
        <f t="shared" si="0"/>
        <v/>
      </c>
      <c r="E11" s="269"/>
    </row>
    <row r="12" ht="36" customHeight="1" spans="1:5">
      <c r="A12" s="253" t="s">
        <v>3010</v>
      </c>
      <c r="B12" s="270"/>
      <c r="C12" s="271"/>
      <c r="D12" s="268" t="str">
        <f t="shared" si="0"/>
        <v/>
      </c>
      <c r="E12" s="269"/>
    </row>
    <row r="13" ht="36" customHeight="1" spans="1:5">
      <c r="A13" s="253" t="s">
        <v>3011</v>
      </c>
      <c r="B13" s="274"/>
      <c r="C13" s="270"/>
      <c r="D13" s="268" t="str">
        <f t="shared" si="0"/>
        <v/>
      </c>
      <c r="E13" s="269"/>
    </row>
    <row r="14" ht="36" customHeight="1" spans="1:5">
      <c r="A14" s="253" t="s">
        <v>3012</v>
      </c>
      <c r="B14" s="274"/>
      <c r="C14" s="271"/>
      <c r="D14" s="268" t="str">
        <f t="shared" si="0"/>
        <v/>
      </c>
      <c r="E14" s="269"/>
    </row>
    <row r="15" ht="36" customHeight="1" spans="1:5">
      <c r="A15" s="253" t="s">
        <v>3013</v>
      </c>
      <c r="B15" s="274"/>
      <c r="C15" s="275"/>
      <c r="D15" s="268" t="str">
        <f t="shared" si="0"/>
        <v/>
      </c>
      <c r="E15" s="269"/>
    </row>
    <row r="16" ht="36" customHeight="1" spans="1:5">
      <c r="A16" s="253" t="s">
        <v>3014</v>
      </c>
      <c r="B16" s="274"/>
      <c r="C16" s="275"/>
      <c r="D16" s="268" t="str">
        <f t="shared" si="0"/>
        <v/>
      </c>
      <c r="E16" s="269"/>
    </row>
    <row r="17" ht="36" customHeight="1" spans="1:5">
      <c r="A17" s="253" t="s">
        <v>3015</v>
      </c>
      <c r="B17" s="270"/>
      <c r="C17" s="271"/>
      <c r="D17" s="268" t="str">
        <f t="shared" si="0"/>
        <v/>
      </c>
      <c r="E17" s="269"/>
    </row>
    <row r="18" ht="36" customHeight="1" spans="1:5">
      <c r="A18" s="253" t="s">
        <v>3016</v>
      </c>
      <c r="B18" s="274"/>
      <c r="C18" s="275"/>
      <c r="D18" s="268" t="str">
        <f t="shared" si="0"/>
        <v/>
      </c>
      <c r="E18" s="269"/>
    </row>
    <row r="19" ht="36" customHeight="1" spans="1:5">
      <c r="A19" s="253" t="s">
        <v>3017</v>
      </c>
      <c r="B19" s="274"/>
      <c r="C19" s="275"/>
      <c r="D19" s="268" t="str">
        <f t="shared" si="0"/>
        <v/>
      </c>
      <c r="E19" s="269"/>
    </row>
    <row r="20" ht="36" customHeight="1" spans="1:5">
      <c r="A20" s="253" t="s">
        <v>3018</v>
      </c>
      <c r="B20" s="270"/>
      <c r="C20" s="275"/>
      <c r="D20" s="272" t="str">
        <f>IF(B20&gt;0,C20/B20-1,IF(B20&lt;0,-(C20/B20-1),""))</f>
        <v/>
      </c>
      <c r="E20" s="269"/>
    </row>
    <row r="21" ht="36" customHeight="1" spans="1:5">
      <c r="A21" s="253" t="s">
        <v>3019</v>
      </c>
      <c r="B21" s="274"/>
      <c r="C21" s="271"/>
      <c r="D21" s="268" t="str">
        <f t="shared" ref="D21:D39" si="1">IF(B21&lt;&gt;0,C21/B21-1,"")</f>
        <v/>
      </c>
      <c r="E21" s="269"/>
    </row>
    <row r="22" ht="36" customHeight="1" spans="1:5">
      <c r="A22" s="253" t="s">
        <v>3020</v>
      </c>
      <c r="B22" s="274"/>
      <c r="C22" s="271"/>
      <c r="D22" s="268" t="str">
        <f t="shared" si="1"/>
        <v/>
      </c>
      <c r="E22" s="269"/>
    </row>
    <row r="23" ht="36" customHeight="1" spans="1:5">
      <c r="A23" s="183" t="s">
        <v>3021</v>
      </c>
      <c r="B23" s="267"/>
      <c r="C23" s="267"/>
      <c r="D23" s="268" t="str">
        <f t="shared" si="1"/>
        <v/>
      </c>
      <c r="E23" s="269"/>
    </row>
    <row r="24" ht="36" customHeight="1" spans="1:5">
      <c r="A24" s="200" t="s">
        <v>3022</v>
      </c>
      <c r="B24" s="274"/>
      <c r="C24" s="271"/>
      <c r="D24" s="268" t="str">
        <f t="shared" si="1"/>
        <v/>
      </c>
      <c r="E24" s="269"/>
    </row>
    <row r="25" ht="36" customHeight="1" spans="1:5">
      <c r="A25" s="200" t="s">
        <v>3023</v>
      </c>
      <c r="B25" s="274"/>
      <c r="C25" s="271"/>
      <c r="D25" s="268" t="str">
        <f t="shared" si="1"/>
        <v/>
      </c>
      <c r="E25" s="269"/>
    </row>
    <row r="26" ht="36" customHeight="1" spans="1:5">
      <c r="A26" s="200" t="s">
        <v>3024</v>
      </c>
      <c r="B26" s="274"/>
      <c r="C26" s="271"/>
      <c r="D26" s="268" t="str">
        <f t="shared" si="1"/>
        <v/>
      </c>
      <c r="E26" s="269"/>
    </row>
    <row r="27" ht="36" customHeight="1" spans="1:5">
      <c r="A27" s="200" t="s">
        <v>3025</v>
      </c>
      <c r="B27" s="274"/>
      <c r="C27" s="271"/>
      <c r="D27" s="268" t="str">
        <f t="shared" si="1"/>
        <v/>
      </c>
      <c r="E27" s="269"/>
    </row>
    <row r="28" ht="36" customHeight="1" spans="1:5">
      <c r="A28" s="183" t="s">
        <v>3026</v>
      </c>
      <c r="B28" s="267"/>
      <c r="C28" s="267"/>
      <c r="D28" s="268" t="str">
        <f t="shared" si="1"/>
        <v/>
      </c>
      <c r="E28" s="269"/>
    </row>
    <row r="29" ht="36" customHeight="1" spans="1:5">
      <c r="A29" s="200" t="s">
        <v>3027</v>
      </c>
      <c r="B29" s="274"/>
      <c r="C29" s="271"/>
      <c r="D29" s="268" t="str">
        <f t="shared" si="1"/>
        <v/>
      </c>
      <c r="E29" s="269"/>
    </row>
    <row r="30" ht="36" customHeight="1" spans="1:5">
      <c r="A30" s="200" t="s">
        <v>3028</v>
      </c>
      <c r="B30" s="270"/>
      <c r="C30" s="271"/>
      <c r="D30" s="268" t="str">
        <f t="shared" si="1"/>
        <v/>
      </c>
      <c r="E30" s="269"/>
    </row>
    <row r="31" ht="36" customHeight="1" spans="1:5">
      <c r="A31" s="200" t="s">
        <v>3029</v>
      </c>
      <c r="B31" s="274"/>
      <c r="C31" s="271"/>
      <c r="D31" s="268" t="str">
        <f t="shared" si="1"/>
        <v/>
      </c>
      <c r="E31" s="269"/>
    </row>
    <row r="32" ht="36" customHeight="1" spans="1:5">
      <c r="A32" s="183" t="s">
        <v>3030</v>
      </c>
      <c r="B32" s="267"/>
      <c r="C32" s="267"/>
      <c r="D32" s="268" t="str">
        <f t="shared" si="1"/>
        <v/>
      </c>
      <c r="E32" s="269"/>
    </row>
    <row r="33" ht="36" customHeight="1" spans="1:5">
      <c r="A33" s="200" t="s">
        <v>3031</v>
      </c>
      <c r="B33" s="270"/>
      <c r="C33" s="276"/>
      <c r="D33" s="268" t="str">
        <f t="shared" si="1"/>
        <v/>
      </c>
      <c r="E33" s="269"/>
    </row>
    <row r="34" ht="36" customHeight="1" spans="1:5">
      <c r="A34" s="200" t="s">
        <v>3032</v>
      </c>
      <c r="B34" s="274"/>
      <c r="C34" s="276"/>
      <c r="D34" s="268" t="str">
        <f t="shared" si="1"/>
        <v/>
      </c>
      <c r="E34" s="269"/>
    </row>
    <row r="35" ht="36" customHeight="1" spans="1:5">
      <c r="A35" s="200" t="s">
        <v>3033</v>
      </c>
      <c r="B35" s="274"/>
      <c r="C35" s="275"/>
      <c r="D35" s="268" t="str">
        <f t="shared" si="1"/>
        <v/>
      </c>
      <c r="E35" s="269"/>
    </row>
    <row r="36" ht="36" customHeight="1" spans="1:5">
      <c r="A36" s="183" t="s">
        <v>3034</v>
      </c>
      <c r="B36" s="277"/>
      <c r="C36" s="278"/>
      <c r="D36" s="268" t="str">
        <f t="shared" si="1"/>
        <v/>
      </c>
      <c r="E36" s="269"/>
    </row>
    <row r="37" ht="36" customHeight="1" spans="1:5">
      <c r="A37" s="232" t="s">
        <v>3035</v>
      </c>
      <c r="B37" s="267"/>
      <c r="C37" s="267"/>
      <c r="D37" s="268" t="str">
        <f t="shared" si="1"/>
        <v/>
      </c>
      <c r="E37" s="269"/>
    </row>
    <row r="38" ht="36" customHeight="1" spans="1:5">
      <c r="A38" s="279" t="s">
        <v>59</v>
      </c>
      <c r="B38" s="270"/>
      <c r="C38" s="276"/>
      <c r="D38" s="268" t="str">
        <f t="shared" si="1"/>
        <v/>
      </c>
      <c r="E38" s="269"/>
    </row>
    <row r="39" ht="36" customHeight="1" spans="1:5">
      <c r="A39" s="235" t="s">
        <v>3036</v>
      </c>
      <c r="B39" s="267"/>
      <c r="C39" s="278"/>
      <c r="D39" s="268" t="str">
        <f t="shared" si="1"/>
        <v/>
      </c>
      <c r="E39" s="269"/>
    </row>
    <row r="40" ht="36" customHeight="1" spans="1:5">
      <c r="A40" s="279" t="s">
        <v>3037</v>
      </c>
      <c r="B40" s="270"/>
      <c r="C40" s="276"/>
      <c r="D40" s="268"/>
      <c r="E40" s="269"/>
    </row>
    <row r="41" ht="36" customHeight="1" spans="1:5">
      <c r="A41" s="232" t="s">
        <v>66</v>
      </c>
      <c r="B41" s="267"/>
      <c r="C41" s="267"/>
      <c r="D41" s="268" t="str">
        <f>IF(B41&lt;&gt;0,C41/B41-1,"")</f>
        <v/>
      </c>
      <c r="E41" s="269"/>
    </row>
    <row r="42" spans="1:2">
      <c r="A42" s="240" t="s">
        <v>3038</v>
      </c>
      <c r="B42" s="261"/>
    </row>
    <row r="43" spans="2:3">
      <c r="B43" s="261"/>
      <c r="C43" s="261"/>
    </row>
    <row r="44" spans="2:2">
      <c r="B44" s="261"/>
    </row>
    <row r="45" spans="2:3">
      <c r="B45" s="261"/>
      <c r="C45" s="261"/>
    </row>
    <row r="46" spans="2:2">
      <c r="B46" s="261"/>
    </row>
    <row r="47" spans="2:2">
      <c r="B47" s="261"/>
    </row>
    <row r="48" spans="2:3">
      <c r="B48" s="261"/>
      <c r="C48" s="261"/>
    </row>
    <row r="49" spans="2:2">
      <c r="B49" s="261"/>
    </row>
    <row r="50" spans="2:2">
      <c r="B50" s="261"/>
    </row>
    <row r="51" spans="2:2">
      <c r="B51" s="261"/>
    </row>
    <row r="52" spans="2:2">
      <c r="B52" s="261"/>
    </row>
    <row r="53" spans="2:3">
      <c r="B53" s="261"/>
      <c r="C53" s="261"/>
    </row>
    <row r="54" spans="2:2">
      <c r="B54" s="261"/>
    </row>
  </sheetData>
  <autoFilter xmlns:etc="http://www.wps.cn/officeDocument/2017/etCustomData" ref="A3:E42" etc:filterBottomFollowUsedRange="0">
    <extLst/>
  </autoFilter>
  <mergeCells count="1">
    <mergeCell ref="A1:D1"/>
  </mergeCells>
  <conditionalFormatting sqref="E3:F4 F5:F39 E5:E41">
    <cfRule type="cellIs" dxfId="3" priority="2" stopIfTrue="1" operator="lessThanOrEqual">
      <formula>-1</formula>
    </cfRule>
  </conditionalFormatting>
  <conditionalFormatting sqref="E4:F4 E5:E41 F5:F9">
    <cfRule type="cellIs" dxfId="3"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41"/>
  <sheetViews>
    <sheetView showGridLines="0" showZeros="0" view="pageBreakPreview" zoomScaleNormal="100" topLeftCell="A19" workbookViewId="0">
      <selection activeCell="A29" sqref="A29"/>
    </sheetView>
  </sheetViews>
  <sheetFormatPr defaultColWidth="9" defaultRowHeight="14.25" outlineLevelCol="4"/>
  <cols>
    <col min="1" max="1" width="50.75" style="209" customWidth="1"/>
    <col min="2" max="2" width="20.625" style="209" customWidth="1"/>
    <col min="3" max="3" width="20.625" style="240" customWidth="1"/>
    <col min="4" max="4" width="20.625" style="209" customWidth="1"/>
    <col min="5" max="5" width="4.75" style="209" customWidth="1"/>
    <col min="6" max="16384" width="9" style="209"/>
  </cols>
  <sheetData>
    <row r="1" ht="45" customHeight="1" spans="1:5">
      <c r="A1" s="241" t="s">
        <v>3039</v>
      </c>
      <c r="B1" s="241"/>
      <c r="C1" s="241"/>
      <c r="D1" s="241"/>
      <c r="E1" s="242"/>
    </row>
    <row r="2" ht="20.1" customHeight="1" spans="1:5">
      <c r="A2" s="243"/>
      <c r="B2" s="243"/>
      <c r="C2" s="243"/>
      <c r="D2" s="244" t="s">
        <v>1</v>
      </c>
      <c r="E2" s="245"/>
    </row>
    <row r="3" ht="45" customHeight="1" spans="1:5">
      <c r="A3" s="246" t="s">
        <v>3</v>
      </c>
      <c r="B3" s="92" t="s">
        <v>4</v>
      </c>
      <c r="C3" s="92" t="s">
        <v>5</v>
      </c>
      <c r="D3" s="92" t="s">
        <v>6</v>
      </c>
      <c r="E3" s="247"/>
    </row>
    <row r="4" ht="35.1" customHeight="1" spans="1:5">
      <c r="A4" s="183" t="s">
        <v>3040</v>
      </c>
      <c r="B4" s="248"/>
      <c r="C4" s="248"/>
      <c r="D4" s="249" t="str">
        <f>IF(B4&lt;&gt;0,C4/B4-1,"")</f>
        <v/>
      </c>
      <c r="E4" s="250"/>
    </row>
    <row r="5" ht="35.1" customHeight="1" spans="1:5">
      <c r="A5" s="185" t="s">
        <v>3041</v>
      </c>
      <c r="B5" s="251"/>
      <c r="C5" s="251"/>
      <c r="D5" s="249" t="str">
        <f t="shared" ref="D5:D16" si="0">IF(B5&lt;&gt;0,C5/B5-1,"")</f>
        <v/>
      </c>
      <c r="E5" s="250"/>
    </row>
    <row r="6" ht="35.1" customHeight="1" spans="1:5">
      <c r="A6" s="185" t="s">
        <v>3042</v>
      </c>
      <c r="B6" s="251"/>
      <c r="C6" s="251"/>
      <c r="D6" s="249" t="str">
        <f t="shared" si="0"/>
        <v/>
      </c>
      <c r="E6" s="250"/>
    </row>
    <row r="7" ht="35.1" customHeight="1" spans="1:5">
      <c r="A7" s="185" t="s">
        <v>3043</v>
      </c>
      <c r="B7" s="251"/>
      <c r="C7" s="251"/>
      <c r="D7" s="249" t="str">
        <f t="shared" si="0"/>
        <v/>
      </c>
      <c r="E7" s="250"/>
    </row>
    <row r="8" ht="35.1" customHeight="1" spans="1:5">
      <c r="A8" s="185" t="s">
        <v>3044</v>
      </c>
      <c r="B8" s="251"/>
      <c r="C8" s="251"/>
      <c r="D8" s="249" t="str">
        <f t="shared" si="0"/>
        <v/>
      </c>
      <c r="E8" s="250"/>
    </row>
    <row r="9" ht="35.1" customHeight="1" spans="1:5">
      <c r="A9" s="185" t="s">
        <v>3045</v>
      </c>
      <c r="B9" s="251"/>
      <c r="C9" s="251"/>
      <c r="D9" s="249" t="str">
        <f t="shared" si="0"/>
        <v/>
      </c>
      <c r="E9" s="250"/>
    </row>
    <row r="10" ht="35.1" customHeight="1" spans="1:5">
      <c r="A10" s="185" t="s">
        <v>3046</v>
      </c>
      <c r="B10" s="251"/>
      <c r="C10" s="251"/>
      <c r="D10" s="249" t="str">
        <f t="shared" si="0"/>
        <v/>
      </c>
      <c r="E10" s="250"/>
    </row>
    <row r="11" ht="35.1" customHeight="1" spans="1:5">
      <c r="A11" s="183" t="s">
        <v>3047</v>
      </c>
      <c r="B11" s="252"/>
      <c r="C11" s="252"/>
      <c r="D11" s="197" t="str">
        <f t="shared" si="0"/>
        <v/>
      </c>
      <c r="E11" s="250"/>
    </row>
    <row r="12" ht="35.1" customHeight="1" spans="1:5">
      <c r="A12" s="185" t="s">
        <v>3048</v>
      </c>
      <c r="B12" s="251"/>
      <c r="C12" s="251"/>
      <c r="D12" s="249" t="str">
        <f t="shared" si="0"/>
        <v/>
      </c>
      <c r="E12" s="250"/>
    </row>
    <row r="13" ht="35.1" customHeight="1" spans="1:5">
      <c r="A13" s="185" t="s">
        <v>3049</v>
      </c>
      <c r="B13" s="251"/>
      <c r="C13" s="251"/>
      <c r="D13" s="249" t="str">
        <f t="shared" si="0"/>
        <v/>
      </c>
      <c r="E13" s="250"/>
    </row>
    <row r="14" ht="35.1" customHeight="1" spans="1:5">
      <c r="A14" s="185" t="s">
        <v>3050</v>
      </c>
      <c r="B14" s="251"/>
      <c r="C14" s="251"/>
      <c r="D14" s="249" t="str">
        <f t="shared" si="0"/>
        <v/>
      </c>
      <c r="E14" s="250"/>
    </row>
    <row r="15" ht="35.1" customHeight="1" spans="1:5">
      <c r="A15" s="185" t="s">
        <v>3051</v>
      </c>
      <c r="B15" s="251"/>
      <c r="C15" s="251"/>
      <c r="D15" s="249" t="str">
        <f t="shared" si="0"/>
        <v/>
      </c>
      <c r="E15" s="250"/>
    </row>
    <row r="16" ht="35.1" customHeight="1" spans="1:5">
      <c r="A16" s="185" t="s">
        <v>3052</v>
      </c>
      <c r="B16" s="251"/>
      <c r="C16" s="251"/>
      <c r="D16" s="199" t="str">
        <f t="shared" si="0"/>
        <v/>
      </c>
      <c r="E16" s="250"/>
    </row>
    <row r="17" s="239" customFormat="1" ht="35.1" customHeight="1" spans="1:5">
      <c r="A17" s="183" t="s">
        <v>3053</v>
      </c>
      <c r="B17" s="252"/>
      <c r="C17" s="252"/>
      <c r="D17" s="199" t="str">
        <f t="shared" ref="D17:D28" si="1">IF(B17&lt;&gt;0,C17/B17-1,"")</f>
        <v/>
      </c>
      <c r="E17" s="250"/>
    </row>
    <row r="18" ht="35.1" customHeight="1" spans="1:5">
      <c r="A18" s="185" t="s">
        <v>3054</v>
      </c>
      <c r="B18" s="251"/>
      <c r="C18" s="251"/>
      <c r="D18" s="199" t="str">
        <f t="shared" si="1"/>
        <v/>
      </c>
      <c r="E18" s="250"/>
    </row>
    <row r="19" ht="35.1" customHeight="1" spans="1:5">
      <c r="A19" s="183" t="s">
        <v>3055</v>
      </c>
      <c r="B19" s="252"/>
      <c r="C19" s="252"/>
      <c r="D19" s="199" t="str">
        <f t="shared" si="1"/>
        <v/>
      </c>
      <c r="E19" s="250"/>
    </row>
    <row r="20" ht="35.1" customHeight="1" spans="1:5">
      <c r="A20" s="253" t="s">
        <v>3056</v>
      </c>
      <c r="B20" s="251"/>
      <c r="C20" s="251"/>
      <c r="D20" s="199" t="str">
        <f t="shared" si="1"/>
        <v/>
      </c>
      <c r="E20" s="250"/>
    </row>
    <row r="21" ht="35.1" customHeight="1" spans="1:5">
      <c r="A21" s="183" t="s">
        <v>3057</v>
      </c>
      <c r="B21" s="252"/>
      <c r="C21" s="252"/>
      <c r="D21" s="199" t="str">
        <f t="shared" si="1"/>
        <v/>
      </c>
      <c r="E21" s="250"/>
    </row>
    <row r="22" ht="35.1" customHeight="1" spans="1:5">
      <c r="A22" s="185" t="s">
        <v>3058</v>
      </c>
      <c r="B22" s="251"/>
      <c r="C22" s="251"/>
      <c r="D22" s="199" t="str">
        <f t="shared" si="1"/>
        <v/>
      </c>
      <c r="E22" s="250"/>
    </row>
    <row r="23" ht="35.1" customHeight="1" spans="1:5">
      <c r="A23" s="232" t="s">
        <v>3059</v>
      </c>
      <c r="B23" s="252"/>
      <c r="C23" s="252"/>
      <c r="D23" s="199" t="str">
        <f t="shared" si="1"/>
        <v/>
      </c>
      <c r="E23" s="250"/>
    </row>
    <row r="24" ht="35.1" customHeight="1" spans="1:5">
      <c r="A24" s="254" t="s">
        <v>119</v>
      </c>
      <c r="B24" s="252"/>
      <c r="C24" s="252"/>
      <c r="D24" s="199" t="str">
        <f t="shared" si="1"/>
        <v/>
      </c>
      <c r="E24" s="250"/>
    </row>
    <row r="25" ht="35.1" customHeight="1" spans="1:5">
      <c r="A25" s="255" t="s">
        <v>3060</v>
      </c>
      <c r="B25" s="251"/>
      <c r="C25" s="251"/>
      <c r="D25" s="199" t="str">
        <f t="shared" si="1"/>
        <v/>
      </c>
      <c r="E25" s="250"/>
    </row>
    <row r="26" ht="35.1" customHeight="1" spans="1:5">
      <c r="A26" s="256" t="s">
        <v>3061</v>
      </c>
      <c r="B26" s="257"/>
      <c r="C26" s="257"/>
      <c r="D26" s="199" t="str">
        <f t="shared" si="1"/>
        <v/>
      </c>
      <c r="E26" s="250"/>
    </row>
    <row r="27" ht="35.1" customHeight="1" spans="1:5">
      <c r="A27" s="258" t="s">
        <v>3062</v>
      </c>
      <c r="B27" s="259"/>
      <c r="C27" s="259"/>
      <c r="D27" s="199" t="str">
        <f t="shared" si="1"/>
        <v/>
      </c>
      <c r="E27" s="250"/>
    </row>
    <row r="28" ht="35.1" customHeight="1" spans="1:5">
      <c r="A28" s="201" t="s">
        <v>126</v>
      </c>
      <c r="B28" s="260"/>
      <c r="C28" s="260"/>
      <c r="D28" s="199" t="str">
        <f t="shared" si="1"/>
        <v/>
      </c>
      <c r="E28" s="250"/>
    </row>
    <row r="29" spans="1:2">
      <c r="A29" s="209" t="s">
        <v>3038</v>
      </c>
      <c r="B29" s="237"/>
    </row>
    <row r="30" spans="2:3">
      <c r="B30" s="237"/>
      <c r="C30" s="261"/>
    </row>
    <row r="31" spans="2:2">
      <c r="B31" s="237"/>
    </row>
    <row r="32" spans="2:3">
      <c r="B32" s="237"/>
      <c r="C32" s="261"/>
    </row>
    <row r="33" spans="2:2">
      <c r="B33" s="237"/>
    </row>
    <row r="34" spans="2:2">
      <c r="B34" s="237"/>
    </row>
    <row r="35" spans="2:3">
      <c r="B35" s="237"/>
      <c r="C35" s="261"/>
    </row>
    <row r="36" spans="2:2">
      <c r="B36" s="237"/>
    </row>
    <row r="37" spans="2:2">
      <c r="B37" s="237"/>
    </row>
    <row r="38" spans="2:2">
      <c r="B38" s="237"/>
    </row>
    <row r="39" spans="2:2">
      <c r="B39" s="237"/>
    </row>
    <row r="40" spans="2:3">
      <c r="B40" s="237"/>
      <c r="C40" s="261"/>
    </row>
    <row r="41" spans="2:2">
      <c r="B41" s="237"/>
    </row>
  </sheetData>
  <autoFilter xmlns:etc="http://www.wps.cn/officeDocument/2017/etCustomData" ref="A3:E29" etc:filterBottomFollowUsedRange="0">
    <extLst/>
  </autoFilter>
  <mergeCells count="1">
    <mergeCell ref="A1:D1"/>
  </mergeCells>
  <conditionalFormatting sqref="E29">
    <cfRule type="cellIs" dxfId="3" priority="2" stopIfTrue="1" operator="lessThanOrEqual">
      <formula>-1</formula>
    </cfRule>
  </conditionalFormatting>
  <conditionalFormatting sqref="D4:D15">
    <cfRule type="cellIs" dxfId="3" priority="1" stopIfTrue="1" operator="lessThanOrEqual">
      <formula>-1</formula>
    </cfRule>
  </conditionalFormatting>
  <conditionalFormatting sqref="E3:E29">
    <cfRule type="cellIs" dxfId="3" priority="3"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4" orientation="portrait"/>
  <headerFooter alignWithMargins="0">
    <oddFooter>&amp;C&amp;16-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00B0F0"/>
  </sheetPr>
  <dimension ref="A1:E48"/>
  <sheetViews>
    <sheetView showGridLines="0" showZeros="0" view="pageBreakPreview" zoomScaleNormal="100" workbookViewId="0">
      <selection activeCell="A36" sqref="A36"/>
    </sheetView>
  </sheetViews>
  <sheetFormatPr defaultColWidth="9" defaultRowHeight="20.25" outlineLevelCol="4"/>
  <cols>
    <col min="1" max="1" width="52.625" style="209" customWidth="1"/>
    <col min="2" max="2" width="20.625" style="209" customWidth="1"/>
    <col min="3" max="3" width="20.625" style="210" customWidth="1"/>
    <col min="4" max="4" width="20.625" style="209" customWidth="1"/>
    <col min="5" max="5" width="4.50833333333333" style="209" customWidth="1"/>
    <col min="6" max="16384" width="9" style="209"/>
  </cols>
  <sheetData>
    <row r="1" ht="45" customHeight="1" spans="1:4">
      <c r="A1" s="190" t="s">
        <v>3063</v>
      </c>
      <c r="B1" s="190"/>
      <c r="C1" s="211"/>
      <c r="D1" s="190"/>
    </row>
    <row r="2" ht="20.1" customHeight="1" spans="1:4">
      <c r="A2" s="191"/>
      <c r="B2" s="191"/>
      <c r="C2" s="212"/>
      <c r="D2" s="213" t="s">
        <v>1</v>
      </c>
    </row>
    <row r="3" ht="45" customHeight="1" spans="1:4">
      <c r="A3" s="214" t="s">
        <v>3001</v>
      </c>
      <c r="B3" s="92" t="s">
        <v>4</v>
      </c>
      <c r="C3" s="215" t="s">
        <v>5</v>
      </c>
      <c r="D3" s="92" t="s">
        <v>6</v>
      </c>
    </row>
    <row r="4" ht="36" customHeight="1" spans="1:5">
      <c r="A4" s="183" t="s">
        <v>3064</v>
      </c>
      <c r="B4" s="112"/>
      <c r="C4" s="112"/>
      <c r="D4" s="216" t="str">
        <f>IF(B4&lt;&gt;0,C4/B4-1,"")</f>
        <v/>
      </c>
      <c r="E4" s="161"/>
    </row>
    <row r="5" ht="36" hidden="1" customHeight="1" spans="1:5">
      <c r="A5" s="217" t="s">
        <v>3003</v>
      </c>
      <c r="B5" s="112"/>
      <c r="C5" s="218"/>
      <c r="D5" s="216" t="str">
        <f t="shared" ref="D5:D35" si="0">IF(B5&lt;&gt;0,C5/B5-1,"")</f>
        <v/>
      </c>
      <c r="E5" s="161" t="str">
        <f t="shared" ref="E4:E35" si="1">IF(A5&lt;&gt;"",IF(SUM(B5:C5)&lt;&gt;0,"是","否"),"是")</f>
        <v>否</v>
      </c>
    </row>
    <row r="6" ht="36" customHeight="1" spans="1:5">
      <c r="A6" s="200" t="s">
        <v>3004</v>
      </c>
      <c r="B6" s="198"/>
      <c r="C6" s="218"/>
      <c r="D6" s="219" t="str">
        <f t="shared" si="0"/>
        <v/>
      </c>
      <c r="E6" s="161"/>
    </row>
    <row r="7" ht="36" customHeight="1" spans="1:5">
      <c r="A7" s="200" t="s">
        <v>3005</v>
      </c>
      <c r="B7" s="220"/>
      <c r="C7" s="218"/>
      <c r="D7" s="219" t="str">
        <f t="shared" ref="D7:D20" si="2">IF(B7&lt;&gt;0,C7/B7-1,"")</f>
        <v/>
      </c>
      <c r="E7" s="161"/>
    </row>
    <row r="8" ht="36" hidden="1" customHeight="1" spans="1:5">
      <c r="A8" s="200" t="s">
        <v>3006</v>
      </c>
      <c r="B8" s="221"/>
      <c r="C8" s="218">
        <v>0</v>
      </c>
      <c r="D8" s="219" t="str">
        <f t="shared" si="2"/>
        <v/>
      </c>
      <c r="E8" s="161" t="str">
        <f t="shared" si="1"/>
        <v>否</v>
      </c>
    </row>
    <row r="9" ht="36" hidden="1" customHeight="1" spans="1:5">
      <c r="A9" s="200" t="s">
        <v>3007</v>
      </c>
      <c r="B9" s="220"/>
      <c r="C9" s="218"/>
      <c r="D9" s="219" t="str">
        <f t="shared" si="2"/>
        <v/>
      </c>
      <c r="E9" s="161" t="str">
        <f t="shared" si="1"/>
        <v>否</v>
      </c>
    </row>
    <row r="10" ht="36" hidden="1" customHeight="1" spans="1:5">
      <c r="A10" s="200" t="s">
        <v>3010</v>
      </c>
      <c r="B10" s="221"/>
      <c r="C10" s="218"/>
      <c r="D10" s="219" t="str">
        <f t="shared" si="2"/>
        <v/>
      </c>
      <c r="E10" s="161" t="str">
        <f t="shared" si="1"/>
        <v>否</v>
      </c>
    </row>
    <row r="11" ht="36" hidden="1" customHeight="1" spans="1:5">
      <c r="A11" s="200" t="s">
        <v>3011</v>
      </c>
      <c r="B11" s="221"/>
      <c r="C11" s="222"/>
      <c r="D11" s="219" t="str">
        <f t="shared" si="2"/>
        <v/>
      </c>
      <c r="E11" s="161" t="str">
        <f t="shared" si="1"/>
        <v>否</v>
      </c>
    </row>
    <row r="12" ht="36" hidden="1" customHeight="1" spans="1:5">
      <c r="A12" s="200" t="s">
        <v>3012</v>
      </c>
      <c r="B12" s="220"/>
      <c r="C12" s="223"/>
      <c r="D12" s="219" t="str">
        <f t="shared" si="2"/>
        <v/>
      </c>
      <c r="E12" s="161" t="str">
        <f t="shared" si="1"/>
        <v>否</v>
      </c>
    </row>
    <row r="13" ht="36" hidden="1" customHeight="1" spans="1:5">
      <c r="A13" s="200" t="s">
        <v>3013</v>
      </c>
      <c r="B13" s="220"/>
      <c r="C13" s="218"/>
      <c r="D13" s="219" t="str">
        <f t="shared" si="2"/>
        <v/>
      </c>
      <c r="E13" s="161" t="str">
        <f t="shared" si="1"/>
        <v>否</v>
      </c>
    </row>
    <row r="14" ht="36" hidden="1" customHeight="1" spans="1:5">
      <c r="A14" s="217" t="s">
        <v>3009</v>
      </c>
      <c r="B14" s="220"/>
      <c r="C14" s="218"/>
      <c r="D14" s="219" t="str">
        <f t="shared" si="2"/>
        <v/>
      </c>
      <c r="E14" s="161" t="str">
        <f t="shared" si="1"/>
        <v>否</v>
      </c>
    </row>
    <row r="15" ht="36" hidden="1" customHeight="1" spans="1:5">
      <c r="A15" s="217" t="s">
        <v>3065</v>
      </c>
      <c r="B15" s="220"/>
      <c r="C15" s="222"/>
      <c r="D15" s="219" t="str">
        <f t="shared" si="2"/>
        <v/>
      </c>
      <c r="E15" s="161" t="str">
        <f t="shared" si="1"/>
        <v>否</v>
      </c>
    </row>
    <row r="16" ht="36" hidden="1" customHeight="1" spans="1:5">
      <c r="A16" s="200" t="s">
        <v>3015</v>
      </c>
      <c r="B16" s="220"/>
      <c r="C16" s="218"/>
      <c r="D16" s="219" t="str">
        <f t="shared" si="2"/>
        <v/>
      </c>
      <c r="E16" s="161" t="str">
        <f t="shared" si="1"/>
        <v>否</v>
      </c>
    </row>
    <row r="17" ht="36" hidden="1" customHeight="1" spans="1:5">
      <c r="A17" s="200" t="s">
        <v>3016</v>
      </c>
      <c r="B17" s="220"/>
      <c r="C17" s="218"/>
      <c r="D17" s="219" t="str">
        <f t="shared" si="2"/>
        <v/>
      </c>
      <c r="E17" s="161" t="str">
        <f t="shared" si="1"/>
        <v>否</v>
      </c>
    </row>
    <row r="18" ht="36" hidden="1" customHeight="1" spans="1:5">
      <c r="A18" s="200" t="s">
        <v>3017</v>
      </c>
      <c r="B18" s="220"/>
      <c r="C18" s="218"/>
      <c r="D18" s="219" t="str">
        <f t="shared" si="2"/>
        <v/>
      </c>
      <c r="E18" s="161" t="str">
        <f t="shared" si="1"/>
        <v>否</v>
      </c>
    </row>
    <row r="19" ht="36" hidden="1" customHeight="1" spans="1:5">
      <c r="A19" s="200" t="s">
        <v>3019</v>
      </c>
      <c r="B19" s="221"/>
      <c r="C19" s="218"/>
      <c r="D19" s="219" t="str">
        <f t="shared" si="2"/>
        <v/>
      </c>
      <c r="E19" s="161" t="str">
        <f t="shared" si="1"/>
        <v>否</v>
      </c>
    </row>
    <row r="20" ht="36" hidden="1" customHeight="1" spans="1:5">
      <c r="A20" s="200" t="s">
        <v>3020</v>
      </c>
      <c r="B20" s="220"/>
      <c r="C20" s="218"/>
      <c r="D20" s="219" t="str">
        <f t="shared" si="2"/>
        <v/>
      </c>
      <c r="E20" s="161" t="str">
        <f t="shared" si="1"/>
        <v>否</v>
      </c>
    </row>
    <row r="21" ht="36" hidden="1" customHeight="1" spans="1:5">
      <c r="A21" s="183" t="s">
        <v>3066</v>
      </c>
      <c r="B21" s="224"/>
      <c r="C21" s="225"/>
      <c r="D21" s="216" t="str">
        <f t="shared" si="0"/>
        <v/>
      </c>
      <c r="E21" s="161" t="str">
        <f t="shared" si="1"/>
        <v>否</v>
      </c>
    </row>
    <row r="22" ht="36" hidden="1" customHeight="1" spans="1:5">
      <c r="A22" s="200" t="s">
        <v>3022</v>
      </c>
      <c r="B22" s="226"/>
      <c r="C22" s="227"/>
      <c r="D22" s="216" t="str">
        <f t="shared" si="0"/>
        <v/>
      </c>
      <c r="E22" s="161" t="str">
        <f t="shared" si="1"/>
        <v>否</v>
      </c>
    </row>
    <row r="23" ht="36" hidden="1" customHeight="1" spans="1:5">
      <c r="A23" s="200" t="s">
        <v>3023</v>
      </c>
      <c r="B23" s="226">
        <v>0</v>
      </c>
      <c r="C23" s="227"/>
      <c r="D23" s="216" t="str">
        <f t="shared" si="0"/>
        <v/>
      </c>
      <c r="E23" s="161" t="str">
        <f t="shared" si="1"/>
        <v>否</v>
      </c>
    </row>
    <row r="24" ht="36" hidden="1" customHeight="1" spans="1:5">
      <c r="A24" s="183" t="s">
        <v>3067</v>
      </c>
      <c r="B24" s="196"/>
      <c r="C24" s="228">
        <f>SUM(C25:C27)</f>
        <v>0</v>
      </c>
      <c r="D24" s="216" t="str">
        <f t="shared" si="0"/>
        <v/>
      </c>
      <c r="E24" s="161" t="str">
        <f t="shared" si="1"/>
        <v>否</v>
      </c>
    </row>
    <row r="25" ht="36" hidden="1" customHeight="1" spans="1:5">
      <c r="A25" s="200" t="s">
        <v>3068</v>
      </c>
      <c r="B25" s="198"/>
      <c r="C25" s="229"/>
      <c r="D25" s="216" t="str">
        <f t="shared" si="0"/>
        <v/>
      </c>
      <c r="E25" s="161" t="str">
        <f t="shared" si="1"/>
        <v>否</v>
      </c>
    </row>
    <row r="26" ht="36" hidden="1" customHeight="1" spans="1:5">
      <c r="A26" s="200" t="s">
        <v>3069</v>
      </c>
      <c r="B26" s="198"/>
      <c r="C26" s="229"/>
      <c r="D26" s="216" t="str">
        <f t="shared" si="0"/>
        <v/>
      </c>
      <c r="E26" s="161" t="str">
        <f t="shared" si="1"/>
        <v>否</v>
      </c>
    </row>
    <row r="27" ht="36" hidden="1" customHeight="1" spans="1:5">
      <c r="A27" s="200" t="s">
        <v>3070</v>
      </c>
      <c r="B27" s="133"/>
      <c r="C27" s="227">
        <f>SUM(C28:C29)</f>
        <v>0</v>
      </c>
      <c r="D27" s="216" t="str">
        <f t="shared" si="0"/>
        <v/>
      </c>
      <c r="E27" s="161" t="str">
        <f t="shared" si="1"/>
        <v>否</v>
      </c>
    </row>
    <row r="28" ht="36" hidden="1" customHeight="1" spans="1:5">
      <c r="A28" s="183" t="s">
        <v>3071</v>
      </c>
      <c r="B28" s="196"/>
      <c r="C28" s="228"/>
      <c r="D28" s="216" t="str">
        <f t="shared" si="0"/>
        <v/>
      </c>
      <c r="E28" s="161" t="str">
        <f t="shared" si="1"/>
        <v>否</v>
      </c>
    </row>
    <row r="29" ht="36" hidden="1" customHeight="1" spans="1:5">
      <c r="A29" s="200" t="s">
        <v>3032</v>
      </c>
      <c r="B29" s="133"/>
      <c r="C29" s="230"/>
      <c r="D29" s="216" t="str">
        <f t="shared" si="0"/>
        <v/>
      </c>
      <c r="E29" s="161" t="str">
        <f t="shared" si="1"/>
        <v>否</v>
      </c>
    </row>
    <row r="30" ht="36" hidden="1" customHeight="1" spans="1:5">
      <c r="A30" s="183" t="s">
        <v>3072</v>
      </c>
      <c r="B30" s="206"/>
      <c r="C30" s="231"/>
      <c r="D30" s="216" t="str">
        <f t="shared" si="0"/>
        <v/>
      </c>
      <c r="E30" s="161" t="str">
        <f t="shared" si="1"/>
        <v>否</v>
      </c>
    </row>
    <row r="31" ht="36" customHeight="1" spans="1:5">
      <c r="A31" s="232" t="s">
        <v>3073</v>
      </c>
      <c r="B31" s="112"/>
      <c r="C31" s="233"/>
      <c r="D31" s="216" t="str">
        <f t="shared" si="0"/>
        <v/>
      </c>
      <c r="E31" s="161"/>
    </row>
    <row r="32" ht="36" customHeight="1" spans="1:5">
      <c r="A32" s="234" t="s">
        <v>59</v>
      </c>
      <c r="B32" s="196"/>
      <c r="C32" s="228"/>
      <c r="D32" s="216" t="str">
        <f t="shared" si="0"/>
        <v/>
      </c>
      <c r="E32" s="161"/>
    </row>
    <row r="33" ht="36" hidden="1" customHeight="1" spans="1:5">
      <c r="A33" s="235" t="s">
        <v>3036</v>
      </c>
      <c r="B33" s="236"/>
      <c r="C33" s="228"/>
      <c r="D33" s="216" t="str">
        <f t="shared" si="0"/>
        <v/>
      </c>
      <c r="E33" s="161" t="str">
        <f t="shared" si="1"/>
        <v>否</v>
      </c>
    </row>
    <row r="34" ht="36" hidden="1" customHeight="1" spans="1:5">
      <c r="A34" s="234" t="s">
        <v>3037</v>
      </c>
      <c r="B34" s="112"/>
      <c r="C34" s="233"/>
      <c r="D34" s="216" t="str">
        <f t="shared" si="0"/>
        <v/>
      </c>
      <c r="E34" s="161" t="str">
        <f t="shared" si="1"/>
        <v>否</v>
      </c>
    </row>
    <row r="35" ht="36" customHeight="1" spans="1:5">
      <c r="A35" s="201" t="s">
        <v>66</v>
      </c>
      <c r="B35" s="112"/>
      <c r="C35" s="233"/>
      <c r="D35" s="216" t="str">
        <f t="shared" si="0"/>
        <v/>
      </c>
      <c r="E35" s="161"/>
    </row>
    <row r="36" spans="1:2">
      <c r="A36" s="209" t="s">
        <v>3038</v>
      </c>
      <c r="B36" s="237"/>
    </row>
    <row r="37" spans="2:2">
      <c r="B37" s="238"/>
    </row>
    <row r="38" spans="2:2">
      <c r="B38" s="237"/>
    </row>
    <row r="39" spans="2:2">
      <c r="B39" s="238"/>
    </row>
    <row r="40" spans="2:2">
      <c r="B40" s="237"/>
    </row>
    <row r="41" spans="2:2">
      <c r="B41" s="237"/>
    </row>
    <row r="42" spans="2:2">
      <c r="B42" s="238"/>
    </row>
    <row r="43" spans="2:2">
      <c r="B43" s="237"/>
    </row>
    <row r="44" spans="2:2">
      <c r="B44" s="237"/>
    </row>
    <row r="45" spans="2:2">
      <c r="B45" s="237"/>
    </row>
    <row r="46" spans="2:2">
      <c r="B46" s="237"/>
    </row>
    <row r="47" spans="2:2">
      <c r="B47" s="238"/>
    </row>
    <row r="48" spans="2:2">
      <c r="B48" s="237"/>
    </row>
  </sheetData>
  <autoFilter xmlns:etc="http://www.wps.cn/officeDocument/2017/etCustomData" ref="A3:E36" etc:filterBottomFollowUsedRange="0">
    <filterColumn colId="4">
      <customFilters>
        <customFilter operator="equal" val="是"/>
      </customFilters>
    </filterColumn>
    <extLst/>
  </autoFilter>
  <mergeCells count="1">
    <mergeCell ref="A1:D1"/>
  </mergeCells>
  <conditionalFormatting sqref="E3:E35">
    <cfRule type="cellIs" dxfId="3" priority="3" stopIfTrue="1" operator="lessThanOrEqual">
      <formula>-1</formula>
    </cfRule>
  </conditionalFormatting>
  <conditionalFormatting sqref="D4:D5 D21:D35">
    <cfRule type="cellIs" dxfId="4"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00B0F0"/>
  </sheetPr>
  <dimension ref="A1:E34"/>
  <sheetViews>
    <sheetView showGridLines="0" showZeros="0" view="pageBreakPreview" zoomScaleNormal="100" topLeftCell="A3" workbookViewId="0">
      <selection activeCell="A22" sqref="A22"/>
    </sheetView>
  </sheetViews>
  <sheetFormatPr defaultColWidth="9" defaultRowHeight="13.5" outlineLevelCol="4"/>
  <cols>
    <col min="1" max="1" width="50.75" customWidth="1"/>
    <col min="2" max="4" width="20.625" customWidth="1"/>
    <col min="5" max="5" width="5.375" customWidth="1"/>
  </cols>
  <sheetData>
    <row r="1" ht="45" customHeight="1" spans="1:4">
      <c r="A1" s="190" t="s">
        <v>3074</v>
      </c>
      <c r="B1" s="190"/>
      <c r="C1" s="190"/>
      <c r="D1" s="190"/>
    </row>
    <row r="2" ht="20.1" customHeight="1" spans="1:4">
      <c r="A2" s="191"/>
      <c r="B2" s="191"/>
      <c r="C2" s="192"/>
      <c r="D2" s="193" t="s">
        <v>1</v>
      </c>
    </row>
    <row r="3" ht="45" customHeight="1" spans="1:5">
      <c r="A3" s="194" t="s">
        <v>3075</v>
      </c>
      <c r="B3" s="92" t="s">
        <v>4</v>
      </c>
      <c r="C3" s="92" t="s">
        <v>5</v>
      </c>
      <c r="D3" s="92" t="s">
        <v>6</v>
      </c>
      <c r="E3" s="195"/>
    </row>
    <row r="4" ht="36" customHeight="1" spans="1:5">
      <c r="A4" s="183" t="s">
        <v>3040</v>
      </c>
      <c r="B4" s="196"/>
      <c r="C4" s="196"/>
      <c r="D4" s="197" t="str">
        <f>IF(B4&lt;&gt;0,C4/B4-1,"")</f>
        <v/>
      </c>
      <c r="E4" s="161"/>
    </row>
    <row r="5" ht="36" customHeight="1" spans="1:5">
      <c r="A5" s="185" t="s">
        <v>3076</v>
      </c>
      <c r="B5" s="198"/>
      <c r="C5" s="198"/>
      <c r="D5" s="199" t="str">
        <f t="shared" ref="D5:D21" si="0">IF(B5&lt;&gt;0,C5/B5-1,"")</f>
        <v/>
      </c>
      <c r="E5" s="161"/>
    </row>
    <row r="6" ht="36" customHeight="1" spans="1:5">
      <c r="A6" s="185" t="s">
        <v>3046</v>
      </c>
      <c r="B6" s="198"/>
      <c r="C6" s="198"/>
      <c r="D6" s="197" t="str">
        <f t="shared" si="0"/>
        <v/>
      </c>
      <c r="E6" s="161"/>
    </row>
    <row r="7" ht="36" customHeight="1" spans="1:5">
      <c r="A7" s="183" t="s">
        <v>3047</v>
      </c>
      <c r="B7" s="196"/>
      <c r="C7" s="196"/>
      <c r="D7" s="197" t="str">
        <f t="shared" si="0"/>
        <v/>
      </c>
      <c r="E7" s="161"/>
    </row>
    <row r="8" ht="36" hidden="1" customHeight="1" spans="1:5">
      <c r="A8" s="185" t="s">
        <v>3048</v>
      </c>
      <c r="B8" s="198"/>
      <c r="C8" s="198"/>
      <c r="D8" s="197" t="str">
        <f t="shared" si="0"/>
        <v/>
      </c>
      <c r="E8" s="161" t="str">
        <f>IF(A8&lt;&gt;"",IF(SUM(B8:C8)&lt;&gt;0,"是","否"),"是")</f>
        <v>否</v>
      </c>
    </row>
    <row r="9" ht="36" customHeight="1" spans="1:5">
      <c r="A9" s="185" t="s">
        <v>3052</v>
      </c>
      <c r="B9" s="198"/>
      <c r="C9" s="198"/>
      <c r="D9" s="199" t="str">
        <f t="shared" si="0"/>
        <v/>
      </c>
      <c r="E9" s="161"/>
    </row>
    <row r="10" ht="36" hidden="1" customHeight="1" spans="1:5">
      <c r="A10" s="183" t="s">
        <v>3053</v>
      </c>
      <c r="B10" s="196">
        <v>0</v>
      </c>
      <c r="C10" s="196">
        <v>0</v>
      </c>
      <c r="D10" s="197" t="str">
        <f t="shared" si="0"/>
        <v/>
      </c>
      <c r="E10" s="161" t="str">
        <f>IF(A10&lt;&gt;"",IF(SUM(B10:C10)&lt;&gt;0,"是","否"),"是")</f>
        <v>否</v>
      </c>
    </row>
    <row r="11" ht="36" hidden="1" customHeight="1" spans="1:5">
      <c r="A11" s="185" t="s">
        <v>3054</v>
      </c>
      <c r="B11" s="198"/>
      <c r="C11" s="198"/>
      <c r="D11" s="197" t="str">
        <f t="shared" si="0"/>
        <v/>
      </c>
      <c r="E11" s="161" t="str">
        <f>IF(A11&lt;&gt;"",IF(SUM(B11:C11)&lt;&gt;0,"是","否"),"是")</f>
        <v>否</v>
      </c>
    </row>
    <row r="12" ht="36" hidden="1" customHeight="1" spans="1:5">
      <c r="A12" s="183" t="s">
        <v>3055</v>
      </c>
      <c r="B12" s="196"/>
      <c r="C12" s="196"/>
      <c r="D12" s="197" t="str">
        <f t="shared" si="0"/>
        <v/>
      </c>
      <c r="E12" s="161" t="str">
        <f>IF(A12&lt;&gt;"",IF(SUM(B12:C12)&lt;&gt;0,"是","否"),"是")</f>
        <v>否</v>
      </c>
    </row>
    <row r="13" ht="36" hidden="1" customHeight="1" spans="1:5">
      <c r="A13" s="200" t="s">
        <v>3077</v>
      </c>
      <c r="B13" s="198"/>
      <c r="C13" s="198"/>
      <c r="D13" s="197" t="str">
        <f t="shared" si="0"/>
        <v/>
      </c>
      <c r="E13" s="161" t="str">
        <f>IF(A13&lt;&gt;"",IF(SUM(B13:C13)&lt;&gt;0,"是","否"),"是")</f>
        <v>否</v>
      </c>
    </row>
    <row r="14" ht="36" customHeight="1" spans="1:5">
      <c r="A14" s="183" t="s">
        <v>3057</v>
      </c>
      <c r="B14" s="196"/>
      <c r="C14" s="196"/>
      <c r="D14" s="197" t="str">
        <f t="shared" si="0"/>
        <v/>
      </c>
      <c r="E14" s="161"/>
    </row>
    <row r="15" ht="36" customHeight="1" spans="1:5">
      <c r="A15" s="185" t="s">
        <v>3058</v>
      </c>
      <c r="B15" s="198"/>
      <c r="C15" s="198"/>
      <c r="D15" s="199" t="str">
        <f t="shared" si="0"/>
        <v/>
      </c>
      <c r="E15" s="161"/>
    </row>
    <row r="16" ht="36" customHeight="1" spans="1:5">
      <c r="A16" s="201" t="s">
        <v>3078</v>
      </c>
      <c r="B16" s="196"/>
      <c r="C16" s="196"/>
      <c r="D16" s="197" t="str">
        <f t="shared" si="0"/>
        <v/>
      </c>
      <c r="E16" s="161"/>
    </row>
    <row r="17" ht="36" customHeight="1" spans="1:5">
      <c r="A17" s="202" t="s">
        <v>119</v>
      </c>
      <c r="B17" s="196"/>
      <c r="C17" s="196"/>
      <c r="D17" s="197" t="str">
        <f t="shared" si="0"/>
        <v/>
      </c>
      <c r="E17" s="161"/>
    </row>
    <row r="18" ht="36" customHeight="1" spans="1:5">
      <c r="A18" s="203" t="s">
        <v>3060</v>
      </c>
      <c r="B18" s="204"/>
      <c r="C18" s="198"/>
      <c r="D18" s="199" t="str">
        <f t="shared" si="0"/>
        <v/>
      </c>
      <c r="E18" s="161"/>
    </row>
    <row r="19" ht="36" customHeight="1" spans="1:5">
      <c r="A19" s="203" t="s">
        <v>3061</v>
      </c>
      <c r="B19" s="204"/>
      <c r="C19" s="204"/>
      <c r="D19" s="199" t="str">
        <f t="shared" si="0"/>
        <v/>
      </c>
      <c r="E19" s="161"/>
    </row>
    <row r="20" ht="36" hidden="1" customHeight="1" spans="1:5">
      <c r="A20" s="205" t="s">
        <v>3062</v>
      </c>
      <c r="B20" s="206"/>
      <c r="C20" s="196"/>
      <c r="D20" s="197" t="str">
        <f t="shared" si="0"/>
        <v/>
      </c>
      <c r="E20" s="161" t="str">
        <f>IF(A20&lt;&gt;"",IF(SUM(B20:C20)&lt;&gt;0,"是","否"),"是")</f>
        <v>否</v>
      </c>
    </row>
    <row r="21" ht="36" customHeight="1" spans="1:5">
      <c r="A21" s="201" t="s">
        <v>126</v>
      </c>
      <c r="B21" s="196"/>
      <c r="C21" s="196"/>
      <c r="D21" s="197" t="str">
        <f t="shared" si="0"/>
        <v/>
      </c>
      <c r="E21" s="161"/>
    </row>
    <row r="22" spans="1:2">
      <c r="A22" t="s">
        <v>3038</v>
      </c>
      <c r="B22" s="207"/>
    </row>
    <row r="23" spans="2:3">
      <c r="B23" s="208"/>
      <c r="C23" s="208"/>
    </row>
    <row r="24" spans="2:2">
      <c r="B24" s="207"/>
    </row>
    <row r="25" spans="2:3">
      <c r="B25" s="208"/>
      <c r="C25" s="208"/>
    </row>
    <row r="26" spans="2:2">
      <c r="B26" s="207"/>
    </row>
    <row r="27" spans="2:2">
      <c r="B27" s="207"/>
    </row>
    <row r="28" spans="2:3">
      <c r="B28" s="208"/>
      <c r="C28" s="208"/>
    </row>
    <row r="29" spans="2:2">
      <c r="B29" s="207"/>
    </row>
    <row r="30" spans="2:2">
      <c r="B30" s="207"/>
    </row>
    <row r="31" spans="2:2">
      <c r="B31" s="207"/>
    </row>
    <row r="32" spans="2:2">
      <c r="B32" s="207"/>
    </row>
    <row r="33" spans="2:3">
      <c r="B33" s="208"/>
      <c r="C33" s="208"/>
    </row>
    <row r="34" spans="2:2">
      <c r="B34" s="207"/>
    </row>
  </sheetData>
  <autoFilter xmlns:etc="http://www.wps.cn/officeDocument/2017/etCustomData" ref="A3:E22" etc:filterBottomFollowUsedRange="0">
    <filterColumn colId="4">
      <customFilters>
        <customFilter operator="equal" val="是"/>
      </customFilters>
    </filterColumn>
    <extLst/>
  </autoFilter>
  <mergeCells count="1">
    <mergeCell ref="A1:D1"/>
  </mergeCells>
  <conditionalFormatting sqref="E3:E21">
    <cfRule type="cellIs" dxfId="3" priority="2" stopIfTrue="1" operator="lessThanOrEqual">
      <formula>-1</formula>
    </cfRule>
  </conditionalFormatting>
  <conditionalFormatting sqref="E4:E21">
    <cfRule type="cellIs" dxfId="3"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6"/>
  <sheetViews>
    <sheetView view="pageBreakPreview" zoomScaleNormal="100" topLeftCell="A11" workbookViewId="0">
      <selection activeCell="A26" sqref="A26"/>
    </sheetView>
  </sheetViews>
  <sheetFormatPr defaultColWidth="9" defaultRowHeight="14.25" outlineLevelCol="1"/>
  <cols>
    <col min="1" max="1" width="36.25" style="174" customWidth="1"/>
    <col min="2" max="2" width="45.5083333333333" style="176" customWidth="1"/>
    <col min="3" max="3" width="12.625" style="174"/>
    <col min="4" max="16374" width="9" style="174"/>
    <col min="16375" max="16376" width="35.625" style="174"/>
    <col min="16377" max="16377" width="9" style="174"/>
    <col min="16378" max="16384" width="9" style="177"/>
  </cols>
  <sheetData>
    <row r="1" s="174" customFormat="1" ht="45" customHeight="1" spans="1:2">
      <c r="A1" s="178" t="s">
        <v>3079</v>
      </c>
      <c r="B1" s="179"/>
    </row>
    <row r="2" s="174" customFormat="1" ht="20.1" customHeight="1" spans="1:2">
      <c r="A2" s="180"/>
      <c r="B2" s="181" t="s">
        <v>1</v>
      </c>
    </row>
    <row r="3" s="175" customFormat="1" ht="45" customHeight="1" spans="1:2">
      <c r="A3" s="182" t="s">
        <v>3080</v>
      </c>
      <c r="B3" s="182" t="s">
        <v>3081</v>
      </c>
    </row>
    <row r="4" s="174" customFormat="1" ht="36" customHeight="1" spans="1:2">
      <c r="A4" s="189" t="s">
        <v>2435</v>
      </c>
      <c r="B4" s="184"/>
    </row>
    <row r="5" s="174" customFormat="1" ht="36" customHeight="1" spans="1:2">
      <c r="A5" s="189" t="s">
        <v>2437</v>
      </c>
      <c r="B5" s="184"/>
    </row>
    <row r="6" s="174" customFormat="1" ht="36" customHeight="1" spans="1:2">
      <c r="A6" s="189" t="s">
        <v>2438</v>
      </c>
      <c r="B6" s="184"/>
    </row>
    <row r="7" s="174" customFormat="1" ht="36" customHeight="1" spans="1:2">
      <c r="A7" s="189" t="s">
        <v>2439</v>
      </c>
      <c r="B7" s="184"/>
    </row>
    <row r="8" s="174" customFormat="1" ht="36" customHeight="1" spans="1:2">
      <c r="A8" s="189" t="s">
        <v>2440</v>
      </c>
      <c r="B8" s="184"/>
    </row>
    <row r="9" s="174" customFormat="1" ht="36" customHeight="1" spans="1:2">
      <c r="A9" s="189" t="s">
        <v>2441</v>
      </c>
      <c r="B9" s="184"/>
    </row>
    <row r="10" s="174" customFormat="1" ht="36" customHeight="1" spans="1:2">
      <c r="A10" s="189" t="s">
        <v>2442</v>
      </c>
      <c r="B10" s="184"/>
    </row>
    <row r="11" s="174" customFormat="1" ht="36" customHeight="1" spans="1:2">
      <c r="A11" s="189" t="s">
        <v>2443</v>
      </c>
      <c r="B11" s="184"/>
    </row>
    <row r="12" s="174" customFormat="1" ht="36" customHeight="1" spans="1:2">
      <c r="A12" s="189" t="s">
        <v>2444</v>
      </c>
      <c r="B12" s="184"/>
    </row>
    <row r="13" s="174" customFormat="1" ht="36" customHeight="1" spans="1:2">
      <c r="A13" s="189" t="s">
        <v>2445</v>
      </c>
      <c r="B13" s="184"/>
    </row>
    <row r="14" s="174" customFormat="1" ht="36" customHeight="1" spans="1:2">
      <c r="A14" s="189" t="s">
        <v>2446</v>
      </c>
      <c r="B14" s="184"/>
    </row>
    <row r="15" s="174" customFormat="1" ht="36" customHeight="1" spans="1:2">
      <c r="A15" s="189" t="s">
        <v>2447</v>
      </c>
      <c r="B15" s="184"/>
    </row>
    <row r="16" s="174" customFormat="1" ht="36" customHeight="1" spans="1:2">
      <c r="A16" s="189" t="s">
        <v>2448</v>
      </c>
      <c r="B16" s="184"/>
    </row>
    <row r="17" s="174" customFormat="1" ht="36" hidden="1" customHeight="1" spans="1:2">
      <c r="A17" s="186"/>
      <c r="B17" s="184"/>
    </row>
    <row r="18" s="174" customFormat="1" ht="36" hidden="1" customHeight="1" spans="1:2">
      <c r="A18" s="186"/>
      <c r="B18" s="184"/>
    </row>
    <row r="19" s="174" customFormat="1" ht="36" hidden="1" customHeight="1" spans="1:2">
      <c r="A19" s="186"/>
      <c r="B19" s="184"/>
    </row>
    <row r="20" s="174" customFormat="1" ht="36" hidden="1" customHeight="1" spans="1:2">
      <c r="A20" s="186"/>
      <c r="B20" s="184"/>
    </row>
    <row r="21" s="174" customFormat="1" ht="36" hidden="1" customHeight="1" spans="1:2">
      <c r="A21" s="186"/>
      <c r="B21" s="184"/>
    </row>
    <row r="22" s="174" customFormat="1" ht="36" hidden="1" customHeight="1" spans="1:2">
      <c r="A22" s="186"/>
      <c r="B22" s="184"/>
    </row>
    <row r="23" s="174" customFormat="1" ht="36" hidden="1" customHeight="1" spans="1:2">
      <c r="A23" s="186"/>
      <c r="B23" s="184"/>
    </row>
    <row r="24" s="174" customFormat="1" ht="36" hidden="1" customHeight="1" spans="1:2">
      <c r="A24" s="186"/>
      <c r="B24" s="184"/>
    </row>
    <row r="25" s="174" customFormat="1" ht="30.95" customHeight="1" spans="1:2">
      <c r="A25" s="187" t="s">
        <v>3082</v>
      </c>
      <c r="B25" s="188"/>
    </row>
    <row r="26" spans="1:1">
      <c r="A26" s="174" t="s">
        <v>3038</v>
      </c>
    </row>
  </sheetData>
  <mergeCells count="1">
    <mergeCell ref="A1:B1"/>
  </mergeCells>
  <conditionalFormatting sqref="B3:G3">
    <cfRule type="cellIs" dxfId="0" priority="2" stopIfTrue="1" operator="lessThanOrEqual">
      <formula>-1</formula>
    </cfRule>
  </conditionalFormatting>
  <conditionalFormatting sqref="C1:G2">
    <cfRule type="cellIs" dxfId="0" priority="4" stopIfTrue="1" operator="lessThanOrEqual">
      <formula>-1</formula>
    </cfRule>
    <cfRule type="cellIs" dxfId="0" priority="3" stopIfTrue="1" operator="greaterThanOrEqual">
      <formula>10</formula>
    </cfRule>
  </conditionalFormatting>
  <conditionalFormatting sqref="B4:G11">
    <cfRule type="cellIs" dxfId="0"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W14"/>
  <sheetViews>
    <sheetView view="pageBreakPreview" zoomScaleNormal="100" workbookViewId="0">
      <selection activeCell="A13" sqref="A13"/>
    </sheetView>
  </sheetViews>
  <sheetFormatPr defaultColWidth="9" defaultRowHeight="14.25"/>
  <cols>
    <col min="1" max="1" width="46.625" style="174" customWidth="1"/>
    <col min="2" max="2" width="38" style="176" customWidth="1"/>
    <col min="3" max="16371" width="9" style="174"/>
    <col min="16372" max="16373" width="35.625" style="174"/>
    <col min="16374" max="16374" width="9" style="174"/>
    <col min="16375" max="16384" width="9" style="177"/>
  </cols>
  <sheetData>
    <row r="1" s="174" customFormat="1" ht="45" customHeight="1" spans="1:2">
      <c r="A1" s="178" t="s">
        <v>3083</v>
      </c>
      <c r="B1" s="179"/>
    </row>
    <row r="2" s="174" customFormat="1" ht="20.1" customHeight="1" spans="1:2">
      <c r="A2" s="180"/>
      <c r="B2" s="181" t="s">
        <v>1</v>
      </c>
    </row>
    <row r="3" s="175" customFormat="1" ht="45" customHeight="1" spans="1:2">
      <c r="A3" s="182" t="s">
        <v>3084</v>
      </c>
      <c r="B3" s="182" t="s">
        <v>3081</v>
      </c>
    </row>
    <row r="4" s="174" customFormat="1" ht="36" customHeight="1" spans="1:2">
      <c r="A4" s="183"/>
      <c r="B4" s="184"/>
    </row>
    <row r="5" s="174" customFormat="1" ht="36" customHeight="1" spans="1:2">
      <c r="A5" s="183"/>
      <c r="B5" s="184"/>
    </row>
    <row r="6" s="174" customFormat="1" ht="36" customHeight="1" spans="1:2">
      <c r="A6" s="183"/>
      <c r="B6" s="184"/>
    </row>
    <row r="7" s="174" customFormat="1" ht="36" customHeight="1" spans="1:2">
      <c r="A7" s="183"/>
      <c r="B7" s="184"/>
    </row>
    <row r="8" s="174" customFormat="1" ht="36" customHeight="1" spans="1:2">
      <c r="A8" s="183"/>
      <c r="B8" s="184"/>
    </row>
    <row r="9" s="174" customFormat="1" ht="36" customHeight="1" spans="1:2">
      <c r="A9" s="183"/>
      <c r="B9" s="184"/>
    </row>
    <row r="10" s="174" customFormat="1" ht="36" customHeight="1" spans="1:2">
      <c r="A10" s="185"/>
      <c r="B10" s="184"/>
    </row>
    <row r="11" s="174" customFormat="1" ht="36" customHeight="1" spans="1:2">
      <c r="A11" s="186"/>
      <c r="B11" s="184"/>
    </row>
    <row r="12" s="174" customFormat="1" ht="30.95" customHeight="1" spans="1:2">
      <c r="A12" s="187" t="s">
        <v>3082</v>
      </c>
      <c r="B12" s="188"/>
    </row>
    <row r="13" s="174" customFormat="1" spans="1:16377">
      <c r="A13" s="174" t="s">
        <v>3038</v>
      </c>
      <c r="B13" s="176"/>
      <c r="XEU13" s="177"/>
      <c r="XEV13" s="177"/>
      <c r="XEW13" s="177"/>
    </row>
    <row r="14" s="174" customFormat="1" spans="2:16377">
      <c r="B14" s="176"/>
      <c r="XEU14" s="177"/>
      <c r="XEV14" s="177"/>
      <c r="XEW14" s="177"/>
    </row>
  </sheetData>
  <mergeCells count="1">
    <mergeCell ref="A1:B1"/>
  </mergeCells>
  <conditionalFormatting sqref="B3:G9">
    <cfRule type="cellIs" dxfId="0" priority="2"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F51"/>
  <sheetViews>
    <sheetView showGridLines="0" showZeros="0" zoomScale="90" zoomScaleNormal="90" workbookViewId="0">
      <pane ySplit="3" topLeftCell="A34" activePane="bottomLeft" state="frozen"/>
      <selection/>
      <selection pane="bottomLeft" activeCell="D37" sqref="D37"/>
    </sheetView>
  </sheetViews>
  <sheetFormatPr defaultColWidth="9" defaultRowHeight="14.25" outlineLevelCol="5"/>
  <cols>
    <col min="1" max="1" width="12.75" style="176" customWidth="1"/>
    <col min="2" max="2" width="50.75" style="176" customWidth="1"/>
    <col min="3" max="4" width="20.625" style="176" customWidth="1"/>
    <col min="5" max="5" width="18.5083333333333" style="176" customWidth="1"/>
    <col min="6" max="6" width="9.75" style="176" customWidth="1"/>
    <col min="7" max="16384" width="9" style="281"/>
  </cols>
  <sheetData>
    <row r="1" ht="45" customHeight="1" spans="1:5">
      <c r="A1" s="346"/>
      <c r="B1" s="346" t="s">
        <v>67</v>
      </c>
      <c r="C1" s="346"/>
      <c r="D1" s="346"/>
      <c r="E1" s="346"/>
    </row>
    <row r="2" ht="18.95" customHeight="1" spans="1:5">
      <c r="A2" s="499"/>
      <c r="B2" s="476"/>
      <c r="C2" s="349"/>
      <c r="E2" s="477" t="s">
        <v>1</v>
      </c>
    </row>
    <row r="3" s="473" customFormat="1" ht="45" customHeight="1" spans="1:6">
      <c r="A3" s="500" t="s">
        <v>2</v>
      </c>
      <c r="B3" s="501" t="s">
        <v>3</v>
      </c>
      <c r="C3" s="287" t="s">
        <v>4</v>
      </c>
      <c r="D3" s="287" t="s">
        <v>5</v>
      </c>
      <c r="E3" s="501" t="s">
        <v>6</v>
      </c>
      <c r="F3" s="502"/>
    </row>
    <row r="4" ht="37.5" customHeight="1" spans="1:6">
      <c r="A4" s="362" t="s">
        <v>68</v>
      </c>
      <c r="B4" s="503" t="s">
        <v>69</v>
      </c>
      <c r="C4" s="365">
        <v>23889</v>
      </c>
      <c r="D4" s="365">
        <v>24367</v>
      </c>
      <c r="E4" s="504">
        <f>IF(C4&lt;&gt;0,D4/C4-1,"")</f>
        <v>0.02</v>
      </c>
      <c r="F4" s="292"/>
    </row>
    <row r="5" ht="37.5" customHeight="1" spans="1:6">
      <c r="A5" s="362" t="s">
        <v>70</v>
      </c>
      <c r="B5" s="505" t="s">
        <v>71</v>
      </c>
      <c r="C5" s="365">
        <v>0</v>
      </c>
      <c r="D5" s="365"/>
      <c r="E5" s="504" t="str">
        <f t="shared" ref="E5:E38" si="0">IF(C5&lt;&gt;0,D5/C5-1,"")</f>
        <v/>
      </c>
      <c r="F5" s="292"/>
    </row>
    <row r="6" ht="37.5" customHeight="1" spans="1:6">
      <c r="A6" s="362" t="s">
        <v>72</v>
      </c>
      <c r="B6" s="505" t="s">
        <v>73</v>
      </c>
      <c r="C6" s="365">
        <v>92</v>
      </c>
      <c r="D6" s="365">
        <v>94</v>
      </c>
      <c r="E6" s="504">
        <f t="shared" si="0"/>
        <v>0.022</v>
      </c>
      <c r="F6" s="292"/>
    </row>
    <row r="7" ht="37.5" customHeight="1" spans="1:6">
      <c r="A7" s="362" t="s">
        <v>74</v>
      </c>
      <c r="B7" s="505" t="s">
        <v>75</v>
      </c>
      <c r="C7" s="365">
        <v>10996</v>
      </c>
      <c r="D7" s="365">
        <v>11216</v>
      </c>
      <c r="E7" s="504">
        <f t="shared" si="0"/>
        <v>0.02</v>
      </c>
      <c r="F7" s="292"/>
    </row>
    <row r="8" ht="37.5" customHeight="1" spans="1:6">
      <c r="A8" s="362" t="s">
        <v>76</v>
      </c>
      <c r="B8" s="505" t="s">
        <v>77</v>
      </c>
      <c r="C8" s="365">
        <v>77710</v>
      </c>
      <c r="D8" s="365">
        <v>79264</v>
      </c>
      <c r="E8" s="504">
        <f t="shared" si="0"/>
        <v>0.02</v>
      </c>
      <c r="F8" s="292"/>
    </row>
    <row r="9" ht="37.5" customHeight="1" spans="1:6">
      <c r="A9" s="362" t="s">
        <v>78</v>
      </c>
      <c r="B9" s="505" t="s">
        <v>79</v>
      </c>
      <c r="C9" s="365">
        <v>1422</v>
      </c>
      <c r="D9" s="365">
        <v>1450</v>
      </c>
      <c r="E9" s="504">
        <f t="shared" si="0"/>
        <v>0.02</v>
      </c>
      <c r="F9" s="292"/>
    </row>
    <row r="10" ht="37.5" customHeight="1" spans="1:6">
      <c r="A10" s="362" t="s">
        <v>80</v>
      </c>
      <c r="B10" s="505" t="s">
        <v>81</v>
      </c>
      <c r="C10" s="365">
        <v>2363</v>
      </c>
      <c r="D10" s="365">
        <v>2410</v>
      </c>
      <c r="E10" s="504">
        <f t="shared" si="0"/>
        <v>0.02</v>
      </c>
      <c r="F10" s="292"/>
    </row>
    <row r="11" ht="37.5" customHeight="1" spans="1:6">
      <c r="A11" s="362" t="s">
        <v>82</v>
      </c>
      <c r="B11" s="505" t="s">
        <v>83</v>
      </c>
      <c r="C11" s="365">
        <v>56983</v>
      </c>
      <c r="D11" s="365">
        <v>58123</v>
      </c>
      <c r="E11" s="504">
        <f t="shared" si="0"/>
        <v>0.02</v>
      </c>
      <c r="F11" s="292"/>
    </row>
    <row r="12" ht="37.5" customHeight="1" spans="1:6">
      <c r="A12" s="362" t="s">
        <v>84</v>
      </c>
      <c r="B12" s="505" t="s">
        <v>85</v>
      </c>
      <c r="C12" s="365">
        <v>36210</v>
      </c>
      <c r="D12" s="365">
        <v>36934</v>
      </c>
      <c r="E12" s="504">
        <f t="shared" si="0"/>
        <v>0.02</v>
      </c>
      <c r="F12" s="292"/>
    </row>
    <row r="13" ht="37.5" customHeight="1" spans="1:6">
      <c r="A13" s="362" t="s">
        <v>86</v>
      </c>
      <c r="B13" s="505" t="s">
        <v>87</v>
      </c>
      <c r="C13" s="365">
        <v>7048</v>
      </c>
      <c r="D13" s="365">
        <v>7189</v>
      </c>
      <c r="E13" s="504">
        <f t="shared" si="0"/>
        <v>0.02</v>
      </c>
      <c r="F13" s="292"/>
    </row>
    <row r="14" ht="37.5" customHeight="1" spans="1:6">
      <c r="A14" s="362" t="s">
        <v>88</v>
      </c>
      <c r="B14" s="505" t="s">
        <v>89</v>
      </c>
      <c r="C14" s="365">
        <v>33941</v>
      </c>
      <c r="D14" s="365">
        <v>34620</v>
      </c>
      <c r="E14" s="504">
        <f t="shared" si="0"/>
        <v>0.02</v>
      </c>
      <c r="F14" s="292"/>
    </row>
    <row r="15" ht="37.5" customHeight="1" spans="1:6">
      <c r="A15" s="362" t="s">
        <v>90</v>
      </c>
      <c r="B15" s="505" t="s">
        <v>91</v>
      </c>
      <c r="C15" s="365">
        <v>62201</v>
      </c>
      <c r="D15" s="365">
        <v>63445</v>
      </c>
      <c r="E15" s="504">
        <f t="shared" si="0"/>
        <v>0.02</v>
      </c>
      <c r="F15" s="292"/>
    </row>
    <row r="16" ht="37.5" customHeight="1" spans="1:6">
      <c r="A16" s="362" t="s">
        <v>92</v>
      </c>
      <c r="B16" s="505" t="s">
        <v>93</v>
      </c>
      <c r="C16" s="365">
        <v>13198</v>
      </c>
      <c r="D16" s="365">
        <v>13462</v>
      </c>
      <c r="E16" s="504">
        <f t="shared" si="0"/>
        <v>0.02</v>
      </c>
      <c r="F16" s="292"/>
    </row>
    <row r="17" ht="37.5" customHeight="1" spans="1:6">
      <c r="A17" s="362" t="s">
        <v>94</v>
      </c>
      <c r="B17" s="505" t="s">
        <v>95</v>
      </c>
      <c r="C17" s="365">
        <v>2154</v>
      </c>
      <c r="D17" s="365">
        <v>2197</v>
      </c>
      <c r="E17" s="504">
        <f t="shared" si="0"/>
        <v>0.02</v>
      </c>
      <c r="F17" s="292"/>
    </row>
    <row r="18" ht="37.5" customHeight="1" spans="1:6">
      <c r="A18" s="362" t="s">
        <v>96</v>
      </c>
      <c r="B18" s="505" t="s">
        <v>97</v>
      </c>
      <c r="C18" s="365">
        <v>1121</v>
      </c>
      <c r="D18" s="365">
        <v>1143</v>
      </c>
      <c r="E18" s="504">
        <f t="shared" si="0"/>
        <v>0.02</v>
      </c>
      <c r="F18" s="292"/>
    </row>
    <row r="19" ht="37.5" customHeight="1" spans="1:6">
      <c r="A19" s="362" t="s">
        <v>98</v>
      </c>
      <c r="B19" s="505" t="s">
        <v>99</v>
      </c>
      <c r="C19" s="365"/>
      <c r="D19" s="365"/>
      <c r="E19" s="504" t="str">
        <f t="shared" si="0"/>
        <v/>
      </c>
      <c r="F19" s="292"/>
    </row>
    <row r="20" ht="37.5" customHeight="1" spans="1:6">
      <c r="A20" s="362" t="s">
        <v>100</v>
      </c>
      <c r="B20" s="505" t="s">
        <v>101</v>
      </c>
      <c r="C20" s="365"/>
      <c r="D20" s="365"/>
      <c r="E20" s="504" t="str">
        <f t="shared" si="0"/>
        <v/>
      </c>
      <c r="F20" s="292"/>
    </row>
    <row r="21" ht="37.5" customHeight="1" spans="1:6">
      <c r="A21" s="362" t="s">
        <v>102</v>
      </c>
      <c r="B21" s="505" t="s">
        <v>103</v>
      </c>
      <c r="C21" s="365">
        <v>3881</v>
      </c>
      <c r="D21" s="365">
        <v>3959</v>
      </c>
      <c r="E21" s="504">
        <f t="shared" si="0"/>
        <v>0.02</v>
      </c>
      <c r="F21" s="292"/>
    </row>
    <row r="22" ht="37.5" customHeight="1" spans="1:6">
      <c r="A22" s="362" t="s">
        <v>104</v>
      </c>
      <c r="B22" s="505" t="s">
        <v>105</v>
      </c>
      <c r="C22" s="365">
        <v>28182</v>
      </c>
      <c r="D22" s="365">
        <v>28602</v>
      </c>
      <c r="E22" s="504">
        <f t="shared" si="0"/>
        <v>0.015</v>
      </c>
      <c r="F22" s="292"/>
    </row>
    <row r="23" ht="37.5" customHeight="1" spans="1:6">
      <c r="A23" s="362" t="s">
        <v>106</v>
      </c>
      <c r="B23" s="505" t="s">
        <v>107</v>
      </c>
      <c r="C23" s="365">
        <v>1187</v>
      </c>
      <c r="D23" s="365">
        <v>1211</v>
      </c>
      <c r="E23" s="504">
        <f t="shared" si="0"/>
        <v>0.02</v>
      </c>
      <c r="F23" s="292"/>
    </row>
    <row r="24" ht="37.5" customHeight="1" spans="1:6">
      <c r="A24" s="362" t="s">
        <v>108</v>
      </c>
      <c r="B24" s="505" t="s">
        <v>109</v>
      </c>
      <c r="C24" s="365">
        <v>5032</v>
      </c>
      <c r="D24" s="365">
        <v>5133</v>
      </c>
      <c r="E24" s="504">
        <f t="shared" si="0"/>
        <v>0.02</v>
      </c>
      <c r="F24" s="292"/>
    </row>
    <row r="25" ht="37.5" customHeight="1" spans="1:6">
      <c r="A25" s="362" t="s">
        <v>110</v>
      </c>
      <c r="B25" s="505" t="s">
        <v>111</v>
      </c>
      <c r="C25" s="365">
        <v>0</v>
      </c>
      <c r="D25" s="365">
        <v>4000</v>
      </c>
      <c r="E25" s="504" t="str">
        <f t="shared" si="0"/>
        <v/>
      </c>
      <c r="F25" s="292"/>
    </row>
    <row r="26" ht="37.5" customHeight="1" spans="1:6">
      <c r="A26" s="362" t="s">
        <v>112</v>
      </c>
      <c r="B26" s="505" t="s">
        <v>113</v>
      </c>
      <c r="C26" s="365">
        <v>3934</v>
      </c>
      <c r="D26" s="365">
        <v>157</v>
      </c>
      <c r="E26" s="504">
        <f t="shared" si="0"/>
        <v>-0.96</v>
      </c>
      <c r="F26" s="292"/>
    </row>
    <row r="27" ht="37.5" customHeight="1" spans="1:6">
      <c r="A27" s="362" t="s">
        <v>114</v>
      </c>
      <c r="B27" s="505" t="s">
        <v>115</v>
      </c>
      <c r="C27" s="365">
        <v>8</v>
      </c>
      <c r="D27" s="365">
        <v>8</v>
      </c>
      <c r="E27" s="504">
        <f t="shared" si="0"/>
        <v>0</v>
      </c>
      <c r="F27" s="292"/>
    </row>
    <row r="28" ht="37.5" customHeight="1" spans="1:6">
      <c r="A28" s="362" t="s">
        <v>116</v>
      </c>
      <c r="B28" s="505" t="s">
        <v>117</v>
      </c>
      <c r="C28" s="365">
        <v>448</v>
      </c>
      <c r="D28" s="365">
        <v>456</v>
      </c>
      <c r="E28" s="504">
        <f t="shared" si="0"/>
        <v>0.018</v>
      </c>
      <c r="F28" s="292"/>
    </row>
    <row r="29" ht="37.5" customHeight="1" spans="1:6">
      <c r="A29" s="362"/>
      <c r="B29" s="505"/>
      <c r="C29" s="365"/>
      <c r="D29" s="365"/>
      <c r="E29" s="504" t="str">
        <f t="shared" si="0"/>
        <v/>
      </c>
      <c r="F29" s="292"/>
    </row>
    <row r="30" s="348" customFormat="1" ht="37.5" customHeight="1" spans="1:6">
      <c r="A30" s="489"/>
      <c r="B30" s="490" t="s">
        <v>118</v>
      </c>
      <c r="C30" s="481">
        <f>SUM(C4:C29)</f>
        <v>372000</v>
      </c>
      <c r="D30" s="481">
        <v>379440</v>
      </c>
      <c r="E30" s="506">
        <f t="shared" si="0"/>
        <v>0.02</v>
      </c>
      <c r="F30" s="292"/>
    </row>
    <row r="31" ht="37.5" customHeight="1" spans="1:6">
      <c r="A31" s="359">
        <v>230</v>
      </c>
      <c r="B31" s="507" t="s">
        <v>119</v>
      </c>
      <c r="C31" s="481">
        <v>12095</v>
      </c>
      <c r="D31" s="481">
        <v>7500</v>
      </c>
      <c r="E31" s="506">
        <f t="shared" si="0"/>
        <v>-0.38</v>
      </c>
      <c r="F31" s="292"/>
    </row>
    <row r="32" ht="37.5" customHeight="1" spans="1:6">
      <c r="A32" s="508">
        <v>23006</v>
      </c>
      <c r="B32" s="509" t="s">
        <v>120</v>
      </c>
      <c r="C32" s="365">
        <v>8694</v>
      </c>
      <c r="D32" s="365">
        <v>7500</v>
      </c>
      <c r="E32" s="504">
        <f t="shared" si="0"/>
        <v>-0.137</v>
      </c>
      <c r="F32" s="292"/>
    </row>
    <row r="33" ht="32.1" customHeight="1" spans="1:6">
      <c r="A33" s="362">
        <v>23008</v>
      </c>
      <c r="B33" s="509" t="s">
        <v>121</v>
      </c>
      <c r="C33" s="365">
        <v>990</v>
      </c>
      <c r="D33" s="365">
        <v>0</v>
      </c>
      <c r="E33" s="504">
        <f t="shared" si="0"/>
        <v>-1</v>
      </c>
      <c r="F33" s="292"/>
    </row>
    <row r="34" ht="37.5" customHeight="1" spans="1:6">
      <c r="A34" s="510">
        <v>23015</v>
      </c>
      <c r="B34" s="488" t="s">
        <v>122</v>
      </c>
      <c r="C34" s="365"/>
      <c r="D34" s="365"/>
      <c r="E34" s="504" t="str">
        <f t="shared" si="0"/>
        <v/>
      </c>
      <c r="F34" s="292"/>
    </row>
    <row r="35" s="475" customFormat="1" ht="36" customHeight="1" spans="1:6">
      <c r="A35" s="510">
        <v>23016</v>
      </c>
      <c r="B35" s="488" t="s">
        <v>123</v>
      </c>
      <c r="C35" s="365">
        <v>389</v>
      </c>
      <c r="D35" s="365">
        <v>0</v>
      </c>
      <c r="E35" s="504">
        <f t="shared" si="0"/>
        <v>-1</v>
      </c>
      <c r="F35" s="292"/>
    </row>
    <row r="36" s="475" customFormat="1" ht="37.5" customHeight="1" spans="1:6">
      <c r="A36" s="359">
        <v>231</v>
      </c>
      <c r="B36" s="491" t="s">
        <v>124</v>
      </c>
      <c r="C36" s="481">
        <v>9582</v>
      </c>
      <c r="D36" s="481">
        <v>13</v>
      </c>
      <c r="E36" s="504">
        <f t="shared" si="0"/>
        <v>-0.999</v>
      </c>
      <c r="F36" s="292"/>
    </row>
    <row r="37" s="475" customFormat="1" ht="37.5" customHeight="1" spans="1:6">
      <c r="A37" s="359">
        <v>23009</v>
      </c>
      <c r="B37" s="511" t="s">
        <v>125</v>
      </c>
      <c r="C37" s="481">
        <v>2022</v>
      </c>
      <c r="D37" s="481">
        <v>0</v>
      </c>
      <c r="E37" s="504">
        <f t="shared" si="0"/>
        <v>-1</v>
      </c>
      <c r="F37" s="292"/>
    </row>
    <row r="38" ht="37.5" customHeight="1" spans="1:6">
      <c r="A38" s="489"/>
      <c r="B38" s="497" t="s">
        <v>126</v>
      </c>
      <c r="C38" s="481">
        <v>393677</v>
      </c>
      <c r="D38" s="481">
        <v>386953</v>
      </c>
      <c r="E38" s="506">
        <f t="shared" si="0"/>
        <v>-0.017</v>
      </c>
      <c r="F38" s="292"/>
    </row>
    <row r="39" spans="2:4">
      <c r="B39" s="512"/>
      <c r="D39" s="513"/>
    </row>
    <row r="41" spans="4:4">
      <c r="D41" s="513"/>
    </row>
    <row r="43" spans="4:4">
      <c r="D43" s="513"/>
    </row>
    <row r="44" spans="4:4">
      <c r="D44" s="513"/>
    </row>
    <row r="46" spans="4:4">
      <c r="D46" s="513"/>
    </row>
    <row r="47" spans="4:4">
      <c r="D47" s="513"/>
    </row>
    <row r="48" spans="4:4">
      <c r="D48" s="513"/>
    </row>
    <row r="49" spans="4:4">
      <c r="D49" s="513"/>
    </row>
    <row r="51" spans="4:4">
      <c r="D51" s="513"/>
    </row>
  </sheetData>
  <autoFilter xmlns:etc="http://www.wps.cn/officeDocument/2017/etCustomData" ref="A3:F39" etc:filterBottomFollowUsedRange="0">
    <extLst/>
  </autoFilter>
  <mergeCells count="1">
    <mergeCell ref="B1:E1"/>
  </mergeCells>
  <conditionalFormatting sqref="C34">
    <cfRule type="expression" dxfId="1" priority="14" stopIfTrue="1">
      <formula>"len($A:$A)=3"</formula>
    </cfRule>
  </conditionalFormatting>
  <conditionalFormatting sqref="D37">
    <cfRule type="cellIs" dxfId="2" priority="1" stopIfTrue="1" operator="lessThan">
      <formula>0</formula>
    </cfRule>
    <cfRule type="cellIs" dxfId="0" priority="2" stopIfTrue="1" operator="greaterThan">
      <formula>5</formula>
    </cfRule>
  </conditionalFormatting>
  <conditionalFormatting sqref="D33:D34">
    <cfRule type="cellIs" dxfId="2" priority="29" stopIfTrue="1" operator="lessThan">
      <formula>0</formula>
    </cfRule>
    <cfRule type="cellIs" dxfId="0" priority="30" stopIfTrue="1" operator="greaterThan">
      <formula>5</formula>
    </cfRule>
  </conditionalFormatting>
  <conditionalFormatting sqref="F4:F39">
    <cfRule type="cellIs" dxfId="2" priority="11" stopIfTrue="1" operator="lessThan">
      <formula>0</formula>
    </cfRule>
  </conditionalFormatting>
  <conditionalFormatting sqref="E2 D32 D39:E44">
    <cfRule type="cellIs" dxfId="0" priority="27" stopIfTrue="1" operator="lessThanOrEqual">
      <formula>-1</formula>
    </cfRule>
  </conditionalFormatting>
  <conditionalFormatting sqref="A34:B35">
    <cfRule type="expression" dxfId="1" priority="9"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42"/>
  <sheetViews>
    <sheetView showGridLines="0" showZeros="0" view="pageBreakPreview" zoomScaleNormal="115" workbookViewId="0">
      <selection activeCell="E1" sqref="E$1:E$1048576"/>
    </sheetView>
  </sheetViews>
  <sheetFormatPr defaultColWidth="9" defaultRowHeight="14.25" outlineLevelCol="4"/>
  <cols>
    <col min="1" max="1" width="46.5083333333333" style="139" customWidth="1"/>
    <col min="2" max="4" width="20.625" style="139" customWidth="1"/>
    <col min="5" max="5" width="5.375" style="139" customWidth="1"/>
    <col min="6" max="16384" width="9" style="139"/>
  </cols>
  <sheetData>
    <row r="1" ht="45" customHeight="1" spans="1:4">
      <c r="A1" s="140" t="s">
        <v>3085</v>
      </c>
      <c r="B1" s="140"/>
      <c r="C1" s="140"/>
      <c r="D1" s="140"/>
    </row>
    <row r="2" s="152" customFormat="1" ht="20.1" customHeight="1" spans="1:4">
      <c r="A2" s="153"/>
      <c r="B2" s="154"/>
      <c r="C2" s="155"/>
      <c r="D2" s="156" t="s">
        <v>1</v>
      </c>
    </row>
    <row r="3" ht="45" customHeight="1" spans="1:5">
      <c r="A3" s="157" t="s">
        <v>3086</v>
      </c>
      <c r="B3" s="92" t="s">
        <v>4</v>
      </c>
      <c r="C3" s="92" t="s">
        <v>5</v>
      </c>
      <c r="D3" s="92" t="s">
        <v>6</v>
      </c>
      <c r="E3" s="152"/>
    </row>
    <row r="4" ht="36" customHeight="1" spans="1:5">
      <c r="A4" s="158" t="s">
        <v>3087</v>
      </c>
      <c r="B4" s="159">
        <f>B5+B6+B7</f>
        <v>7914</v>
      </c>
      <c r="C4" s="159">
        <f>C5+C6+C7</f>
        <v>8420</v>
      </c>
      <c r="D4" s="160">
        <f>IF(B4&lt;&gt;0,C4/B4-1,"")</f>
        <v>0.064</v>
      </c>
      <c r="E4" s="161"/>
    </row>
    <row r="5" ht="36" customHeight="1" spans="1:5">
      <c r="A5" s="162" t="s">
        <v>3088</v>
      </c>
      <c r="B5" s="163">
        <v>7897</v>
      </c>
      <c r="C5" s="163">
        <v>8402</v>
      </c>
      <c r="D5" s="164">
        <f>IF(B5&lt;&gt;0,C5/B5-1,"")</f>
        <v>0.064</v>
      </c>
      <c r="E5" s="161"/>
    </row>
    <row r="6" ht="36" customHeight="1" spans="1:5">
      <c r="A6" s="162" t="s">
        <v>3089</v>
      </c>
      <c r="B6" s="163">
        <v>17</v>
      </c>
      <c r="C6" s="165">
        <v>18.21</v>
      </c>
      <c r="D6" s="164">
        <f t="shared" ref="D6:D38" si="0">IF(B6&lt;&gt;0,C6/B6-1,"")</f>
        <v>0.071</v>
      </c>
      <c r="E6" s="161"/>
    </row>
    <row r="7" s="138" customFormat="1" ht="36" customHeight="1" spans="1:5">
      <c r="A7" s="162" t="s">
        <v>3090</v>
      </c>
      <c r="B7" s="163"/>
      <c r="C7" s="166"/>
      <c r="D7" s="164" t="str">
        <f t="shared" si="0"/>
        <v/>
      </c>
      <c r="E7" s="161"/>
    </row>
    <row r="8" ht="36" customHeight="1" spans="1:5">
      <c r="A8" s="158" t="s">
        <v>3091</v>
      </c>
      <c r="B8" s="159">
        <f>B9+B10+B11</f>
        <v>19689</v>
      </c>
      <c r="C8" s="159">
        <f>C9+C10+C11</f>
        <v>20619</v>
      </c>
      <c r="D8" s="160">
        <f t="shared" si="0"/>
        <v>0.047</v>
      </c>
      <c r="E8" s="161"/>
    </row>
    <row r="9" ht="36" customHeight="1" spans="1:5">
      <c r="A9" s="162" t="s">
        <v>3088</v>
      </c>
      <c r="B9" s="163">
        <v>18226</v>
      </c>
      <c r="C9" s="166">
        <v>19392</v>
      </c>
      <c r="D9" s="164">
        <f t="shared" si="0"/>
        <v>0.064</v>
      </c>
      <c r="E9" s="161"/>
    </row>
    <row r="10" ht="36" customHeight="1" spans="1:5">
      <c r="A10" s="162" t="s">
        <v>3089</v>
      </c>
      <c r="B10" s="163">
        <v>243</v>
      </c>
      <c r="C10" s="165">
        <v>260.25</v>
      </c>
      <c r="D10" s="164">
        <f t="shared" si="0"/>
        <v>0.071</v>
      </c>
      <c r="E10" s="161"/>
    </row>
    <row r="11" ht="36" customHeight="1" spans="1:5">
      <c r="A11" s="162" t="s">
        <v>3090</v>
      </c>
      <c r="B11" s="163">
        <v>1220</v>
      </c>
      <c r="C11" s="166">
        <v>967</v>
      </c>
      <c r="D11" s="164">
        <f t="shared" si="0"/>
        <v>-0.207</v>
      </c>
      <c r="E11" s="161"/>
    </row>
    <row r="12" ht="36" customHeight="1" spans="1:5">
      <c r="A12" s="158" t="s">
        <v>3092</v>
      </c>
      <c r="B12" s="159">
        <f>B13+B14+B15</f>
        <v>800</v>
      </c>
      <c r="C12" s="159">
        <f>C13+C14+C15</f>
        <v>851</v>
      </c>
      <c r="D12" s="160">
        <f t="shared" si="0"/>
        <v>0.064</v>
      </c>
      <c r="E12" s="161"/>
    </row>
    <row r="13" ht="36" customHeight="1" spans="1:5">
      <c r="A13" s="162" t="s">
        <v>3088</v>
      </c>
      <c r="B13" s="163">
        <v>798</v>
      </c>
      <c r="C13" s="166">
        <v>849</v>
      </c>
      <c r="D13" s="164">
        <f t="shared" si="0"/>
        <v>0.064</v>
      </c>
      <c r="E13" s="161"/>
    </row>
    <row r="14" ht="36" customHeight="1" spans="1:5">
      <c r="A14" s="162" t="s">
        <v>3089</v>
      </c>
      <c r="B14" s="163">
        <v>2</v>
      </c>
      <c r="C14" s="167">
        <v>2.142</v>
      </c>
      <c r="D14" s="164">
        <f t="shared" si="0"/>
        <v>0.071</v>
      </c>
      <c r="E14" s="161"/>
    </row>
    <row r="15" ht="36" customHeight="1" spans="1:5">
      <c r="A15" s="162" t="s">
        <v>3090</v>
      </c>
      <c r="B15" s="163"/>
      <c r="C15" s="166"/>
      <c r="D15" s="164" t="str">
        <f t="shared" si="0"/>
        <v/>
      </c>
      <c r="E15" s="161"/>
    </row>
    <row r="16" ht="36" customHeight="1" spans="1:5">
      <c r="A16" s="158" t="s">
        <v>3093</v>
      </c>
      <c r="B16" s="159">
        <f>B17+B18+B19</f>
        <v>13973</v>
      </c>
      <c r="C16" s="168">
        <f>C17+C18+C19</f>
        <v>14867</v>
      </c>
      <c r="D16" s="160">
        <f t="shared" si="0"/>
        <v>0.064</v>
      </c>
      <c r="E16" s="161"/>
    </row>
    <row r="17" ht="36" customHeight="1" spans="1:5">
      <c r="A17" s="162" t="s">
        <v>3088</v>
      </c>
      <c r="B17" s="163">
        <v>13885</v>
      </c>
      <c r="C17" s="128">
        <v>14773</v>
      </c>
      <c r="D17" s="164">
        <f t="shared" si="0"/>
        <v>0.064</v>
      </c>
      <c r="E17" s="161"/>
    </row>
    <row r="18" ht="36" customHeight="1" spans="1:5">
      <c r="A18" s="162" t="s">
        <v>3089</v>
      </c>
      <c r="B18" s="163">
        <v>88</v>
      </c>
      <c r="C18" s="129">
        <v>94.24</v>
      </c>
      <c r="D18" s="164">
        <f t="shared" si="0"/>
        <v>0.071</v>
      </c>
      <c r="E18" s="161"/>
    </row>
    <row r="19" ht="36" customHeight="1" spans="1:5">
      <c r="A19" s="162" t="s">
        <v>3090</v>
      </c>
      <c r="B19" s="163"/>
      <c r="C19" s="128"/>
      <c r="D19" s="164" t="str">
        <f t="shared" si="0"/>
        <v/>
      </c>
      <c r="E19" s="161"/>
    </row>
    <row r="20" ht="36" customHeight="1" spans="1:5">
      <c r="A20" s="158" t="s">
        <v>3094</v>
      </c>
      <c r="B20" s="159">
        <f>B21+B22</f>
        <v>315</v>
      </c>
      <c r="C20" s="159">
        <f>C21+C22</f>
        <v>335</v>
      </c>
      <c r="D20" s="160">
        <f t="shared" si="0"/>
        <v>0.063</v>
      </c>
      <c r="E20" s="161"/>
    </row>
    <row r="21" ht="36" customHeight="1" spans="1:5">
      <c r="A21" s="162" t="s">
        <v>3088</v>
      </c>
      <c r="B21" s="163">
        <v>314</v>
      </c>
      <c r="C21" s="166">
        <v>334</v>
      </c>
      <c r="D21" s="160">
        <f t="shared" si="0"/>
        <v>0.064</v>
      </c>
      <c r="E21" s="161"/>
    </row>
    <row r="22" ht="36" customHeight="1" spans="1:5">
      <c r="A22" s="162" t="s">
        <v>3089</v>
      </c>
      <c r="B22" s="163">
        <v>1</v>
      </c>
      <c r="C22" s="169">
        <v>1.071</v>
      </c>
      <c r="D22" s="164">
        <f t="shared" si="0"/>
        <v>0.071</v>
      </c>
      <c r="E22" s="161"/>
    </row>
    <row r="23" ht="36" customHeight="1" spans="1:5">
      <c r="A23" s="162" t="s">
        <v>3090</v>
      </c>
      <c r="B23" s="163"/>
      <c r="C23" s="166"/>
      <c r="D23" s="164" t="str">
        <f t="shared" si="0"/>
        <v/>
      </c>
      <c r="E23" s="161"/>
    </row>
    <row r="24" ht="36" customHeight="1" spans="1:5">
      <c r="A24" s="158" t="s">
        <v>3095</v>
      </c>
      <c r="B24" s="170">
        <f>B25+B26+B27</f>
        <v>12270</v>
      </c>
      <c r="C24" s="170">
        <f>C25+C26+C27</f>
        <v>10629</v>
      </c>
      <c r="D24" s="160">
        <f t="shared" si="0"/>
        <v>-0.134</v>
      </c>
      <c r="E24" s="161"/>
    </row>
    <row r="25" ht="36" customHeight="1" spans="1:5">
      <c r="A25" s="162" t="s">
        <v>3088</v>
      </c>
      <c r="B25" s="163">
        <v>2442</v>
      </c>
      <c r="C25" s="171">
        <v>2598</v>
      </c>
      <c r="D25" s="164">
        <f t="shared" si="0"/>
        <v>0.064</v>
      </c>
      <c r="E25" s="161"/>
    </row>
    <row r="26" ht="36" customHeight="1" spans="1:5">
      <c r="A26" s="162" t="s">
        <v>3089</v>
      </c>
      <c r="B26" s="163">
        <v>854</v>
      </c>
      <c r="C26" s="163">
        <v>915</v>
      </c>
      <c r="D26" s="164">
        <f t="shared" si="0"/>
        <v>0.071</v>
      </c>
      <c r="E26" s="161"/>
    </row>
    <row r="27" ht="36" customHeight="1" spans="1:5">
      <c r="A27" s="162" t="s">
        <v>3090</v>
      </c>
      <c r="B27" s="163">
        <v>8974</v>
      </c>
      <c r="C27" s="163">
        <v>7116</v>
      </c>
      <c r="D27" s="164">
        <f t="shared" si="0"/>
        <v>-0.207</v>
      </c>
      <c r="E27" s="161"/>
    </row>
    <row r="28" ht="36" customHeight="1" spans="1:5">
      <c r="A28" s="158" t="s">
        <v>3096</v>
      </c>
      <c r="B28" s="159">
        <f>SUM(B29:B31)</f>
        <v>15659</v>
      </c>
      <c r="C28" s="168">
        <f>C29+C30+C31</f>
        <v>15447</v>
      </c>
      <c r="D28" s="160">
        <f t="shared" si="0"/>
        <v>-0.014</v>
      </c>
      <c r="E28" s="161"/>
    </row>
    <row r="29" ht="36" customHeight="1" spans="1:5">
      <c r="A29" s="162" t="s">
        <v>3088</v>
      </c>
      <c r="B29" s="163">
        <v>11133</v>
      </c>
      <c r="C29" s="171">
        <v>11845</v>
      </c>
      <c r="D29" s="164">
        <f t="shared" si="0"/>
        <v>0.064</v>
      </c>
      <c r="E29" s="161"/>
    </row>
    <row r="30" ht="36" customHeight="1" spans="1:5">
      <c r="A30" s="162" t="s">
        <v>3089</v>
      </c>
      <c r="B30" s="163">
        <v>48</v>
      </c>
      <c r="C30" s="172">
        <v>51.4</v>
      </c>
      <c r="D30" s="164">
        <f t="shared" si="0"/>
        <v>0.071</v>
      </c>
      <c r="E30" s="161"/>
    </row>
    <row r="31" ht="36" customHeight="1" spans="1:5">
      <c r="A31" s="162" t="s">
        <v>3090</v>
      </c>
      <c r="B31" s="163">
        <v>4478</v>
      </c>
      <c r="C31" s="171">
        <v>3551</v>
      </c>
      <c r="D31" s="164">
        <f t="shared" si="0"/>
        <v>-0.207</v>
      </c>
      <c r="E31" s="161"/>
    </row>
    <row r="32" ht="36" customHeight="1" spans="1:5">
      <c r="A32" s="111" t="s">
        <v>3097</v>
      </c>
      <c r="B32" s="170">
        <f>B33+B34+B35</f>
        <v>70620</v>
      </c>
      <c r="C32" s="170">
        <f>C33+C34+C35</f>
        <v>71169</v>
      </c>
      <c r="D32" s="160">
        <f t="shared" si="0"/>
        <v>0.008</v>
      </c>
      <c r="E32" s="161"/>
    </row>
    <row r="33" ht="36" customHeight="1" spans="1:5">
      <c r="A33" s="162" t="s">
        <v>3098</v>
      </c>
      <c r="B33" s="163">
        <f t="shared" ref="B33:B35" si="1">B29+B25+B21+B17+B13+B9+B5</f>
        <v>54695</v>
      </c>
      <c r="C33" s="163">
        <f t="shared" ref="C33:C35" si="2">C29+C25+C21+C17+C13+C9+C5</f>
        <v>58193</v>
      </c>
      <c r="D33" s="164">
        <f t="shared" si="0"/>
        <v>0.064</v>
      </c>
      <c r="E33" s="161"/>
    </row>
    <row r="34" ht="36" customHeight="1" spans="1:5">
      <c r="A34" s="162" t="s">
        <v>3099</v>
      </c>
      <c r="B34" s="163">
        <f t="shared" si="1"/>
        <v>1253</v>
      </c>
      <c r="C34" s="163">
        <f t="shared" si="2"/>
        <v>1342</v>
      </c>
      <c r="D34" s="164">
        <f t="shared" si="0"/>
        <v>0.071</v>
      </c>
      <c r="E34" s="161"/>
    </row>
    <row r="35" ht="36" customHeight="1" spans="1:5">
      <c r="A35" s="162" t="s">
        <v>3100</v>
      </c>
      <c r="B35" s="163">
        <f t="shared" si="1"/>
        <v>14672</v>
      </c>
      <c r="C35" s="163">
        <f t="shared" si="2"/>
        <v>11634</v>
      </c>
      <c r="D35" s="164">
        <f t="shared" si="0"/>
        <v>-0.207</v>
      </c>
      <c r="E35" s="161"/>
    </row>
    <row r="36" ht="36" customHeight="1" spans="1:5">
      <c r="A36" s="113" t="s">
        <v>3101</v>
      </c>
      <c r="B36" s="159">
        <v>36371</v>
      </c>
      <c r="C36" s="159">
        <v>42445</v>
      </c>
      <c r="D36" s="160">
        <f t="shared" si="0"/>
        <v>0.167</v>
      </c>
      <c r="E36" s="161"/>
    </row>
    <row r="37" ht="36" customHeight="1" spans="1:5">
      <c r="A37" s="173" t="s">
        <v>3102</v>
      </c>
      <c r="B37" s="159"/>
      <c r="C37" s="168"/>
      <c r="D37" s="160" t="str">
        <f t="shared" si="0"/>
        <v/>
      </c>
      <c r="E37" s="161"/>
    </row>
    <row r="38" ht="36" customHeight="1" spans="1:5">
      <c r="A38" s="111" t="s">
        <v>3103</v>
      </c>
      <c r="B38" s="159">
        <f>B37+B36+B32</f>
        <v>106991</v>
      </c>
      <c r="C38" s="159">
        <f>C37+C36+C32</f>
        <v>113614</v>
      </c>
      <c r="D38" s="160">
        <f t="shared" si="0"/>
        <v>0.062</v>
      </c>
      <c r="E38" s="161"/>
    </row>
    <row r="39" spans="2:3">
      <c r="B39" s="151"/>
      <c r="C39" s="151"/>
    </row>
    <row r="40" spans="2:3">
      <c r="B40" s="151"/>
      <c r="C40" s="151"/>
    </row>
    <row r="41" spans="2:3">
      <c r="B41" s="151"/>
      <c r="C41" s="151"/>
    </row>
    <row r="42" spans="2:3">
      <c r="B42" s="151"/>
      <c r="C42" s="151"/>
    </row>
  </sheetData>
  <autoFilter xmlns:etc="http://www.wps.cn/officeDocument/2017/etCustomData" ref="A3:E38" etc:filterBottomFollowUsedRange="0">
    <extLst/>
  </autoFilter>
  <mergeCells count="1">
    <mergeCell ref="A1:D1"/>
  </mergeCells>
  <conditionalFormatting sqref="E4:E38">
    <cfRule type="cellIs" dxfId="3" priority="4" stopIfTrue="1" operator="lessThanOrEqual">
      <formula>-1</formula>
    </cfRule>
  </conditionalFormatting>
  <conditionalFormatting sqref="E5:E38">
    <cfRule type="cellIs" dxfId="3" priority="2" stopIfTrue="1" operator="lessThanOrEqual">
      <formula>-1</formula>
    </cfRule>
  </conditionalFormatting>
  <conditionalFormatting sqref="C25 C29:C31 C23 C6:C7 C9:C11 C13:C19">
    <cfRule type="cellIs" dxfId="3" priority="3"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D26"/>
  <sheetViews>
    <sheetView showGridLines="0" showZeros="0" view="pageBreakPreview" zoomScaleNormal="100" workbookViewId="0">
      <pane ySplit="3" topLeftCell="A16" activePane="bottomLeft" state="frozen"/>
      <selection/>
      <selection pane="bottomLeft" activeCell="E1" sqref="E$1:E$1048576"/>
    </sheetView>
  </sheetViews>
  <sheetFormatPr defaultColWidth="9" defaultRowHeight="14.25" outlineLevelCol="3"/>
  <cols>
    <col min="1" max="1" width="45.625" style="139" customWidth="1"/>
    <col min="2" max="4" width="20.625" style="139" customWidth="1"/>
    <col min="5" max="16384" width="9" style="139"/>
  </cols>
  <sheetData>
    <row r="1" ht="45" customHeight="1" spans="1:4">
      <c r="A1" s="140" t="s">
        <v>3104</v>
      </c>
      <c r="B1" s="140"/>
      <c r="C1" s="140"/>
      <c r="D1" s="140"/>
    </row>
    <row r="2" ht="20.1" customHeight="1" spans="1:4">
      <c r="A2" s="141"/>
      <c r="B2" s="142"/>
      <c r="C2" s="143"/>
      <c r="D2" s="144" t="s">
        <v>3105</v>
      </c>
    </row>
    <row r="3" ht="45" customHeight="1" spans="1:4">
      <c r="A3" s="91" t="s">
        <v>2420</v>
      </c>
      <c r="B3" s="92" t="s">
        <v>4</v>
      </c>
      <c r="C3" s="92" t="s">
        <v>5</v>
      </c>
      <c r="D3" s="92" t="s">
        <v>6</v>
      </c>
    </row>
    <row r="4" ht="36" customHeight="1" spans="1:4">
      <c r="A4" s="93" t="s">
        <v>3106</v>
      </c>
      <c r="B4" s="112">
        <v>13322</v>
      </c>
      <c r="C4" s="112">
        <v>14601</v>
      </c>
      <c r="D4" s="145">
        <f>IF(B4&lt;&gt;0,C4/B4-1,"")</f>
        <v>0.096</v>
      </c>
    </row>
    <row r="5" ht="36" customHeight="1" spans="1:4">
      <c r="A5" s="97" t="s">
        <v>3107</v>
      </c>
      <c r="B5" s="133">
        <v>13322</v>
      </c>
      <c r="C5" s="133">
        <v>14601</v>
      </c>
      <c r="D5" s="146">
        <f t="shared" ref="D5:D22" si="0">IF(B5&lt;&gt;0,C5/B5-1,"")</f>
        <v>0.096</v>
      </c>
    </row>
    <row r="6" ht="36" customHeight="1" spans="1:4">
      <c r="A6" s="147" t="s">
        <v>3108</v>
      </c>
      <c r="B6" s="112">
        <v>15060</v>
      </c>
      <c r="C6" s="112">
        <v>16506</v>
      </c>
      <c r="D6" s="145">
        <f t="shared" si="0"/>
        <v>0.096</v>
      </c>
    </row>
    <row r="7" ht="36" customHeight="1" spans="1:4">
      <c r="A7" s="97" t="s">
        <v>3107</v>
      </c>
      <c r="B7" s="133">
        <v>15060</v>
      </c>
      <c r="C7" s="148">
        <v>16506</v>
      </c>
      <c r="D7" s="146">
        <f t="shared" si="0"/>
        <v>0.096</v>
      </c>
    </row>
    <row r="8" s="138" customFormat="1" ht="36" customHeight="1" spans="1:4">
      <c r="A8" s="93" t="s">
        <v>3109</v>
      </c>
      <c r="B8" s="112">
        <v>303</v>
      </c>
      <c r="C8" s="112">
        <v>332</v>
      </c>
      <c r="D8" s="145">
        <f t="shared" si="0"/>
        <v>0.096</v>
      </c>
    </row>
    <row r="9" s="138" customFormat="1" ht="36" customHeight="1" spans="1:4">
      <c r="A9" s="97" t="s">
        <v>3107</v>
      </c>
      <c r="B9" s="133">
        <v>303</v>
      </c>
      <c r="C9" s="148">
        <v>332</v>
      </c>
      <c r="D9" s="146">
        <f t="shared" si="0"/>
        <v>0.096</v>
      </c>
    </row>
    <row r="10" s="138" customFormat="1" ht="36" customHeight="1" spans="1:4">
      <c r="A10" s="93" t="s">
        <v>3110</v>
      </c>
      <c r="B10" s="112">
        <v>7144</v>
      </c>
      <c r="C10" s="112">
        <v>7830</v>
      </c>
      <c r="D10" s="145">
        <f t="shared" si="0"/>
        <v>0.096</v>
      </c>
    </row>
    <row r="11" s="138" customFormat="1" ht="36" customHeight="1" spans="1:4">
      <c r="A11" s="97" t="s">
        <v>3107</v>
      </c>
      <c r="B11" s="133">
        <v>7144</v>
      </c>
      <c r="C11" s="100">
        <v>7830</v>
      </c>
      <c r="D11" s="146">
        <f t="shared" si="0"/>
        <v>0.096</v>
      </c>
    </row>
    <row r="12" s="138" customFormat="1" ht="36" customHeight="1" spans="1:4">
      <c r="A12" s="93" t="s">
        <v>3111</v>
      </c>
      <c r="B12" s="112">
        <v>475</v>
      </c>
      <c r="C12" s="149">
        <v>520.6</v>
      </c>
      <c r="D12" s="145">
        <f t="shared" si="0"/>
        <v>0.096</v>
      </c>
    </row>
    <row r="13" s="138" customFormat="1" ht="36" customHeight="1" spans="1:4">
      <c r="A13" s="97" t="s">
        <v>3107</v>
      </c>
      <c r="B13" s="133">
        <v>475</v>
      </c>
      <c r="C13" s="105">
        <v>520.6</v>
      </c>
      <c r="D13" s="146">
        <f t="shared" si="0"/>
        <v>0.096</v>
      </c>
    </row>
    <row r="14" s="138" customFormat="1" ht="36" customHeight="1" spans="1:4">
      <c r="A14" s="93" t="s">
        <v>3112</v>
      </c>
      <c r="B14" s="112">
        <v>9017</v>
      </c>
      <c r="C14" s="112">
        <v>9883</v>
      </c>
      <c r="D14" s="145">
        <f t="shared" si="0"/>
        <v>0.096</v>
      </c>
    </row>
    <row r="15" ht="36" customHeight="1" spans="1:4">
      <c r="A15" s="97" t="s">
        <v>3107</v>
      </c>
      <c r="B15" s="133">
        <v>9017</v>
      </c>
      <c r="C15" s="148">
        <v>9883</v>
      </c>
      <c r="D15" s="146">
        <f t="shared" si="0"/>
        <v>0.096</v>
      </c>
    </row>
    <row r="16" ht="36" customHeight="1" spans="1:4">
      <c r="A16" s="93" t="s">
        <v>3113</v>
      </c>
      <c r="B16" s="112">
        <v>19722</v>
      </c>
      <c r="C16" s="112">
        <v>21615</v>
      </c>
      <c r="D16" s="145">
        <f t="shared" si="0"/>
        <v>0.096</v>
      </c>
    </row>
    <row r="17" ht="36" customHeight="1" spans="1:4">
      <c r="A17" s="97" t="s">
        <v>3107</v>
      </c>
      <c r="B17" s="133">
        <v>19722</v>
      </c>
      <c r="C17" s="110">
        <v>21615</v>
      </c>
      <c r="D17" s="146">
        <f t="shared" si="0"/>
        <v>0.096</v>
      </c>
    </row>
    <row r="18" ht="36" customHeight="1" spans="1:4">
      <c r="A18" s="111" t="s">
        <v>3114</v>
      </c>
      <c r="B18" s="112">
        <v>65043</v>
      </c>
      <c r="C18" s="112">
        <v>71287</v>
      </c>
      <c r="D18" s="145">
        <f t="shared" si="0"/>
        <v>0.096</v>
      </c>
    </row>
    <row r="19" ht="36" customHeight="1" spans="1:4">
      <c r="A19" s="97" t="s">
        <v>3115</v>
      </c>
      <c r="B19" s="133">
        <f>B17+B15+B13+B11+B9+B7+B5</f>
        <v>65043</v>
      </c>
      <c r="C19" s="133">
        <v>71287</v>
      </c>
      <c r="D19" s="146">
        <f t="shared" si="0"/>
        <v>0.096</v>
      </c>
    </row>
    <row r="20" ht="36" customHeight="1" spans="1:4">
      <c r="A20" s="150" t="s">
        <v>3116</v>
      </c>
      <c r="B20" s="112"/>
      <c r="C20" s="112"/>
      <c r="D20" s="145" t="str">
        <f t="shared" si="0"/>
        <v/>
      </c>
    </row>
    <row r="21" ht="36" customHeight="1" spans="1:4">
      <c r="A21" s="113" t="s">
        <v>3117</v>
      </c>
      <c r="B21" s="112">
        <v>36493</v>
      </c>
      <c r="C21" s="112">
        <v>36165</v>
      </c>
      <c r="D21" s="145">
        <f t="shared" si="0"/>
        <v>-0.009</v>
      </c>
    </row>
    <row r="22" ht="36" customHeight="1" spans="1:4">
      <c r="A22" s="111" t="s">
        <v>3118</v>
      </c>
      <c r="B22" s="112">
        <f>B21+B20+B18</f>
        <v>101536</v>
      </c>
      <c r="C22" s="112">
        <f>C21+C20+C18</f>
        <v>107452</v>
      </c>
      <c r="D22" s="145">
        <f t="shared" si="0"/>
        <v>0.058</v>
      </c>
    </row>
    <row r="23" spans="2:3">
      <c r="B23" s="151"/>
      <c r="C23" s="151"/>
    </row>
    <row r="24" spans="2:3">
      <c r="B24" s="151"/>
      <c r="C24" s="151"/>
    </row>
    <row r="25" spans="2:3">
      <c r="B25" s="151"/>
      <c r="C25" s="151"/>
    </row>
    <row r="26" spans="2:3">
      <c r="B26" s="151"/>
      <c r="C26" s="151"/>
    </row>
  </sheetData>
  <autoFilter xmlns:etc="http://www.wps.cn/officeDocument/2017/etCustomData" ref="A3:D22" etc:filterBottomFollowUsedRange="0">
    <extLst/>
  </autoFilter>
  <mergeCells count="1">
    <mergeCell ref="A1:D1"/>
  </mergeCells>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42"/>
  <sheetViews>
    <sheetView showGridLines="0" showZeros="0" view="pageBreakPreview" zoomScaleNormal="100" workbookViewId="0">
      <pane ySplit="3" topLeftCell="A34" activePane="bottomLeft" state="frozen"/>
      <selection/>
      <selection pane="bottomLeft" activeCell="E1" sqref="E$1:E$1048576"/>
    </sheetView>
  </sheetViews>
  <sheetFormatPr defaultColWidth="9" defaultRowHeight="14.25" outlineLevelCol="4"/>
  <cols>
    <col min="1" max="1" width="46.125" style="116" customWidth="1"/>
    <col min="2" max="4" width="20.625" style="116" customWidth="1"/>
    <col min="5" max="5" width="5" style="116" customWidth="1"/>
    <col min="6" max="16384" width="9" style="116"/>
  </cols>
  <sheetData>
    <row r="1" ht="45" customHeight="1" spans="1:4">
      <c r="A1" s="117" t="s">
        <v>3119</v>
      </c>
      <c r="B1" s="117"/>
      <c r="C1" s="117"/>
      <c r="D1" s="117"/>
    </row>
    <row r="2" ht="20.1" customHeight="1" spans="1:4">
      <c r="A2" s="118"/>
      <c r="B2" s="119"/>
      <c r="C2" s="120"/>
      <c r="D2" s="121" t="s">
        <v>1</v>
      </c>
    </row>
    <row r="3" ht="45" customHeight="1" spans="1:5">
      <c r="A3" s="122" t="s">
        <v>3086</v>
      </c>
      <c r="B3" s="92" t="s">
        <v>4</v>
      </c>
      <c r="C3" s="92" t="s">
        <v>5</v>
      </c>
      <c r="D3" s="92" t="s">
        <v>6</v>
      </c>
      <c r="E3" s="123"/>
    </row>
    <row r="4" ht="36" customHeight="1" spans="1:5">
      <c r="A4" s="124" t="s">
        <v>3087</v>
      </c>
      <c r="B4" s="125">
        <v>7914</v>
      </c>
      <c r="C4" s="125">
        <f>C5+C6</f>
        <v>8420</v>
      </c>
      <c r="D4" s="126">
        <f>IF(B4&lt;&gt;0,C4/B4-1,"")</f>
        <v>0.064</v>
      </c>
      <c r="E4" s="123"/>
    </row>
    <row r="5" ht="36" customHeight="1" spans="1:5">
      <c r="A5" s="127" t="s">
        <v>3088</v>
      </c>
      <c r="B5" s="128">
        <v>7897</v>
      </c>
      <c r="C5" s="128">
        <v>8402</v>
      </c>
      <c r="D5" s="126">
        <f t="shared" ref="D5:D38" si="0">IF(B5&lt;&gt;0,C5/B5-1,"")</f>
        <v>0.064</v>
      </c>
      <c r="E5" s="123"/>
    </row>
    <row r="6" ht="36" customHeight="1" spans="1:5">
      <c r="A6" s="127" t="s">
        <v>3089</v>
      </c>
      <c r="B6" s="128">
        <v>17</v>
      </c>
      <c r="C6" s="129">
        <v>18.21</v>
      </c>
      <c r="D6" s="130">
        <f t="shared" si="0"/>
        <v>0.071</v>
      </c>
      <c r="E6" s="123"/>
    </row>
    <row r="7" s="115" customFormat="1" ht="36" customHeight="1" spans="1:5">
      <c r="A7" s="127" t="s">
        <v>3090</v>
      </c>
      <c r="B7" s="128"/>
      <c r="C7" s="128"/>
      <c r="D7" s="126" t="str">
        <f t="shared" si="0"/>
        <v/>
      </c>
      <c r="E7" s="123"/>
    </row>
    <row r="8" s="115" customFormat="1" ht="36" customHeight="1" spans="1:5">
      <c r="A8" s="131" t="s">
        <v>3091</v>
      </c>
      <c r="B8" s="132">
        <v>19689</v>
      </c>
      <c r="C8" s="132">
        <f>C9+C10+C11</f>
        <v>20619</v>
      </c>
      <c r="D8" s="126">
        <f t="shared" si="0"/>
        <v>0.047</v>
      </c>
      <c r="E8" s="123"/>
    </row>
    <row r="9" s="115" customFormat="1" ht="36" customHeight="1" spans="1:5">
      <c r="A9" s="127" t="s">
        <v>3088</v>
      </c>
      <c r="B9" s="128">
        <v>18226</v>
      </c>
      <c r="C9" s="128">
        <v>19392</v>
      </c>
      <c r="D9" s="130">
        <f t="shared" si="0"/>
        <v>0.064</v>
      </c>
      <c r="E9" s="123"/>
    </row>
    <row r="10" s="115" customFormat="1" ht="36" customHeight="1" spans="1:5">
      <c r="A10" s="127" t="s">
        <v>3089</v>
      </c>
      <c r="B10" s="128">
        <v>243</v>
      </c>
      <c r="C10" s="129">
        <v>260.25</v>
      </c>
      <c r="D10" s="130">
        <f t="shared" si="0"/>
        <v>0.071</v>
      </c>
      <c r="E10" s="123"/>
    </row>
    <row r="11" s="115" customFormat="1" ht="36" customHeight="1" spans="1:5">
      <c r="A11" s="127" t="s">
        <v>3090</v>
      </c>
      <c r="B11" s="128">
        <v>1220</v>
      </c>
      <c r="C11" s="128">
        <v>967</v>
      </c>
      <c r="D11" s="126">
        <f t="shared" si="0"/>
        <v>-0.207</v>
      </c>
      <c r="E11" s="123"/>
    </row>
    <row r="12" s="115" customFormat="1" ht="36" customHeight="1" spans="1:5">
      <c r="A12" s="124" t="s">
        <v>3092</v>
      </c>
      <c r="B12" s="132">
        <v>800</v>
      </c>
      <c r="C12" s="132">
        <f>C13+C14+C15</f>
        <v>851</v>
      </c>
      <c r="D12" s="126">
        <f t="shared" si="0"/>
        <v>0.064</v>
      </c>
      <c r="E12" s="123"/>
    </row>
    <row r="13" ht="36" customHeight="1" spans="1:5">
      <c r="A13" s="127" t="s">
        <v>3088</v>
      </c>
      <c r="B13" s="128">
        <v>798</v>
      </c>
      <c r="C13" s="133">
        <v>849</v>
      </c>
      <c r="D13" s="126">
        <f t="shared" si="0"/>
        <v>0.064</v>
      </c>
      <c r="E13" s="123"/>
    </row>
    <row r="14" ht="36" customHeight="1" spans="1:5">
      <c r="A14" s="127" t="s">
        <v>3089</v>
      </c>
      <c r="B14" s="128">
        <v>2</v>
      </c>
      <c r="C14" s="134">
        <v>2.142</v>
      </c>
      <c r="D14" s="130">
        <f t="shared" si="0"/>
        <v>0.071</v>
      </c>
      <c r="E14" s="123"/>
    </row>
    <row r="15" ht="36" customHeight="1" spans="1:5">
      <c r="A15" s="127" t="s">
        <v>3090</v>
      </c>
      <c r="B15" s="128"/>
      <c r="C15" s="133"/>
      <c r="D15" s="126" t="str">
        <f t="shared" si="0"/>
        <v/>
      </c>
      <c r="E15" s="123"/>
    </row>
    <row r="16" ht="36" customHeight="1" spans="1:5">
      <c r="A16" s="124" t="s">
        <v>3093</v>
      </c>
      <c r="B16" s="132">
        <v>13973</v>
      </c>
      <c r="C16" s="132">
        <f>C17+C18</f>
        <v>14867</v>
      </c>
      <c r="D16" s="126">
        <f t="shared" si="0"/>
        <v>0.064</v>
      </c>
      <c r="E16" s="123"/>
    </row>
    <row r="17" ht="36" customHeight="1" spans="1:5">
      <c r="A17" s="127" t="s">
        <v>3088</v>
      </c>
      <c r="B17" s="128">
        <v>13885</v>
      </c>
      <c r="C17" s="128">
        <v>14773</v>
      </c>
      <c r="D17" s="130">
        <f t="shared" si="0"/>
        <v>0.064</v>
      </c>
      <c r="E17" s="123"/>
    </row>
    <row r="18" ht="36" customHeight="1" spans="1:5">
      <c r="A18" s="127" t="s">
        <v>3089</v>
      </c>
      <c r="B18" s="128">
        <v>88</v>
      </c>
      <c r="C18" s="129">
        <v>94.24</v>
      </c>
      <c r="D18" s="130">
        <f t="shared" si="0"/>
        <v>0.071</v>
      </c>
      <c r="E18" s="123"/>
    </row>
    <row r="19" ht="36" customHeight="1" spans="1:5">
      <c r="A19" s="127" t="s">
        <v>3090</v>
      </c>
      <c r="B19" s="128"/>
      <c r="C19" s="135"/>
      <c r="D19" s="126" t="str">
        <f t="shared" si="0"/>
        <v/>
      </c>
      <c r="E19" s="123"/>
    </row>
    <row r="20" ht="36" customHeight="1" spans="1:5">
      <c r="A20" s="124" t="s">
        <v>3094</v>
      </c>
      <c r="B20" s="132">
        <v>315</v>
      </c>
      <c r="C20" s="132">
        <f>C21+C22+C23</f>
        <v>335</v>
      </c>
      <c r="D20" s="126">
        <f t="shared" si="0"/>
        <v>0.063</v>
      </c>
      <c r="E20" s="123"/>
    </row>
    <row r="21" ht="36" customHeight="1" spans="1:5">
      <c r="A21" s="127" t="s">
        <v>3088</v>
      </c>
      <c r="B21" s="128">
        <v>314</v>
      </c>
      <c r="C21" s="100">
        <v>334</v>
      </c>
      <c r="D21" s="130">
        <f t="shared" si="0"/>
        <v>0.064</v>
      </c>
      <c r="E21" s="123"/>
    </row>
    <row r="22" ht="36" customHeight="1" spans="1:5">
      <c r="A22" s="127" t="s">
        <v>3089</v>
      </c>
      <c r="B22" s="128">
        <v>1</v>
      </c>
      <c r="C22" s="134">
        <v>1.071</v>
      </c>
      <c r="D22" s="130">
        <f t="shared" si="0"/>
        <v>0.071</v>
      </c>
      <c r="E22" s="123"/>
    </row>
    <row r="23" ht="36" customHeight="1" spans="1:5">
      <c r="A23" s="127" t="s">
        <v>3090</v>
      </c>
      <c r="B23" s="128"/>
      <c r="C23" s="100"/>
      <c r="D23" s="126" t="str">
        <f t="shared" si="0"/>
        <v/>
      </c>
      <c r="E23" s="123"/>
    </row>
    <row r="24" ht="36" customHeight="1" spans="1:5">
      <c r="A24" s="124" t="s">
        <v>3095</v>
      </c>
      <c r="B24" s="132">
        <v>12270</v>
      </c>
      <c r="C24" s="95">
        <f>C25+C26+C27</f>
        <v>10629</v>
      </c>
      <c r="D24" s="126">
        <f t="shared" si="0"/>
        <v>-0.134</v>
      </c>
      <c r="E24" s="123"/>
    </row>
    <row r="25" ht="36" customHeight="1" spans="1:5">
      <c r="A25" s="127" t="s">
        <v>3088</v>
      </c>
      <c r="B25" s="128">
        <v>2442</v>
      </c>
      <c r="C25" s="100">
        <v>2598</v>
      </c>
      <c r="D25" s="130">
        <f t="shared" si="0"/>
        <v>0.064</v>
      </c>
      <c r="E25" s="123"/>
    </row>
    <row r="26" ht="36" customHeight="1" spans="1:5">
      <c r="A26" s="127" t="s">
        <v>3089</v>
      </c>
      <c r="B26" s="128">
        <v>854</v>
      </c>
      <c r="C26" s="100">
        <v>915</v>
      </c>
      <c r="D26" s="130">
        <f t="shared" si="0"/>
        <v>0.071</v>
      </c>
      <c r="E26" s="123"/>
    </row>
    <row r="27" ht="36" customHeight="1" spans="1:5">
      <c r="A27" s="127" t="s">
        <v>3090</v>
      </c>
      <c r="B27" s="128">
        <v>8974</v>
      </c>
      <c r="C27" s="100">
        <v>7116</v>
      </c>
      <c r="D27" s="130">
        <f t="shared" si="0"/>
        <v>-0.207</v>
      </c>
      <c r="E27" s="123"/>
    </row>
    <row r="28" ht="36" customHeight="1" spans="1:5">
      <c r="A28" s="124" t="s">
        <v>3096</v>
      </c>
      <c r="B28" s="132">
        <v>15659</v>
      </c>
      <c r="C28" s="95">
        <f>C29+C30+C31</f>
        <v>15447</v>
      </c>
      <c r="D28" s="126">
        <f t="shared" si="0"/>
        <v>-0.014</v>
      </c>
      <c r="E28" s="123"/>
    </row>
    <row r="29" ht="36" customHeight="1" spans="1:5">
      <c r="A29" s="127" t="s">
        <v>3088</v>
      </c>
      <c r="B29" s="128">
        <v>11133</v>
      </c>
      <c r="C29" s="128">
        <v>11845</v>
      </c>
      <c r="D29" s="130">
        <f t="shared" si="0"/>
        <v>0.064</v>
      </c>
      <c r="E29" s="123"/>
    </row>
    <row r="30" ht="36" customHeight="1" spans="1:5">
      <c r="A30" s="127" t="s">
        <v>3089</v>
      </c>
      <c r="B30" s="128">
        <v>48</v>
      </c>
      <c r="C30" s="136">
        <v>51.4</v>
      </c>
      <c r="D30" s="130">
        <f t="shared" si="0"/>
        <v>0.071</v>
      </c>
      <c r="E30" s="123"/>
    </row>
    <row r="31" ht="36" customHeight="1" spans="1:5">
      <c r="A31" s="127" t="s">
        <v>3090</v>
      </c>
      <c r="B31" s="128">
        <v>4478</v>
      </c>
      <c r="C31" s="128">
        <v>3551</v>
      </c>
      <c r="D31" s="130">
        <f t="shared" si="0"/>
        <v>-0.207</v>
      </c>
      <c r="E31" s="123"/>
    </row>
    <row r="32" ht="36" customHeight="1" spans="1:5">
      <c r="A32" s="111" t="s">
        <v>3097</v>
      </c>
      <c r="B32" s="132">
        <v>70620</v>
      </c>
      <c r="C32" s="132">
        <f>C33+C34+C35</f>
        <v>71169</v>
      </c>
      <c r="D32" s="126">
        <f t="shared" si="0"/>
        <v>0.008</v>
      </c>
      <c r="E32" s="123"/>
    </row>
    <row r="33" ht="36" customHeight="1" spans="1:5">
      <c r="A33" s="127" t="s">
        <v>3098</v>
      </c>
      <c r="B33" s="128">
        <v>54695</v>
      </c>
      <c r="C33" s="128">
        <v>58193</v>
      </c>
      <c r="D33" s="130">
        <f t="shared" si="0"/>
        <v>0.064</v>
      </c>
      <c r="E33" s="123"/>
    </row>
    <row r="34" ht="36" customHeight="1" spans="1:5">
      <c r="A34" s="127" t="s">
        <v>3099</v>
      </c>
      <c r="B34" s="128">
        <v>1253</v>
      </c>
      <c r="C34" s="128">
        <v>1342</v>
      </c>
      <c r="D34" s="130">
        <f t="shared" si="0"/>
        <v>0.071</v>
      </c>
      <c r="E34" s="123"/>
    </row>
    <row r="35" ht="36" customHeight="1" spans="1:5">
      <c r="A35" s="127" t="s">
        <v>3100</v>
      </c>
      <c r="B35" s="128">
        <v>14672</v>
      </c>
      <c r="C35" s="128">
        <v>11634</v>
      </c>
      <c r="D35" s="130">
        <f t="shared" si="0"/>
        <v>-0.207</v>
      </c>
      <c r="E35" s="123"/>
    </row>
    <row r="36" ht="36" customHeight="1" spans="1:5">
      <c r="A36" s="113" t="s">
        <v>3101</v>
      </c>
      <c r="B36" s="132">
        <v>36371</v>
      </c>
      <c r="C36" s="132">
        <v>42445</v>
      </c>
      <c r="D36" s="126">
        <f t="shared" si="0"/>
        <v>0.167</v>
      </c>
      <c r="E36" s="123"/>
    </row>
    <row r="37" ht="36" customHeight="1" spans="1:5">
      <c r="A37" s="113" t="s">
        <v>3102</v>
      </c>
      <c r="B37" s="132"/>
      <c r="C37" s="95"/>
      <c r="D37" s="126" t="str">
        <f t="shared" si="0"/>
        <v/>
      </c>
      <c r="E37" s="123"/>
    </row>
    <row r="38" ht="36" customHeight="1" spans="1:5">
      <c r="A38" s="111" t="s">
        <v>3103</v>
      </c>
      <c r="B38" s="132">
        <f>B37+B36+B32</f>
        <v>106991</v>
      </c>
      <c r="C38" s="132">
        <f>C37+C36+C32</f>
        <v>113614</v>
      </c>
      <c r="D38" s="126">
        <f t="shared" si="0"/>
        <v>0.062</v>
      </c>
      <c r="E38" s="123"/>
    </row>
    <row r="39" spans="2:3">
      <c r="B39" s="137"/>
      <c r="C39" s="137"/>
    </row>
    <row r="40" spans="2:3">
      <c r="B40" s="137"/>
      <c r="C40" s="137"/>
    </row>
    <row r="41" spans="2:3">
      <c r="B41" s="137"/>
      <c r="C41" s="137"/>
    </row>
    <row r="42" spans="2:3">
      <c r="B42" s="137"/>
      <c r="C42" s="137"/>
    </row>
  </sheetData>
  <autoFilter xmlns:etc="http://www.wps.cn/officeDocument/2017/etCustomData" ref="A3:E38" etc:filterBottomFollowUsedRange="0">
    <extLst/>
  </autoFilter>
  <mergeCells count="1">
    <mergeCell ref="A1:D1"/>
  </mergeCells>
  <conditionalFormatting sqref="E28:E32">
    <cfRule type="cellIs" dxfId="5" priority="1" stopIfTrue="1" operator="lessThan">
      <formula>0</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D26"/>
  <sheetViews>
    <sheetView showGridLines="0" showZeros="0" view="pageBreakPreview" zoomScaleNormal="100" workbookViewId="0">
      <selection activeCell="E1" sqref="E$1:E$1048576"/>
    </sheetView>
  </sheetViews>
  <sheetFormatPr defaultColWidth="9" defaultRowHeight="14.25" outlineLevelCol="3"/>
  <cols>
    <col min="1" max="1" width="50.75" style="83" customWidth="1"/>
    <col min="2" max="3" width="20.625" style="84" customWidth="1"/>
    <col min="4" max="4" width="20.625" style="83" customWidth="1"/>
    <col min="5" max="6" width="12.625" style="83"/>
    <col min="7" max="245" width="9" style="83"/>
    <col min="246" max="246" width="41.625" style="83" customWidth="1"/>
    <col min="247" max="248" width="14.5083333333333" style="83" customWidth="1"/>
    <col min="249" max="249" width="13.875" style="83" customWidth="1"/>
    <col min="250" max="252" width="9" style="83"/>
    <col min="253" max="254" width="10.5083333333333" style="83" customWidth="1"/>
    <col min="255" max="501" width="9" style="83"/>
    <col min="502" max="502" width="41.625" style="83" customWidth="1"/>
    <col min="503" max="504" width="14.5083333333333" style="83" customWidth="1"/>
    <col min="505" max="505" width="13.875" style="83" customWidth="1"/>
    <col min="506" max="508" width="9" style="83"/>
    <col min="509" max="510" width="10.5083333333333" style="83" customWidth="1"/>
    <col min="511" max="757" width="9" style="83"/>
    <col min="758" max="758" width="41.625" style="83" customWidth="1"/>
    <col min="759" max="760" width="14.5083333333333" style="83" customWidth="1"/>
    <col min="761" max="761" width="13.875" style="83" customWidth="1"/>
    <col min="762" max="764" width="9" style="83"/>
    <col min="765" max="766" width="10.5083333333333" style="83" customWidth="1"/>
    <col min="767" max="1013" width="9" style="83"/>
    <col min="1014" max="1014" width="41.625" style="83" customWidth="1"/>
    <col min="1015" max="1016" width="14.5083333333333" style="83" customWidth="1"/>
    <col min="1017" max="1017" width="13.875" style="83" customWidth="1"/>
    <col min="1018" max="1020" width="9" style="83"/>
    <col min="1021" max="1022" width="10.5083333333333" style="83" customWidth="1"/>
    <col min="1023" max="1269" width="9" style="83"/>
    <col min="1270" max="1270" width="41.625" style="83" customWidth="1"/>
    <col min="1271" max="1272" width="14.5083333333333" style="83" customWidth="1"/>
    <col min="1273" max="1273" width="13.875" style="83" customWidth="1"/>
    <col min="1274" max="1276" width="9" style="83"/>
    <col min="1277" max="1278" width="10.5083333333333" style="83" customWidth="1"/>
    <col min="1279" max="1525" width="9" style="83"/>
    <col min="1526" max="1526" width="41.625" style="83" customWidth="1"/>
    <col min="1527" max="1528" width="14.5083333333333" style="83" customWidth="1"/>
    <col min="1529" max="1529" width="13.875" style="83" customWidth="1"/>
    <col min="1530" max="1532" width="9" style="83"/>
    <col min="1533" max="1534" width="10.5083333333333" style="83" customWidth="1"/>
    <col min="1535" max="1781" width="9" style="83"/>
    <col min="1782" max="1782" width="41.625" style="83" customWidth="1"/>
    <col min="1783" max="1784" width="14.5083333333333" style="83" customWidth="1"/>
    <col min="1785" max="1785" width="13.875" style="83" customWidth="1"/>
    <col min="1786" max="1788" width="9" style="83"/>
    <col min="1789" max="1790" width="10.5083333333333" style="83" customWidth="1"/>
    <col min="1791" max="2037" width="9" style="83"/>
    <col min="2038" max="2038" width="41.625" style="83" customWidth="1"/>
    <col min="2039" max="2040" width="14.5083333333333" style="83" customWidth="1"/>
    <col min="2041" max="2041" width="13.875" style="83" customWidth="1"/>
    <col min="2042" max="2044" width="9" style="83"/>
    <col min="2045" max="2046" width="10.5083333333333" style="83" customWidth="1"/>
    <col min="2047" max="2293" width="9" style="83"/>
    <col min="2294" max="2294" width="41.625" style="83" customWidth="1"/>
    <col min="2295" max="2296" width="14.5083333333333" style="83" customWidth="1"/>
    <col min="2297" max="2297" width="13.875" style="83" customWidth="1"/>
    <col min="2298" max="2300" width="9" style="83"/>
    <col min="2301" max="2302" width="10.5083333333333" style="83" customWidth="1"/>
    <col min="2303" max="2549" width="9" style="83"/>
    <col min="2550" max="2550" width="41.625" style="83" customWidth="1"/>
    <col min="2551" max="2552" width="14.5083333333333" style="83" customWidth="1"/>
    <col min="2553" max="2553" width="13.875" style="83" customWidth="1"/>
    <col min="2554" max="2556" width="9" style="83"/>
    <col min="2557" max="2558" width="10.5083333333333" style="83" customWidth="1"/>
    <col min="2559" max="2805" width="9" style="83"/>
    <col min="2806" max="2806" width="41.625" style="83" customWidth="1"/>
    <col min="2807" max="2808" width="14.5083333333333" style="83" customWidth="1"/>
    <col min="2809" max="2809" width="13.875" style="83" customWidth="1"/>
    <col min="2810" max="2812" width="9" style="83"/>
    <col min="2813" max="2814" width="10.5083333333333" style="83" customWidth="1"/>
    <col min="2815" max="3061" width="9" style="83"/>
    <col min="3062" max="3062" width="41.625" style="83" customWidth="1"/>
    <col min="3063" max="3064" width="14.5083333333333" style="83" customWidth="1"/>
    <col min="3065" max="3065" width="13.875" style="83" customWidth="1"/>
    <col min="3066" max="3068" width="9" style="83"/>
    <col min="3069" max="3070" width="10.5083333333333" style="83" customWidth="1"/>
    <col min="3071" max="3317" width="9" style="83"/>
    <col min="3318" max="3318" width="41.625" style="83" customWidth="1"/>
    <col min="3319" max="3320" width="14.5083333333333" style="83" customWidth="1"/>
    <col min="3321" max="3321" width="13.875" style="83" customWidth="1"/>
    <col min="3322" max="3324" width="9" style="83"/>
    <col min="3325" max="3326" width="10.5083333333333" style="83" customWidth="1"/>
    <col min="3327" max="3573" width="9" style="83"/>
    <col min="3574" max="3574" width="41.625" style="83" customWidth="1"/>
    <col min="3575" max="3576" width="14.5083333333333" style="83" customWidth="1"/>
    <col min="3577" max="3577" width="13.875" style="83" customWidth="1"/>
    <col min="3578" max="3580" width="9" style="83"/>
    <col min="3581" max="3582" width="10.5083333333333" style="83" customWidth="1"/>
    <col min="3583" max="3829" width="9" style="83"/>
    <col min="3830" max="3830" width="41.625" style="83" customWidth="1"/>
    <col min="3831" max="3832" width="14.5083333333333" style="83" customWidth="1"/>
    <col min="3833" max="3833" width="13.875" style="83" customWidth="1"/>
    <col min="3834" max="3836" width="9" style="83"/>
    <col min="3837" max="3838" width="10.5083333333333" style="83" customWidth="1"/>
    <col min="3839" max="4085" width="9" style="83"/>
    <col min="4086" max="4086" width="41.625" style="83" customWidth="1"/>
    <col min="4087" max="4088" width="14.5083333333333" style="83" customWidth="1"/>
    <col min="4089" max="4089" width="13.875" style="83" customWidth="1"/>
    <col min="4090" max="4092" width="9" style="83"/>
    <col min="4093" max="4094" width="10.5083333333333" style="83" customWidth="1"/>
    <col min="4095" max="4341" width="9" style="83"/>
    <col min="4342" max="4342" width="41.625" style="83" customWidth="1"/>
    <col min="4343" max="4344" width="14.5083333333333" style="83" customWidth="1"/>
    <col min="4345" max="4345" width="13.875" style="83" customWidth="1"/>
    <col min="4346" max="4348" width="9" style="83"/>
    <col min="4349" max="4350" width="10.5083333333333" style="83" customWidth="1"/>
    <col min="4351" max="4597" width="9" style="83"/>
    <col min="4598" max="4598" width="41.625" style="83" customWidth="1"/>
    <col min="4599" max="4600" width="14.5083333333333" style="83" customWidth="1"/>
    <col min="4601" max="4601" width="13.875" style="83" customWidth="1"/>
    <col min="4602" max="4604" width="9" style="83"/>
    <col min="4605" max="4606" width="10.5083333333333" style="83" customWidth="1"/>
    <col min="4607" max="4853" width="9" style="83"/>
    <col min="4854" max="4854" width="41.625" style="83" customWidth="1"/>
    <col min="4855" max="4856" width="14.5083333333333" style="83" customWidth="1"/>
    <col min="4857" max="4857" width="13.875" style="83" customWidth="1"/>
    <col min="4858" max="4860" width="9" style="83"/>
    <col min="4861" max="4862" width="10.5083333333333" style="83" customWidth="1"/>
    <col min="4863" max="5109" width="9" style="83"/>
    <col min="5110" max="5110" width="41.625" style="83" customWidth="1"/>
    <col min="5111" max="5112" width="14.5083333333333" style="83" customWidth="1"/>
    <col min="5113" max="5113" width="13.875" style="83" customWidth="1"/>
    <col min="5114" max="5116" width="9" style="83"/>
    <col min="5117" max="5118" width="10.5083333333333" style="83" customWidth="1"/>
    <col min="5119" max="5365" width="9" style="83"/>
    <col min="5366" max="5366" width="41.625" style="83" customWidth="1"/>
    <col min="5367" max="5368" width="14.5083333333333" style="83" customWidth="1"/>
    <col min="5369" max="5369" width="13.875" style="83" customWidth="1"/>
    <col min="5370" max="5372" width="9" style="83"/>
    <col min="5373" max="5374" width="10.5083333333333" style="83" customWidth="1"/>
    <col min="5375" max="5621" width="9" style="83"/>
    <col min="5622" max="5622" width="41.625" style="83" customWidth="1"/>
    <col min="5623" max="5624" width="14.5083333333333" style="83" customWidth="1"/>
    <col min="5625" max="5625" width="13.875" style="83" customWidth="1"/>
    <col min="5626" max="5628" width="9" style="83"/>
    <col min="5629" max="5630" width="10.5083333333333" style="83" customWidth="1"/>
    <col min="5631" max="5877" width="9" style="83"/>
    <col min="5878" max="5878" width="41.625" style="83" customWidth="1"/>
    <col min="5879" max="5880" width="14.5083333333333" style="83" customWidth="1"/>
    <col min="5881" max="5881" width="13.875" style="83" customWidth="1"/>
    <col min="5882" max="5884" width="9" style="83"/>
    <col min="5885" max="5886" width="10.5083333333333" style="83" customWidth="1"/>
    <col min="5887" max="6133" width="9" style="83"/>
    <col min="6134" max="6134" width="41.625" style="83" customWidth="1"/>
    <col min="6135" max="6136" width="14.5083333333333" style="83" customWidth="1"/>
    <col min="6137" max="6137" width="13.875" style="83" customWidth="1"/>
    <col min="6138" max="6140" width="9" style="83"/>
    <col min="6141" max="6142" width="10.5083333333333" style="83" customWidth="1"/>
    <col min="6143" max="6389" width="9" style="83"/>
    <col min="6390" max="6390" width="41.625" style="83" customWidth="1"/>
    <col min="6391" max="6392" width="14.5083333333333" style="83" customWidth="1"/>
    <col min="6393" max="6393" width="13.875" style="83" customWidth="1"/>
    <col min="6394" max="6396" width="9" style="83"/>
    <col min="6397" max="6398" width="10.5083333333333" style="83" customWidth="1"/>
    <col min="6399" max="6645" width="9" style="83"/>
    <col min="6646" max="6646" width="41.625" style="83" customWidth="1"/>
    <col min="6647" max="6648" width="14.5083333333333" style="83" customWidth="1"/>
    <col min="6649" max="6649" width="13.875" style="83" customWidth="1"/>
    <col min="6650" max="6652" width="9" style="83"/>
    <col min="6653" max="6654" width="10.5083333333333" style="83" customWidth="1"/>
    <col min="6655" max="6901" width="9" style="83"/>
    <col min="6902" max="6902" width="41.625" style="83" customWidth="1"/>
    <col min="6903" max="6904" width="14.5083333333333" style="83" customWidth="1"/>
    <col min="6905" max="6905" width="13.875" style="83" customWidth="1"/>
    <col min="6906" max="6908" width="9" style="83"/>
    <col min="6909" max="6910" width="10.5083333333333" style="83" customWidth="1"/>
    <col min="6911" max="7157" width="9" style="83"/>
    <col min="7158" max="7158" width="41.625" style="83" customWidth="1"/>
    <col min="7159" max="7160" width="14.5083333333333" style="83" customWidth="1"/>
    <col min="7161" max="7161" width="13.875" style="83" customWidth="1"/>
    <col min="7162" max="7164" width="9" style="83"/>
    <col min="7165" max="7166" width="10.5083333333333" style="83" customWidth="1"/>
    <col min="7167" max="7413" width="9" style="83"/>
    <col min="7414" max="7414" width="41.625" style="83" customWidth="1"/>
    <col min="7415" max="7416" width="14.5083333333333" style="83" customWidth="1"/>
    <col min="7417" max="7417" width="13.875" style="83" customWidth="1"/>
    <col min="7418" max="7420" width="9" style="83"/>
    <col min="7421" max="7422" width="10.5083333333333" style="83" customWidth="1"/>
    <col min="7423" max="7669" width="9" style="83"/>
    <col min="7670" max="7670" width="41.625" style="83" customWidth="1"/>
    <col min="7671" max="7672" width="14.5083333333333" style="83" customWidth="1"/>
    <col min="7673" max="7673" width="13.875" style="83" customWidth="1"/>
    <col min="7674" max="7676" width="9" style="83"/>
    <col min="7677" max="7678" width="10.5083333333333" style="83" customWidth="1"/>
    <col min="7679" max="7925" width="9" style="83"/>
    <col min="7926" max="7926" width="41.625" style="83" customWidth="1"/>
    <col min="7927" max="7928" width="14.5083333333333" style="83" customWidth="1"/>
    <col min="7929" max="7929" width="13.875" style="83" customWidth="1"/>
    <col min="7930" max="7932" width="9" style="83"/>
    <col min="7933" max="7934" width="10.5083333333333" style="83" customWidth="1"/>
    <col min="7935" max="8181" width="9" style="83"/>
    <col min="8182" max="8182" width="41.625" style="83" customWidth="1"/>
    <col min="8183" max="8184" width="14.5083333333333" style="83" customWidth="1"/>
    <col min="8185" max="8185" width="13.875" style="83" customWidth="1"/>
    <col min="8186" max="8188" width="9" style="83"/>
    <col min="8189" max="8190" width="10.5083333333333" style="83" customWidth="1"/>
    <col min="8191" max="8437" width="9" style="83"/>
    <col min="8438" max="8438" width="41.625" style="83" customWidth="1"/>
    <col min="8439" max="8440" width="14.5083333333333" style="83" customWidth="1"/>
    <col min="8441" max="8441" width="13.875" style="83" customWidth="1"/>
    <col min="8442" max="8444" width="9" style="83"/>
    <col min="8445" max="8446" width="10.5083333333333" style="83" customWidth="1"/>
    <col min="8447" max="8693" width="9" style="83"/>
    <col min="8694" max="8694" width="41.625" style="83" customWidth="1"/>
    <col min="8695" max="8696" width="14.5083333333333" style="83" customWidth="1"/>
    <col min="8697" max="8697" width="13.875" style="83" customWidth="1"/>
    <col min="8698" max="8700" width="9" style="83"/>
    <col min="8701" max="8702" width="10.5083333333333" style="83" customWidth="1"/>
    <col min="8703" max="8949" width="9" style="83"/>
    <col min="8950" max="8950" width="41.625" style="83" customWidth="1"/>
    <col min="8951" max="8952" width="14.5083333333333" style="83" customWidth="1"/>
    <col min="8953" max="8953" width="13.875" style="83" customWidth="1"/>
    <col min="8954" max="8956" width="9" style="83"/>
    <col min="8957" max="8958" width="10.5083333333333" style="83" customWidth="1"/>
    <col min="8959" max="9205" width="9" style="83"/>
    <col min="9206" max="9206" width="41.625" style="83" customWidth="1"/>
    <col min="9207" max="9208" width="14.5083333333333" style="83" customWidth="1"/>
    <col min="9209" max="9209" width="13.875" style="83" customWidth="1"/>
    <col min="9210" max="9212" width="9" style="83"/>
    <col min="9213" max="9214" width="10.5083333333333" style="83" customWidth="1"/>
    <col min="9215" max="9461" width="9" style="83"/>
    <col min="9462" max="9462" width="41.625" style="83" customWidth="1"/>
    <col min="9463" max="9464" width="14.5083333333333" style="83" customWidth="1"/>
    <col min="9465" max="9465" width="13.875" style="83" customWidth="1"/>
    <col min="9466" max="9468" width="9" style="83"/>
    <col min="9469" max="9470" width="10.5083333333333" style="83" customWidth="1"/>
    <col min="9471" max="9717" width="9" style="83"/>
    <col min="9718" max="9718" width="41.625" style="83" customWidth="1"/>
    <col min="9719" max="9720" width="14.5083333333333" style="83" customWidth="1"/>
    <col min="9721" max="9721" width="13.875" style="83" customWidth="1"/>
    <col min="9722" max="9724" width="9" style="83"/>
    <col min="9725" max="9726" width="10.5083333333333" style="83" customWidth="1"/>
    <col min="9727" max="9973" width="9" style="83"/>
    <col min="9974" max="9974" width="41.625" style="83" customWidth="1"/>
    <col min="9975" max="9976" width="14.5083333333333" style="83" customWidth="1"/>
    <col min="9977" max="9977" width="13.875" style="83" customWidth="1"/>
    <col min="9978" max="9980" width="9" style="83"/>
    <col min="9981" max="9982" width="10.5083333333333" style="83" customWidth="1"/>
    <col min="9983" max="10229" width="9" style="83"/>
    <col min="10230" max="10230" width="41.625" style="83" customWidth="1"/>
    <col min="10231" max="10232" width="14.5083333333333" style="83" customWidth="1"/>
    <col min="10233" max="10233" width="13.875" style="83" customWidth="1"/>
    <col min="10234" max="10236" width="9" style="83"/>
    <col min="10237" max="10238" width="10.5083333333333" style="83" customWidth="1"/>
    <col min="10239" max="10485" width="9" style="83"/>
    <col min="10486" max="10486" width="41.625" style="83" customWidth="1"/>
    <col min="10487" max="10488" width="14.5083333333333" style="83" customWidth="1"/>
    <col min="10489" max="10489" width="13.875" style="83" customWidth="1"/>
    <col min="10490" max="10492" width="9" style="83"/>
    <col min="10493" max="10494" width="10.5083333333333" style="83" customWidth="1"/>
    <col min="10495" max="10741" width="9" style="83"/>
    <col min="10742" max="10742" width="41.625" style="83" customWidth="1"/>
    <col min="10743" max="10744" width="14.5083333333333" style="83" customWidth="1"/>
    <col min="10745" max="10745" width="13.875" style="83" customWidth="1"/>
    <col min="10746" max="10748" width="9" style="83"/>
    <col min="10749" max="10750" width="10.5083333333333" style="83" customWidth="1"/>
    <col min="10751" max="10997" width="9" style="83"/>
    <col min="10998" max="10998" width="41.625" style="83" customWidth="1"/>
    <col min="10999" max="11000" width="14.5083333333333" style="83" customWidth="1"/>
    <col min="11001" max="11001" width="13.875" style="83" customWidth="1"/>
    <col min="11002" max="11004" width="9" style="83"/>
    <col min="11005" max="11006" width="10.5083333333333" style="83" customWidth="1"/>
    <col min="11007" max="11253" width="9" style="83"/>
    <col min="11254" max="11254" width="41.625" style="83" customWidth="1"/>
    <col min="11255" max="11256" width="14.5083333333333" style="83" customWidth="1"/>
    <col min="11257" max="11257" width="13.875" style="83" customWidth="1"/>
    <col min="11258" max="11260" width="9" style="83"/>
    <col min="11261" max="11262" width="10.5083333333333" style="83" customWidth="1"/>
    <col min="11263" max="11509" width="9" style="83"/>
    <col min="11510" max="11510" width="41.625" style="83" customWidth="1"/>
    <col min="11511" max="11512" width="14.5083333333333" style="83" customWidth="1"/>
    <col min="11513" max="11513" width="13.875" style="83" customWidth="1"/>
    <col min="11514" max="11516" width="9" style="83"/>
    <col min="11517" max="11518" width="10.5083333333333" style="83" customWidth="1"/>
    <col min="11519" max="11765" width="9" style="83"/>
    <col min="11766" max="11766" width="41.625" style="83" customWidth="1"/>
    <col min="11767" max="11768" width="14.5083333333333" style="83" customWidth="1"/>
    <col min="11769" max="11769" width="13.875" style="83" customWidth="1"/>
    <col min="11770" max="11772" width="9" style="83"/>
    <col min="11773" max="11774" width="10.5083333333333" style="83" customWidth="1"/>
    <col min="11775" max="12021" width="9" style="83"/>
    <col min="12022" max="12022" width="41.625" style="83" customWidth="1"/>
    <col min="12023" max="12024" width="14.5083333333333" style="83" customWidth="1"/>
    <col min="12025" max="12025" width="13.875" style="83" customWidth="1"/>
    <col min="12026" max="12028" width="9" style="83"/>
    <col min="12029" max="12030" width="10.5083333333333" style="83" customWidth="1"/>
    <col min="12031" max="12277" width="9" style="83"/>
    <col min="12278" max="12278" width="41.625" style="83" customWidth="1"/>
    <col min="12279" max="12280" width="14.5083333333333" style="83" customWidth="1"/>
    <col min="12281" max="12281" width="13.875" style="83" customWidth="1"/>
    <col min="12282" max="12284" width="9" style="83"/>
    <col min="12285" max="12286" width="10.5083333333333" style="83" customWidth="1"/>
    <col min="12287" max="12533" width="9" style="83"/>
    <col min="12534" max="12534" width="41.625" style="83" customWidth="1"/>
    <col min="12535" max="12536" width="14.5083333333333" style="83" customWidth="1"/>
    <col min="12537" max="12537" width="13.875" style="83" customWidth="1"/>
    <col min="12538" max="12540" width="9" style="83"/>
    <col min="12541" max="12542" width="10.5083333333333" style="83" customWidth="1"/>
    <col min="12543" max="12789" width="9" style="83"/>
    <col min="12790" max="12790" width="41.625" style="83" customWidth="1"/>
    <col min="12791" max="12792" width="14.5083333333333" style="83" customWidth="1"/>
    <col min="12793" max="12793" width="13.875" style="83" customWidth="1"/>
    <col min="12794" max="12796" width="9" style="83"/>
    <col min="12797" max="12798" width="10.5083333333333" style="83" customWidth="1"/>
    <col min="12799" max="13045" width="9" style="83"/>
    <col min="13046" max="13046" width="41.625" style="83" customWidth="1"/>
    <col min="13047" max="13048" width="14.5083333333333" style="83" customWidth="1"/>
    <col min="13049" max="13049" width="13.875" style="83" customWidth="1"/>
    <col min="13050" max="13052" width="9" style="83"/>
    <col min="13053" max="13054" width="10.5083333333333" style="83" customWidth="1"/>
    <col min="13055" max="13301" width="9" style="83"/>
    <col min="13302" max="13302" width="41.625" style="83" customWidth="1"/>
    <col min="13303" max="13304" width="14.5083333333333" style="83" customWidth="1"/>
    <col min="13305" max="13305" width="13.875" style="83" customWidth="1"/>
    <col min="13306" max="13308" width="9" style="83"/>
    <col min="13309" max="13310" width="10.5083333333333" style="83" customWidth="1"/>
    <col min="13311" max="13557" width="9" style="83"/>
    <col min="13558" max="13558" width="41.625" style="83" customWidth="1"/>
    <col min="13559" max="13560" width="14.5083333333333" style="83" customWidth="1"/>
    <col min="13561" max="13561" width="13.875" style="83" customWidth="1"/>
    <col min="13562" max="13564" width="9" style="83"/>
    <col min="13565" max="13566" width="10.5083333333333" style="83" customWidth="1"/>
    <col min="13567" max="13813" width="9" style="83"/>
    <col min="13814" max="13814" width="41.625" style="83" customWidth="1"/>
    <col min="13815" max="13816" width="14.5083333333333" style="83" customWidth="1"/>
    <col min="13817" max="13817" width="13.875" style="83" customWidth="1"/>
    <col min="13818" max="13820" width="9" style="83"/>
    <col min="13821" max="13822" width="10.5083333333333" style="83" customWidth="1"/>
    <col min="13823" max="14069" width="9" style="83"/>
    <col min="14070" max="14070" width="41.625" style="83" customWidth="1"/>
    <col min="14071" max="14072" width="14.5083333333333" style="83" customWidth="1"/>
    <col min="14073" max="14073" width="13.875" style="83" customWidth="1"/>
    <col min="14074" max="14076" width="9" style="83"/>
    <col min="14077" max="14078" width="10.5083333333333" style="83" customWidth="1"/>
    <col min="14079" max="14325" width="9" style="83"/>
    <col min="14326" max="14326" width="41.625" style="83" customWidth="1"/>
    <col min="14327" max="14328" width="14.5083333333333" style="83" customWidth="1"/>
    <col min="14329" max="14329" width="13.875" style="83" customWidth="1"/>
    <col min="14330" max="14332" width="9" style="83"/>
    <col min="14333" max="14334" width="10.5083333333333" style="83" customWidth="1"/>
    <col min="14335" max="14581" width="9" style="83"/>
    <col min="14582" max="14582" width="41.625" style="83" customWidth="1"/>
    <col min="14583" max="14584" width="14.5083333333333" style="83" customWidth="1"/>
    <col min="14585" max="14585" width="13.875" style="83" customWidth="1"/>
    <col min="14586" max="14588" width="9" style="83"/>
    <col min="14589" max="14590" width="10.5083333333333" style="83" customWidth="1"/>
    <col min="14591" max="14837" width="9" style="83"/>
    <col min="14838" max="14838" width="41.625" style="83" customWidth="1"/>
    <col min="14839" max="14840" width="14.5083333333333" style="83" customWidth="1"/>
    <col min="14841" max="14841" width="13.875" style="83" customWidth="1"/>
    <col min="14842" max="14844" width="9" style="83"/>
    <col min="14845" max="14846" width="10.5083333333333" style="83" customWidth="1"/>
    <col min="14847" max="15093" width="9" style="83"/>
    <col min="15094" max="15094" width="41.625" style="83" customWidth="1"/>
    <col min="15095" max="15096" width="14.5083333333333" style="83" customWidth="1"/>
    <col min="15097" max="15097" width="13.875" style="83" customWidth="1"/>
    <col min="15098" max="15100" width="9" style="83"/>
    <col min="15101" max="15102" width="10.5083333333333" style="83" customWidth="1"/>
    <col min="15103" max="15349" width="9" style="83"/>
    <col min="15350" max="15350" width="41.625" style="83" customWidth="1"/>
    <col min="15351" max="15352" width="14.5083333333333" style="83" customWidth="1"/>
    <col min="15353" max="15353" width="13.875" style="83" customWidth="1"/>
    <col min="15354" max="15356" width="9" style="83"/>
    <col min="15357" max="15358" width="10.5083333333333" style="83" customWidth="1"/>
    <col min="15359" max="15605" width="9" style="83"/>
    <col min="15606" max="15606" width="41.625" style="83" customWidth="1"/>
    <col min="15607" max="15608" width="14.5083333333333" style="83" customWidth="1"/>
    <col min="15609" max="15609" width="13.875" style="83" customWidth="1"/>
    <col min="15610" max="15612" width="9" style="83"/>
    <col min="15613" max="15614" width="10.5083333333333" style="83" customWidth="1"/>
    <col min="15615" max="15861" width="9" style="83"/>
    <col min="15862" max="15862" width="41.625" style="83" customWidth="1"/>
    <col min="15863" max="15864" width="14.5083333333333" style="83" customWidth="1"/>
    <col min="15865" max="15865" width="13.875" style="83" customWidth="1"/>
    <col min="15866" max="15868" width="9" style="83"/>
    <col min="15869" max="15870" width="10.5083333333333" style="83" customWidth="1"/>
    <col min="15871" max="16117" width="9" style="83"/>
    <col min="16118" max="16118" width="41.625" style="83" customWidth="1"/>
    <col min="16119" max="16120" width="14.5083333333333" style="83" customWidth="1"/>
    <col min="16121" max="16121" width="13.875" style="83" customWidth="1"/>
    <col min="16122" max="16124" width="9" style="83"/>
    <col min="16125" max="16126" width="10.5083333333333" style="83" customWidth="1"/>
    <col min="16127" max="16384" width="9" style="83"/>
  </cols>
  <sheetData>
    <row r="1" ht="45" customHeight="1" spans="1:4">
      <c r="A1" s="85" t="s">
        <v>3120</v>
      </c>
      <c r="B1" s="86"/>
      <c r="C1" s="86"/>
      <c r="D1" s="85"/>
    </row>
    <row r="2" ht="20.1" customHeight="1" spans="1:4">
      <c r="A2" s="87"/>
      <c r="B2" s="88"/>
      <c r="C2" s="89"/>
      <c r="D2" s="90" t="s">
        <v>3000</v>
      </c>
    </row>
    <row r="3" ht="45" customHeight="1" spans="1:4">
      <c r="A3" s="91" t="s">
        <v>2420</v>
      </c>
      <c r="B3" s="92" t="s">
        <v>4</v>
      </c>
      <c r="C3" s="92" t="s">
        <v>5</v>
      </c>
      <c r="D3" s="92" t="s">
        <v>6</v>
      </c>
    </row>
    <row r="4" ht="36" customHeight="1" spans="1:4">
      <c r="A4" s="93" t="s">
        <v>3106</v>
      </c>
      <c r="B4" s="94">
        <v>13322</v>
      </c>
      <c r="C4" s="95">
        <v>14601</v>
      </c>
      <c r="D4" s="96">
        <f t="shared" ref="D4:D6" si="0">IF(B4&lt;&gt;0,C4/B4-1,"")</f>
        <v>0.096</v>
      </c>
    </row>
    <row r="5" ht="36" customHeight="1" spans="1:4">
      <c r="A5" s="97" t="s">
        <v>3107</v>
      </c>
      <c r="B5" s="98">
        <v>13322</v>
      </c>
      <c r="C5" s="99">
        <v>14601</v>
      </c>
      <c r="D5" s="96">
        <f t="shared" si="0"/>
        <v>0.096</v>
      </c>
    </row>
    <row r="6" ht="36" customHeight="1" spans="1:4">
      <c r="A6" s="93" t="s">
        <v>3108</v>
      </c>
      <c r="B6" s="94">
        <v>15060</v>
      </c>
      <c r="C6" s="95">
        <v>16506</v>
      </c>
      <c r="D6" s="96">
        <f t="shared" si="0"/>
        <v>0.096</v>
      </c>
    </row>
    <row r="7" ht="36" customHeight="1" spans="1:4">
      <c r="A7" s="97" t="s">
        <v>3107</v>
      </c>
      <c r="B7" s="98">
        <v>15060</v>
      </c>
      <c r="C7" s="100">
        <v>16506</v>
      </c>
      <c r="D7" s="101">
        <f t="shared" ref="D7:D22" si="1">IF(B7&lt;&gt;0,C7/B7-1,"")</f>
        <v>0.096</v>
      </c>
    </row>
    <row r="8" ht="36" customHeight="1" spans="1:4">
      <c r="A8" s="93" t="s">
        <v>3109</v>
      </c>
      <c r="B8" s="94">
        <v>303</v>
      </c>
      <c r="C8" s="102">
        <v>332</v>
      </c>
      <c r="D8" s="96">
        <f t="shared" si="1"/>
        <v>0.096</v>
      </c>
    </row>
    <row r="9" ht="36" customHeight="1" spans="1:4">
      <c r="A9" s="97" t="s">
        <v>3107</v>
      </c>
      <c r="B9" s="98">
        <v>303</v>
      </c>
      <c r="C9" s="103">
        <v>332</v>
      </c>
      <c r="D9" s="96">
        <f t="shared" si="1"/>
        <v>0.096</v>
      </c>
    </row>
    <row r="10" ht="36" customHeight="1" spans="1:4">
      <c r="A10" s="93" t="s">
        <v>3110</v>
      </c>
      <c r="B10" s="94">
        <v>7144</v>
      </c>
      <c r="C10" s="95">
        <v>7830</v>
      </c>
      <c r="D10" s="96">
        <f t="shared" si="1"/>
        <v>0.096</v>
      </c>
    </row>
    <row r="11" ht="36" customHeight="1" spans="1:4">
      <c r="A11" s="97" t="s">
        <v>3107</v>
      </c>
      <c r="B11" s="98">
        <v>7144</v>
      </c>
      <c r="C11" s="100">
        <v>7830</v>
      </c>
      <c r="D11" s="101">
        <f t="shared" si="1"/>
        <v>0.096</v>
      </c>
    </row>
    <row r="12" ht="36" customHeight="1" spans="1:4">
      <c r="A12" s="93" t="s">
        <v>3111</v>
      </c>
      <c r="B12" s="94">
        <v>475</v>
      </c>
      <c r="C12" s="104">
        <v>520.6</v>
      </c>
      <c r="D12" s="96">
        <f t="shared" si="1"/>
        <v>0.096</v>
      </c>
    </row>
    <row r="13" ht="36" customHeight="1" spans="1:4">
      <c r="A13" s="97" t="s">
        <v>3107</v>
      </c>
      <c r="B13" s="98">
        <v>475</v>
      </c>
      <c r="C13" s="105">
        <v>520.6</v>
      </c>
      <c r="D13" s="101">
        <f t="shared" si="1"/>
        <v>0.096</v>
      </c>
    </row>
    <row r="14" s="82" customFormat="1" ht="36" customHeight="1" spans="1:4">
      <c r="A14" s="93" t="s">
        <v>3112</v>
      </c>
      <c r="B14" s="106">
        <v>9017</v>
      </c>
      <c r="C14" s="102">
        <v>9883</v>
      </c>
      <c r="D14" s="96">
        <f t="shared" si="1"/>
        <v>0.096</v>
      </c>
    </row>
    <row r="15" ht="36" customHeight="1" spans="1:4">
      <c r="A15" s="97" t="s">
        <v>3107</v>
      </c>
      <c r="B15" s="107">
        <v>9017</v>
      </c>
      <c r="C15" s="103">
        <v>9883</v>
      </c>
      <c r="D15" s="96">
        <f t="shared" si="1"/>
        <v>0.096</v>
      </c>
    </row>
    <row r="16" ht="36" customHeight="1" spans="1:4">
      <c r="A16" s="93" t="s">
        <v>3113</v>
      </c>
      <c r="B16" s="108">
        <v>19722</v>
      </c>
      <c r="C16" s="95">
        <v>21615</v>
      </c>
      <c r="D16" s="96">
        <f t="shared" si="1"/>
        <v>0.096</v>
      </c>
    </row>
    <row r="17" ht="36" customHeight="1" spans="1:4">
      <c r="A17" s="97" t="s">
        <v>3107</v>
      </c>
      <c r="B17" s="109">
        <v>19722</v>
      </c>
      <c r="C17" s="110">
        <v>21615</v>
      </c>
      <c r="D17" s="101">
        <f t="shared" si="1"/>
        <v>0.096</v>
      </c>
    </row>
    <row r="18" ht="36" customHeight="1" spans="1:4">
      <c r="A18" s="111" t="s">
        <v>3114</v>
      </c>
      <c r="B18" s="108">
        <f>B19</f>
        <v>65043</v>
      </c>
      <c r="C18" s="108">
        <f>C19</f>
        <v>71288</v>
      </c>
      <c r="D18" s="96">
        <f t="shared" si="1"/>
        <v>0.096</v>
      </c>
    </row>
    <row r="19" ht="36" customHeight="1" spans="1:4">
      <c r="A19" s="97" t="s">
        <v>3115</v>
      </c>
      <c r="B19" s="109">
        <f>B17+B15+B13+B11+B9+B7+B5</f>
        <v>65043</v>
      </c>
      <c r="C19" s="109">
        <f>C17+C15+C13+C11+C9+C7+C5</f>
        <v>71288</v>
      </c>
      <c r="D19" s="96">
        <f t="shared" si="1"/>
        <v>0.096</v>
      </c>
    </row>
    <row r="20" ht="36" customHeight="1" spans="1:4">
      <c r="A20" s="93" t="s">
        <v>3116</v>
      </c>
      <c r="B20" s="108"/>
      <c r="C20" s="112"/>
      <c r="D20" s="96" t="str">
        <f t="shared" si="1"/>
        <v/>
      </c>
    </row>
    <row r="21" ht="36" customHeight="1" spans="1:4">
      <c r="A21" s="113" t="s">
        <v>3117</v>
      </c>
      <c r="B21" s="108">
        <v>36493</v>
      </c>
      <c r="C21" s="112">
        <v>36165</v>
      </c>
      <c r="D21" s="96">
        <f t="shared" si="1"/>
        <v>-0.009</v>
      </c>
    </row>
    <row r="22" ht="36" customHeight="1" spans="1:4">
      <c r="A22" s="111" t="s">
        <v>3118</v>
      </c>
      <c r="B22" s="108">
        <f>B21+B20+B18</f>
        <v>101536</v>
      </c>
      <c r="C22" s="108">
        <f>C21+C20+C18</f>
        <v>107453</v>
      </c>
      <c r="D22" s="96">
        <f t="shared" si="1"/>
        <v>0.058</v>
      </c>
    </row>
    <row r="23" spans="2:3">
      <c r="B23" s="114"/>
      <c r="C23" s="114"/>
    </row>
    <row r="24" spans="2:3">
      <c r="B24" s="114"/>
      <c r="C24" s="114"/>
    </row>
    <row r="25" spans="2:3">
      <c r="B25" s="114"/>
      <c r="C25" s="114"/>
    </row>
    <row r="26" spans="2:3">
      <c r="B26" s="114"/>
      <c r="C26" s="114"/>
    </row>
  </sheetData>
  <autoFilter xmlns:etc="http://www.wps.cn/officeDocument/2017/etCustomData" ref="A3:E22" etc:filterBottomFollowUsedRange="0">
    <extLst/>
  </autoFilter>
  <mergeCells count="1">
    <mergeCell ref="A1:D1"/>
  </mergeCells>
  <conditionalFormatting sqref="E16">
    <cfRule type="cellIs" dxfId="5" priority="5" stopIfTrue="1" operator="lessThan">
      <formula>0</formula>
    </cfRule>
  </conditionalFormatting>
  <conditionalFormatting sqref="B14:B22 C18:C19 C22">
    <cfRule type="cellIs" dxfId="5" priority="1" stopIfTrue="1" operator="lessThan">
      <formula>0</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pageSetUpPr fitToPage="1"/>
  </sheetPr>
  <dimension ref="A1:G30"/>
  <sheetViews>
    <sheetView workbookViewId="0">
      <selection activeCell="A8" sqref="A8"/>
    </sheetView>
  </sheetViews>
  <sheetFormatPr defaultColWidth="10" defaultRowHeight="13.5" outlineLevelCol="6"/>
  <cols>
    <col min="1" max="1" width="24.625" style="44" customWidth="1"/>
    <col min="2" max="7" width="15.625" style="44" customWidth="1"/>
    <col min="8" max="8" width="9.75" style="44" customWidth="1"/>
    <col min="9" max="16384" width="10" style="44"/>
  </cols>
  <sheetData>
    <row r="1" ht="30" customHeight="1" spans="1:1">
      <c r="A1" s="65"/>
    </row>
    <row r="2" ht="28.7" customHeight="1" spans="1:7">
      <c r="A2" s="80" t="s">
        <v>3121</v>
      </c>
      <c r="B2" s="80"/>
      <c r="C2" s="80"/>
      <c r="D2" s="80"/>
      <c r="E2" s="80"/>
      <c r="F2" s="80"/>
      <c r="G2" s="80"/>
    </row>
    <row r="3" ht="23.1" customHeight="1" spans="1:7">
      <c r="A3" s="69"/>
      <c r="B3" s="69"/>
      <c r="F3" s="70" t="s">
        <v>1</v>
      </c>
      <c r="G3" s="70"/>
    </row>
    <row r="4" ht="30" customHeight="1" spans="1:7">
      <c r="A4" s="74" t="s">
        <v>3122</v>
      </c>
      <c r="B4" s="74" t="s">
        <v>3123</v>
      </c>
      <c r="C4" s="74"/>
      <c r="D4" s="74"/>
      <c r="E4" s="74" t="s">
        <v>3124</v>
      </c>
      <c r="F4" s="74"/>
      <c r="G4" s="74"/>
    </row>
    <row r="5" ht="30" customHeight="1" spans="1:7">
      <c r="A5" s="74"/>
      <c r="B5" s="81"/>
      <c r="C5" s="74" t="s">
        <v>3125</v>
      </c>
      <c r="D5" s="74" t="s">
        <v>3126</v>
      </c>
      <c r="E5" s="81"/>
      <c r="F5" s="74" t="s">
        <v>3125</v>
      </c>
      <c r="G5" s="74" t="s">
        <v>3126</v>
      </c>
    </row>
    <row r="6" ht="30" customHeight="1" spans="1:7">
      <c r="A6" s="74" t="s">
        <v>3127</v>
      </c>
      <c r="B6" s="74" t="s">
        <v>3128</v>
      </c>
      <c r="C6" s="74" t="s">
        <v>3129</v>
      </c>
      <c r="D6" s="74" t="s">
        <v>3130</v>
      </c>
      <c r="E6" s="74" t="s">
        <v>3131</v>
      </c>
      <c r="F6" s="74" t="s">
        <v>3132</v>
      </c>
      <c r="G6" s="74" t="s">
        <v>3133</v>
      </c>
    </row>
    <row r="7" ht="30" customHeight="1" spans="1:7">
      <c r="A7" s="76" t="s">
        <v>3134</v>
      </c>
      <c r="B7" s="55">
        <f>C7+D7</f>
        <v>344995</v>
      </c>
      <c r="C7" s="55">
        <v>237416</v>
      </c>
      <c r="D7" s="55">
        <v>107579</v>
      </c>
      <c r="E7" s="55">
        <f>F7+G7</f>
        <v>344995</v>
      </c>
      <c r="F7" s="55">
        <v>237416</v>
      </c>
      <c r="G7" s="55">
        <v>107579</v>
      </c>
    </row>
    <row r="8" ht="30" customHeight="1" spans="1:7">
      <c r="A8" s="76" t="s">
        <v>3135</v>
      </c>
      <c r="B8" s="55">
        <f>C8+D8</f>
        <v>344995</v>
      </c>
      <c r="C8" s="55">
        <v>237416</v>
      </c>
      <c r="D8" s="55">
        <v>107579</v>
      </c>
      <c r="E8" s="55">
        <f>F8+G8</f>
        <v>344995</v>
      </c>
      <c r="F8" s="55">
        <v>237416</v>
      </c>
      <c r="G8" s="55">
        <v>107579</v>
      </c>
    </row>
    <row r="9" s="43" customFormat="1" ht="24.95" customHeight="1" spans="1:7">
      <c r="A9" s="64" t="s">
        <v>3136</v>
      </c>
      <c r="B9" s="64"/>
      <c r="C9" s="64"/>
      <c r="D9" s="64"/>
      <c r="E9" s="64"/>
      <c r="F9" s="64"/>
      <c r="G9" s="64"/>
    </row>
    <row r="10" s="43" customFormat="1" ht="24.95" customHeight="1" spans="1:7">
      <c r="A10" s="64" t="s">
        <v>3137</v>
      </c>
      <c r="B10" s="64"/>
      <c r="C10" s="64"/>
      <c r="D10" s="64"/>
      <c r="E10" s="64"/>
      <c r="F10" s="64"/>
      <c r="G10" s="64"/>
    </row>
    <row r="11" ht="18" customHeight="1" spans="1:7">
      <c r="A11" s="65"/>
      <c r="B11" s="65"/>
      <c r="C11" s="65"/>
      <c r="D11" s="65"/>
      <c r="E11" s="65"/>
      <c r="F11" s="65"/>
      <c r="G11" s="65"/>
    </row>
    <row r="12" ht="18" customHeight="1" spans="1:7">
      <c r="A12" s="65"/>
      <c r="B12" s="65"/>
      <c r="C12" s="65"/>
      <c r="D12" s="65"/>
      <c r="E12" s="65"/>
      <c r="F12" s="65"/>
      <c r="G12" s="65"/>
    </row>
    <row r="13" ht="18" customHeight="1" spans="1:7">
      <c r="A13" s="65"/>
      <c r="B13" s="65"/>
      <c r="C13" s="65"/>
      <c r="D13" s="65"/>
      <c r="E13" s="65"/>
      <c r="F13" s="65"/>
      <c r="G13" s="65"/>
    </row>
    <row r="14" ht="18" customHeight="1" spans="1:7">
      <c r="A14" s="65"/>
      <c r="B14" s="65"/>
      <c r="C14" s="65"/>
      <c r="D14" s="65"/>
      <c r="E14" s="65"/>
      <c r="F14" s="65"/>
      <c r="G14" s="65"/>
    </row>
    <row r="15" ht="14.1" customHeight="1" spans="1:7">
      <c r="A15" s="65"/>
      <c r="B15" s="65"/>
      <c r="C15" s="65"/>
      <c r="D15" s="65"/>
      <c r="E15" s="65"/>
      <c r="F15" s="65"/>
      <c r="G15" s="65"/>
    </row>
    <row r="16" ht="14.1" customHeight="1" spans="1:7">
      <c r="A16" s="65"/>
      <c r="B16" s="65"/>
      <c r="C16" s="65"/>
      <c r="D16" s="65"/>
      <c r="E16" s="65"/>
      <c r="F16" s="65"/>
      <c r="G16" s="65"/>
    </row>
    <row r="17" ht="14.1" customHeight="1" spans="1:7">
      <c r="A17" s="65"/>
      <c r="B17" s="65"/>
      <c r="C17" s="65"/>
      <c r="D17" s="65"/>
      <c r="E17" s="65"/>
      <c r="F17" s="65"/>
      <c r="G17" s="65"/>
    </row>
    <row r="18" ht="14.1" customHeight="1" spans="1:7">
      <c r="A18" s="65"/>
      <c r="B18" s="65"/>
      <c r="C18" s="65"/>
      <c r="D18" s="65"/>
      <c r="E18" s="65"/>
      <c r="F18" s="65"/>
      <c r="G18" s="65"/>
    </row>
    <row r="19" ht="14.1" customHeight="1" spans="1:7">
      <c r="A19" s="65"/>
      <c r="B19" s="65"/>
      <c r="C19" s="65"/>
      <c r="D19" s="65"/>
      <c r="E19" s="65"/>
      <c r="F19" s="65"/>
      <c r="G19" s="65"/>
    </row>
    <row r="20" ht="14.1" customHeight="1" spans="1:7">
      <c r="A20" s="65"/>
      <c r="B20" s="65"/>
      <c r="C20" s="65"/>
      <c r="D20" s="65"/>
      <c r="E20" s="65"/>
      <c r="F20" s="65"/>
      <c r="G20" s="65"/>
    </row>
    <row r="21" ht="14.1" customHeight="1" spans="1:7">
      <c r="A21" s="65"/>
      <c r="B21" s="65"/>
      <c r="C21" s="65"/>
      <c r="D21" s="65"/>
      <c r="E21" s="65"/>
      <c r="F21" s="65"/>
      <c r="G21" s="65"/>
    </row>
    <row r="22" ht="14.1" customHeight="1" spans="1:7">
      <c r="A22" s="65"/>
      <c r="B22" s="65"/>
      <c r="C22" s="65"/>
      <c r="D22" s="65"/>
      <c r="E22" s="65"/>
      <c r="F22" s="65"/>
      <c r="G22" s="65"/>
    </row>
    <row r="23" ht="14.1" customHeight="1" spans="1:7">
      <c r="A23" s="65"/>
      <c r="B23" s="65"/>
      <c r="C23" s="65"/>
      <c r="D23" s="65"/>
      <c r="E23" s="65"/>
      <c r="F23" s="65"/>
      <c r="G23" s="65"/>
    </row>
    <row r="24" ht="14.1" customHeight="1" spans="1:7">
      <c r="A24" s="65"/>
      <c r="B24" s="65"/>
      <c r="C24" s="65"/>
      <c r="D24" s="65"/>
      <c r="E24" s="65"/>
      <c r="F24" s="65"/>
      <c r="G24" s="65"/>
    </row>
    <row r="25" ht="14.1" customHeight="1" spans="1:7">
      <c r="A25" s="65"/>
      <c r="B25" s="65"/>
      <c r="C25" s="65"/>
      <c r="D25" s="65"/>
      <c r="E25" s="65"/>
      <c r="F25" s="65"/>
      <c r="G25" s="65"/>
    </row>
    <row r="26" ht="14.1" customHeight="1" spans="1:7">
      <c r="A26" s="65"/>
      <c r="B26" s="65"/>
      <c r="C26" s="65"/>
      <c r="D26" s="65"/>
      <c r="E26" s="65"/>
      <c r="F26" s="65"/>
      <c r="G26" s="65"/>
    </row>
    <row r="27" ht="14.1" customHeight="1" spans="1:7">
      <c r="A27" s="65"/>
      <c r="B27" s="65"/>
      <c r="C27" s="65"/>
      <c r="D27" s="65"/>
      <c r="E27" s="65"/>
      <c r="F27" s="65"/>
      <c r="G27" s="65"/>
    </row>
    <row r="28" ht="14.1" customHeight="1" spans="1:7">
      <c r="A28" s="65"/>
      <c r="B28" s="65"/>
      <c r="C28" s="65"/>
      <c r="D28" s="65"/>
      <c r="E28" s="65"/>
      <c r="F28" s="65"/>
      <c r="G28" s="65"/>
    </row>
    <row r="29" ht="14.1" customHeight="1" spans="1:7">
      <c r="A29" s="65"/>
      <c r="B29" s="65"/>
      <c r="C29" s="65"/>
      <c r="D29" s="65"/>
      <c r="E29" s="65"/>
      <c r="F29" s="65"/>
      <c r="G29" s="65"/>
    </row>
    <row r="30" ht="14.1" customHeight="1" spans="1:7">
      <c r="A30" s="65"/>
      <c r="B30" s="65"/>
      <c r="C30" s="65"/>
      <c r="D30" s="65"/>
      <c r="E30" s="65"/>
      <c r="F30" s="65"/>
      <c r="G30" s="65"/>
    </row>
  </sheetData>
  <mergeCells count="7">
    <mergeCell ref="A2:G2"/>
    <mergeCell ref="F3:G3"/>
    <mergeCell ref="B4:D4"/>
    <mergeCell ref="E4:G4"/>
    <mergeCell ref="A9:G9"/>
    <mergeCell ref="A10:G10"/>
    <mergeCell ref="A4:A5"/>
  </mergeCells>
  <printOptions horizontalCentered="1"/>
  <pageMargins left="0.709027777777778" right="0.709027777777778" top="0.629166666666667" bottom="0.75" header="0.309027777777778" footer="0.309027777777778"/>
  <pageSetup paperSize="9" fitToHeight="200"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pageSetUpPr fitToPage="1"/>
  </sheetPr>
  <dimension ref="A1:G14"/>
  <sheetViews>
    <sheetView zoomScale="85" zoomScaleNormal="85" workbookViewId="0">
      <selection activeCell="A12" sqref="$A12:$XFD12"/>
    </sheetView>
  </sheetViews>
  <sheetFormatPr defaultColWidth="10" defaultRowHeight="13.5" outlineLevelCol="6"/>
  <cols>
    <col min="1" max="1" width="62.25" style="44" customWidth="1"/>
    <col min="2" max="3" width="28.625" style="44" customWidth="1"/>
    <col min="4" max="4" width="9.75" style="44" customWidth="1"/>
    <col min="5" max="16384" width="10" style="44"/>
  </cols>
  <sheetData>
    <row r="1" ht="43.5" customHeight="1" spans="1:3">
      <c r="A1" s="60" t="s">
        <v>3138</v>
      </c>
      <c r="B1" s="60"/>
      <c r="C1" s="60"/>
    </row>
    <row r="2" ht="27" customHeight="1" spans="1:3">
      <c r="A2" s="69"/>
      <c r="B2" s="69"/>
      <c r="C2" s="70" t="s">
        <v>1</v>
      </c>
    </row>
    <row r="3" s="72" customFormat="1" ht="24" customHeight="1" spans="1:3">
      <c r="A3" s="74" t="s">
        <v>3139</v>
      </c>
      <c r="B3" s="74" t="s">
        <v>3081</v>
      </c>
      <c r="C3" s="74" t="s">
        <v>3140</v>
      </c>
    </row>
    <row r="4" s="72" customFormat="1" ht="32.1" customHeight="1" spans="1:3">
      <c r="A4" s="75" t="s">
        <v>3141</v>
      </c>
      <c r="B4" s="55">
        <v>0</v>
      </c>
      <c r="C4" s="55">
        <v>170738</v>
      </c>
    </row>
    <row r="5" s="72" customFormat="1" ht="32.1" customHeight="1" spans="1:3">
      <c r="A5" s="75" t="s">
        <v>3142</v>
      </c>
      <c r="B5" s="55">
        <v>237416</v>
      </c>
      <c r="C5" s="55">
        <v>0</v>
      </c>
    </row>
    <row r="6" s="72" customFormat="1" ht="32.1" customHeight="1" spans="1:3">
      <c r="A6" s="75" t="s">
        <v>3143</v>
      </c>
      <c r="B6" s="55">
        <v>0</v>
      </c>
      <c r="C6" s="55">
        <v>9582</v>
      </c>
    </row>
    <row r="7" s="72" customFormat="1" ht="30" customHeight="1" spans="1:3">
      <c r="A7" s="76" t="s">
        <v>3144</v>
      </c>
      <c r="B7" s="55">
        <v>0</v>
      </c>
      <c r="C7" s="55">
        <v>0</v>
      </c>
    </row>
    <row r="8" s="72" customFormat="1" ht="32.1" customHeight="1" spans="1:3">
      <c r="A8" s="76" t="s">
        <v>3145</v>
      </c>
      <c r="B8" s="55">
        <v>0</v>
      </c>
      <c r="C8" s="55">
        <v>0</v>
      </c>
    </row>
    <row r="9" s="72" customFormat="1" ht="32.1" customHeight="1" spans="1:3">
      <c r="A9" s="75" t="s">
        <v>3146</v>
      </c>
      <c r="B9" s="55">
        <v>0</v>
      </c>
      <c r="C9" s="77">
        <v>16476.56</v>
      </c>
    </row>
    <row r="10" s="72" customFormat="1" ht="32.1" customHeight="1" spans="1:3">
      <c r="A10" s="75" t="s">
        <v>3147</v>
      </c>
      <c r="B10" s="55">
        <v>0</v>
      </c>
      <c r="C10" s="77">
        <v>163843.44</v>
      </c>
    </row>
    <row r="11" s="72" customFormat="1" ht="32.1" customHeight="1" spans="1:3">
      <c r="A11" s="75" t="s">
        <v>3148</v>
      </c>
      <c r="B11" s="55">
        <v>0</v>
      </c>
      <c r="C11" s="55">
        <v>0</v>
      </c>
    </row>
    <row r="12" s="72" customFormat="1" ht="32.1" customHeight="1" spans="1:3">
      <c r="A12" s="75" t="s">
        <v>3149</v>
      </c>
      <c r="B12" s="55">
        <v>237416</v>
      </c>
      <c r="C12" s="55">
        <v>0</v>
      </c>
    </row>
    <row r="13" s="73" customFormat="1" ht="69" customHeight="1" spans="1:7">
      <c r="A13" s="78" t="s">
        <v>3150</v>
      </c>
      <c r="B13" s="78"/>
      <c r="C13" s="78"/>
      <c r="D13" s="79"/>
      <c r="E13" s="79"/>
      <c r="F13" s="79"/>
      <c r="G13" s="79"/>
    </row>
    <row r="14" spans="1:3">
      <c r="A14" s="69"/>
      <c r="B14" s="69"/>
      <c r="C14" s="69"/>
    </row>
  </sheetData>
  <mergeCells count="2">
    <mergeCell ref="A1:C1"/>
    <mergeCell ref="A13:C13"/>
  </mergeCells>
  <printOptions horizontalCentered="1"/>
  <pageMargins left="0.709027777777778" right="0.709027777777778" top="0.75" bottom="0.75" header="0.309027777777778" footer="0.309027777777778"/>
  <pageSetup paperSize="9" fitToHeight="200" orientation="landscape"/>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pageSetUpPr fitToPage="1"/>
  </sheetPr>
  <dimension ref="A1:G14"/>
  <sheetViews>
    <sheetView zoomScale="85" zoomScaleNormal="85" workbookViewId="0">
      <selection activeCell="C12" sqref="C12"/>
    </sheetView>
  </sheetViews>
  <sheetFormatPr defaultColWidth="10" defaultRowHeight="13.5" outlineLevelCol="6"/>
  <cols>
    <col min="1" max="1" width="60" style="44" customWidth="1"/>
    <col min="2" max="3" width="25.625" style="44" customWidth="1"/>
    <col min="4" max="4" width="9.75" style="44" customWidth="1"/>
    <col min="5" max="16384" width="10" style="44"/>
  </cols>
  <sheetData>
    <row r="1" ht="28.7" customHeight="1" spans="1:3">
      <c r="A1" s="60" t="s">
        <v>3151</v>
      </c>
      <c r="B1" s="60"/>
      <c r="C1" s="60"/>
    </row>
    <row r="2" ht="27" customHeight="1" spans="1:3">
      <c r="A2" s="69"/>
      <c r="B2" s="69"/>
      <c r="C2" s="70" t="s">
        <v>1</v>
      </c>
    </row>
    <row r="3" ht="24" customHeight="1" spans="1:3">
      <c r="A3" s="50" t="s">
        <v>3139</v>
      </c>
      <c r="B3" s="50" t="s">
        <v>3081</v>
      </c>
      <c r="C3" s="50" t="s">
        <v>3140</v>
      </c>
    </row>
    <row r="4" ht="32.1" customHeight="1" spans="1:3">
      <c r="A4" s="67" t="s">
        <v>3141</v>
      </c>
      <c r="B4" s="62"/>
      <c r="C4" s="62">
        <v>170738</v>
      </c>
    </row>
    <row r="5" ht="32.1" customHeight="1" spans="1:3">
      <c r="A5" s="67" t="s">
        <v>3142</v>
      </c>
      <c r="B5" s="62">
        <v>237416</v>
      </c>
      <c r="C5" s="62"/>
    </row>
    <row r="6" ht="32.1" customHeight="1" spans="1:3">
      <c r="A6" s="67" t="s">
        <v>3143</v>
      </c>
      <c r="B6" s="62"/>
      <c r="C6" s="62">
        <v>9582</v>
      </c>
    </row>
    <row r="7" ht="32.1" customHeight="1" spans="1:3">
      <c r="A7" s="67" t="s">
        <v>3152</v>
      </c>
      <c r="B7" s="62"/>
      <c r="C7" s="62"/>
    </row>
    <row r="8" ht="32.1" customHeight="1" spans="1:3">
      <c r="A8" s="67" t="s">
        <v>3153</v>
      </c>
      <c r="B8" s="62"/>
      <c r="C8" s="62"/>
    </row>
    <row r="9" ht="32.1" customHeight="1" spans="1:3">
      <c r="A9" s="67" t="s">
        <v>3146</v>
      </c>
      <c r="B9" s="62"/>
      <c r="C9" s="71">
        <v>16476.56</v>
      </c>
    </row>
    <row r="10" ht="32.1" customHeight="1" spans="1:3">
      <c r="A10" s="67" t="s">
        <v>3147</v>
      </c>
      <c r="B10" s="62"/>
      <c r="C10" s="71">
        <v>163843.44</v>
      </c>
    </row>
    <row r="11" ht="32.1" customHeight="1" spans="1:3">
      <c r="A11" s="67" t="s">
        <v>3148</v>
      </c>
      <c r="B11" s="62"/>
      <c r="C11" s="62"/>
    </row>
    <row r="12" ht="32.1" customHeight="1" spans="1:3">
      <c r="A12" s="67" t="s">
        <v>3149</v>
      </c>
      <c r="B12" s="62">
        <v>237416</v>
      </c>
      <c r="C12" s="62"/>
    </row>
    <row r="13" s="43" customFormat="1" ht="69" customHeight="1" spans="1:7">
      <c r="A13" s="57" t="s">
        <v>3154</v>
      </c>
      <c r="B13" s="57"/>
      <c r="C13" s="57"/>
      <c r="D13" s="64"/>
      <c r="E13" s="64"/>
      <c r="F13" s="64"/>
      <c r="G13" s="64"/>
    </row>
    <row r="14" spans="1:3">
      <c r="A14" s="69"/>
      <c r="B14" s="69"/>
      <c r="C14" s="69"/>
    </row>
  </sheetData>
  <mergeCells count="2">
    <mergeCell ref="A1:C1"/>
    <mergeCell ref="A13:C13"/>
  </mergeCells>
  <printOptions horizontalCentered="1"/>
  <pageMargins left="0.709027777777778" right="0.709027777777778" top="0.354166666666667" bottom="0.471527777777778" header="0.309027777777778" footer="0.309027777777778"/>
  <pageSetup paperSize="9" fitToHeight="200" orientation="landscape"/>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pageSetUpPr fitToPage="1"/>
  </sheetPr>
  <dimension ref="A1:C12"/>
  <sheetViews>
    <sheetView workbookViewId="0">
      <selection activeCell="C10" sqref="C10"/>
    </sheetView>
  </sheetViews>
  <sheetFormatPr defaultColWidth="10" defaultRowHeight="13.5" outlineLevelCol="2"/>
  <cols>
    <col min="1" max="1" width="56" style="44" customWidth="1"/>
    <col min="2" max="3" width="25.625" style="44" customWidth="1"/>
    <col min="4" max="4" width="9.75" style="44" customWidth="1"/>
    <col min="5" max="16384" width="10" style="44"/>
  </cols>
  <sheetData>
    <row r="1" ht="28.7" customHeight="1" spans="1:3">
      <c r="A1" s="60" t="s">
        <v>3155</v>
      </c>
      <c r="B1" s="60"/>
      <c r="C1" s="60"/>
    </row>
    <row r="2" ht="24.95" customHeight="1" spans="1:3">
      <c r="A2" s="69"/>
      <c r="B2" s="69"/>
      <c r="C2" s="70" t="s">
        <v>1</v>
      </c>
    </row>
    <row r="3" ht="32.1" customHeight="1" spans="1:3">
      <c r="A3" s="50" t="s">
        <v>3139</v>
      </c>
      <c r="B3" s="50" t="s">
        <v>3081</v>
      </c>
      <c r="C3" s="50" t="s">
        <v>3140</v>
      </c>
    </row>
    <row r="4" ht="32.1" customHeight="1" spans="1:3">
      <c r="A4" s="67" t="s">
        <v>3156</v>
      </c>
      <c r="B4" s="62"/>
      <c r="C4" s="62">
        <v>82258</v>
      </c>
    </row>
    <row r="5" ht="32.1" customHeight="1" spans="1:3">
      <c r="A5" s="67" t="s">
        <v>3157</v>
      </c>
      <c r="B5" s="62">
        <v>107579</v>
      </c>
      <c r="C5" s="62"/>
    </row>
    <row r="6" ht="32.1" customHeight="1" spans="1:3">
      <c r="A6" s="67" t="s">
        <v>3158</v>
      </c>
      <c r="B6" s="62"/>
      <c r="C6" s="62">
        <v>25000</v>
      </c>
    </row>
    <row r="7" ht="32.1" customHeight="1" spans="1:3">
      <c r="A7" s="67" t="s">
        <v>3159</v>
      </c>
      <c r="B7" s="62"/>
      <c r="C7" s="62"/>
    </row>
    <row r="8" ht="32.1" customHeight="1" spans="1:3">
      <c r="A8" s="67" t="s">
        <v>3160</v>
      </c>
      <c r="B8" s="62"/>
      <c r="C8" s="62">
        <v>107258</v>
      </c>
    </row>
    <row r="9" ht="32.1" customHeight="1" spans="1:3">
      <c r="A9" s="67" t="s">
        <v>3161</v>
      </c>
      <c r="B9" s="62"/>
      <c r="C9" s="62"/>
    </row>
    <row r="10" ht="32.1" customHeight="1" spans="1:3">
      <c r="A10" s="67" t="s">
        <v>3162</v>
      </c>
      <c r="B10" s="62">
        <v>107579</v>
      </c>
      <c r="C10" s="62"/>
    </row>
    <row r="11" s="43" customFormat="1" ht="72" customHeight="1" spans="1:3">
      <c r="A11" s="57" t="s">
        <v>3163</v>
      </c>
      <c r="B11" s="57"/>
      <c r="C11" s="57"/>
    </row>
    <row r="12" ht="30.95" customHeight="1" spans="1:3">
      <c r="A12" s="68"/>
      <c r="B12" s="68"/>
      <c r="C12" s="68"/>
    </row>
  </sheetData>
  <mergeCells count="3">
    <mergeCell ref="A1:C1"/>
    <mergeCell ref="A11:C11"/>
    <mergeCell ref="A12:C12"/>
  </mergeCells>
  <printOptions horizontalCentered="1"/>
  <pageMargins left="0.709027777777778" right="0.709027777777778" top="0.75" bottom="0.75" header="0.309027777777778" footer="0.309027777777778"/>
  <pageSetup paperSize="9" fitToHeight="200" orientation="landscape"/>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pageSetUpPr fitToPage="1"/>
  </sheetPr>
  <dimension ref="A1:C12"/>
  <sheetViews>
    <sheetView workbookViewId="0">
      <selection activeCell="C9" sqref="C9"/>
    </sheetView>
  </sheetViews>
  <sheetFormatPr defaultColWidth="10" defaultRowHeight="13.5" outlineLevelCol="2"/>
  <cols>
    <col min="1" max="1" width="59.375" style="44" customWidth="1"/>
    <col min="2" max="3" width="25.625" style="44" customWidth="1"/>
    <col min="4" max="4" width="9.75" style="44" customWidth="1"/>
    <col min="5" max="16384" width="10" style="44"/>
  </cols>
  <sheetData>
    <row r="1" ht="28.7" customHeight="1" spans="1:3">
      <c r="A1" s="60" t="s">
        <v>3164</v>
      </c>
      <c r="B1" s="60"/>
      <c r="C1" s="60"/>
    </row>
    <row r="2" s="42" customFormat="1" ht="24.95" customHeight="1" spans="1:3">
      <c r="A2" s="66"/>
      <c r="B2" s="66"/>
      <c r="C2" s="48" t="s">
        <v>1</v>
      </c>
    </row>
    <row r="3" s="42" customFormat="1" ht="32.1" customHeight="1" spans="1:3">
      <c r="A3" s="50" t="s">
        <v>3139</v>
      </c>
      <c r="B3" s="50" t="s">
        <v>3081</v>
      </c>
      <c r="C3" s="50" t="s">
        <v>3140</v>
      </c>
    </row>
    <row r="4" s="42" customFormat="1" ht="32.1" customHeight="1" spans="1:3">
      <c r="A4" s="67" t="s">
        <v>3156</v>
      </c>
      <c r="B4" s="53">
        <v>0</v>
      </c>
      <c r="C4" s="53">
        <v>82258</v>
      </c>
    </row>
    <row r="5" s="42" customFormat="1" ht="32.1" customHeight="1" spans="1:3">
      <c r="A5" s="67" t="s">
        <v>3157</v>
      </c>
      <c r="B5" s="53">
        <v>107579</v>
      </c>
      <c r="C5" s="53">
        <v>0</v>
      </c>
    </row>
    <row r="6" s="42" customFormat="1" ht="32.1" customHeight="1" spans="1:3">
      <c r="A6" s="67" t="s">
        <v>3158</v>
      </c>
      <c r="B6" s="53">
        <v>0</v>
      </c>
      <c r="C6" s="53">
        <v>25000</v>
      </c>
    </row>
    <row r="7" s="42" customFormat="1" ht="32.1" customHeight="1" spans="1:3">
      <c r="A7" s="67" t="s">
        <v>3159</v>
      </c>
      <c r="B7" s="53">
        <v>0</v>
      </c>
      <c r="C7" s="53">
        <v>0</v>
      </c>
    </row>
    <row r="8" s="42" customFormat="1" ht="32.1" customHeight="1" spans="1:3">
      <c r="A8" s="67" t="s">
        <v>3160</v>
      </c>
      <c r="B8" s="53">
        <v>0</v>
      </c>
      <c r="C8" s="53">
        <v>107258</v>
      </c>
    </row>
    <row r="9" s="42" customFormat="1" ht="32.1" customHeight="1" spans="1:3">
      <c r="A9" s="67" t="s">
        <v>3161</v>
      </c>
      <c r="B9" s="53">
        <v>0</v>
      </c>
      <c r="C9" s="53">
        <v>0</v>
      </c>
    </row>
    <row r="10" s="42" customFormat="1" ht="32.1" customHeight="1" spans="1:3">
      <c r="A10" s="67" t="s">
        <v>3162</v>
      </c>
      <c r="B10" s="53">
        <v>107579</v>
      </c>
      <c r="C10" s="53">
        <v>0</v>
      </c>
    </row>
    <row r="11" s="43" customFormat="1" ht="65.1" customHeight="1" spans="1:3">
      <c r="A11" s="57" t="s">
        <v>3165</v>
      </c>
      <c r="B11" s="57"/>
      <c r="C11" s="57"/>
    </row>
    <row r="12" ht="30.95" customHeight="1" spans="1:3">
      <c r="A12" s="68"/>
      <c r="B12" s="68"/>
      <c r="C12" s="68"/>
    </row>
  </sheetData>
  <mergeCells count="3">
    <mergeCell ref="A1:C1"/>
    <mergeCell ref="A11:C11"/>
    <mergeCell ref="A12:C12"/>
  </mergeCells>
  <printOptions horizontalCentered="1"/>
  <pageMargins left="0.709027777777778" right="0.709027777777778" top="0.75" bottom="0.75" header="0.309027777777778" footer="0.309027777777778"/>
  <pageSetup paperSize="9" fitToHeight="200" orientation="landscape"/>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pageSetUpPr fitToPage="1"/>
  </sheetPr>
  <dimension ref="A1:D26"/>
  <sheetViews>
    <sheetView topLeftCell="A7" workbookViewId="0">
      <selection activeCell="D4" sqref="D4"/>
    </sheetView>
  </sheetViews>
  <sheetFormatPr defaultColWidth="10" defaultRowHeight="13.5" outlineLevelCol="3"/>
  <cols>
    <col min="1" max="1" width="36" style="44" customWidth="1"/>
    <col min="2" max="2" width="15.625" style="44" customWidth="1"/>
    <col min="3" max="4" width="17.5083333333333" style="44" customWidth="1"/>
    <col min="5" max="5" width="9.75" style="44" customWidth="1"/>
    <col min="6" max="16384" width="10" style="44"/>
  </cols>
  <sheetData>
    <row r="1" ht="63" customHeight="1" spans="1:4">
      <c r="A1" s="60" t="s">
        <v>3166</v>
      </c>
      <c r="B1" s="60"/>
      <c r="C1" s="60"/>
      <c r="D1" s="60"/>
    </row>
    <row r="2" s="42" customFormat="1" ht="30" customHeight="1" spans="4:4">
      <c r="D2" s="48" t="s">
        <v>1</v>
      </c>
    </row>
    <row r="3" s="42" customFormat="1" ht="24.95" customHeight="1" spans="1:4">
      <c r="A3" s="50" t="s">
        <v>3139</v>
      </c>
      <c r="B3" s="50" t="s">
        <v>3167</v>
      </c>
      <c r="C3" s="50" t="s">
        <v>3168</v>
      </c>
      <c r="D3" s="50" t="s">
        <v>3169</v>
      </c>
    </row>
    <row r="4" s="42" customFormat="1" ht="24.95" customHeight="1" spans="1:4">
      <c r="A4" s="61" t="s">
        <v>3170</v>
      </c>
      <c r="B4" s="52" t="s">
        <v>3171</v>
      </c>
      <c r="C4" s="62">
        <f>C5+C7</f>
        <v>12082</v>
      </c>
      <c r="D4" s="62">
        <f>D5+D7</f>
        <v>12082</v>
      </c>
    </row>
    <row r="5" s="42" customFormat="1" ht="24.95" customHeight="1" spans="1:4">
      <c r="A5" s="63" t="s">
        <v>3172</v>
      </c>
      <c r="B5" s="52" t="s">
        <v>3129</v>
      </c>
      <c r="C5" s="62">
        <f>C6</f>
        <v>9582</v>
      </c>
      <c r="D5" s="62">
        <f>D6</f>
        <v>9582</v>
      </c>
    </row>
    <row r="6" s="42" customFormat="1" ht="24.95" customHeight="1" spans="1:4">
      <c r="A6" s="63" t="s">
        <v>3173</v>
      </c>
      <c r="B6" s="52" t="s">
        <v>3130</v>
      </c>
      <c r="C6" s="62">
        <v>9582</v>
      </c>
      <c r="D6" s="62">
        <v>9582</v>
      </c>
    </row>
    <row r="7" s="42" customFormat="1" ht="24.95" customHeight="1" spans="1:4">
      <c r="A7" s="63" t="s">
        <v>3174</v>
      </c>
      <c r="B7" s="52" t="s">
        <v>3175</v>
      </c>
      <c r="C7" s="62">
        <v>2500</v>
      </c>
      <c r="D7" s="62">
        <v>2500</v>
      </c>
    </row>
    <row r="8" s="42" customFormat="1" ht="24.95" customHeight="1" spans="1:4">
      <c r="A8" s="63" t="s">
        <v>3173</v>
      </c>
      <c r="B8" s="52" t="s">
        <v>3132</v>
      </c>
      <c r="C8" s="62"/>
      <c r="D8" s="62"/>
    </row>
    <row r="9" s="42" customFormat="1" ht="24.95" customHeight="1" spans="1:4">
      <c r="A9" s="61" t="s">
        <v>3176</v>
      </c>
      <c r="B9" s="52" t="s">
        <v>3177</v>
      </c>
      <c r="C9" s="62">
        <f>C10+C11</f>
        <v>9582</v>
      </c>
      <c r="D9" s="62">
        <f>D10+D11</f>
        <v>9582</v>
      </c>
    </row>
    <row r="10" s="42" customFormat="1" ht="24.95" customHeight="1" spans="1:4">
      <c r="A10" s="63" t="s">
        <v>3172</v>
      </c>
      <c r="B10" s="52" t="s">
        <v>3178</v>
      </c>
      <c r="C10" s="62">
        <v>9582</v>
      </c>
      <c r="D10" s="62">
        <v>9582</v>
      </c>
    </row>
    <row r="11" s="42" customFormat="1" ht="24.95" customHeight="1" spans="1:4">
      <c r="A11" s="63" t="s">
        <v>3174</v>
      </c>
      <c r="B11" s="52" t="s">
        <v>3179</v>
      </c>
      <c r="C11" s="62"/>
      <c r="D11" s="62"/>
    </row>
    <row r="12" s="42" customFormat="1" ht="24.95" customHeight="1" spans="1:4">
      <c r="A12" s="61" t="s">
        <v>3180</v>
      </c>
      <c r="B12" s="52" t="s">
        <v>3181</v>
      </c>
      <c r="C12" s="62">
        <f>SUM(C13:C14)</f>
        <v>8750</v>
      </c>
      <c r="D12" s="62">
        <f>SUM(D13:D14)</f>
        <v>8750</v>
      </c>
    </row>
    <row r="13" s="42" customFormat="1" ht="24.95" customHeight="1" spans="1:4">
      <c r="A13" s="63" t="s">
        <v>3172</v>
      </c>
      <c r="B13" s="52" t="s">
        <v>3182</v>
      </c>
      <c r="C13" s="62">
        <v>5932</v>
      </c>
      <c r="D13" s="62">
        <v>5932</v>
      </c>
    </row>
    <row r="14" s="42" customFormat="1" ht="24.95" customHeight="1" spans="1:4">
      <c r="A14" s="63" t="s">
        <v>3174</v>
      </c>
      <c r="B14" s="52" t="s">
        <v>3183</v>
      </c>
      <c r="C14" s="62">
        <v>2818</v>
      </c>
      <c r="D14" s="62">
        <v>2818</v>
      </c>
    </row>
    <row r="15" s="42" customFormat="1" ht="24.95" customHeight="1" spans="1:4">
      <c r="A15" s="61" t="s">
        <v>3184</v>
      </c>
      <c r="B15" s="52" t="s">
        <v>3185</v>
      </c>
      <c r="C15" s="62">
        <f>C16+C19</f>
        <v>28763</v>
      </c>
      <c r="D15" s="62">
        <f>D16+D19</f>
        <v>28763</v>
      </c>
    </row>
    <row r="16" s="42" customFormat="1" ht="24.95" customHeight="1" spans="1:4">
      <c r="A16" s="63" t="s">
        <v>3172</v>
      </c>
      <c r="B16" s="52" t="s">
        <v>3186</v>
      </c>
      <c r="C16" s="62">
        <f>C17+C18</f>
        <v>26670</v>
      </c>
      <c r="D16" s="62">
        <f>D17+D18</f>
        <v>26670</v>
      </c>
    </row>
    <row r="17" s="42" customFormat="1" ht="24.95" customHeight="1" spans="1:4">
      <c r="A17" s="63" t="s">
        <v>3187</v>
      </c>
      <c r="B17" s="52"/>
      <c r="C17" s="62">
        <v>26660</v>
      </c>
      <c r="D17" s="62">
        <v>26660</v>
      </c>
    </row>
    <row r="18" s="42" customFormat="1" ht="24.95" customHeight="1" spans="1:4">
      <c r="A18" s="63" t="s">
        <v>3188</v>
      </c>
      <c r="B18" s="52" t="s">
        <v>3189</v>
      </c>
      <c r="C18" s="62">
        <v>10</v>
      </c>
      <c r="D18" s="62">
        <v>10</v>
      </c>
    </row>
    <row r="19" s="42" customFormat="1" ht="24.95" customHeight="1" spans="1:4">
      <c r="A19" s="63" t="s">
        <v>3174</v>
      </c>
      <c r="B19" s="52" t="s">
        <v>3190</v>
      </c>
      <c r="C19" s="62">
        <f>C20+C21</f>
        <v>2093</v>
      </c>
      <c r="D19" s="62">
        <f>D20+D21</f>
        <v>2093</v>
      </c>
    </row>
    <row r="20" s="42" customFormat="1" ht="24.95" customHeight="1" spans="1:4">
      <c r="A20" s="63" t="s">
        <v>3187</v>
      </c>
      <c r="B20" s="52"/>
      <c r="C20" s="62">
        <v>2090</v>
      </c>
      <c r="D20" s="62">
        <v>2090</v>
      </c>
    </row>
    <row r="21" s="42" customFormat="1" ht="24.95" customHeight="1" spans="1:4">
      <c r="A21" s="63" t="s">
        <v>3191</v>
      </c>
      <c r="B21" s="52" t="s">
        <v>3192</v>
      </c>
      <c r="C21" s="62">
        <v>3</v>
      </c>
      <c r="D21" s="62">
        <v>3</v>
      </c>
    </row>
    <row r="22" s="42" customFormat="1" ht="24.95" customHeight="1" spans="1:4">
      <c r="A22" s="61" t="s">
        <v>3193</v>
      </c>
      <c r="B22" s="52" t="s">
        <v>3194</v>
      </c>
      <c r="C22" s="62">
        <f>C23+C24</f>
        <v>9473</v>
      </c>
      <c r="D22" s="62">
        <f>D23+D24</f>
        <v>9473</v>
      </c>
    </row>
    <row r="23" s="42" customFormat="1" ht="24.95" customHeight="1" spans="1:4">
      <c r="A23" s="63" t="s">
        <v>3172</v>
      </c>
      <c r="B23" s="52" t="s">
        <v>3195</v>
      </c>
      <c r="C23" s="62">
        <v>5881</v>
      </c>
      <c r="D23" s="62">
        <v>5881</v>
      </c>
    </row>
    <row r="24" s="42" customFormat="1" ht="24.95" customHeight="1" spans="1:4">
      <c r="A24" s="63" t="s">
        <v>3174</v>
      </c>
      <c r="B24" s="52" t="s">
        <v>3196</v>
      </c>
      <c r="C24" s="62">
        <v>3592</v>
      </c>
      <c r="D24" s="62">
        <v>3592</v>
      </c>
    </row>
    <row r="25" s="43" customFormat="1" ht="69.95" customHeight="1" spans="1:4">
      <c r="A25" s="64" t="s">
        <v>3197</v>
      </c>
      <c r="B25" s="64"/>
      <c r="C25" s="64"/>
      <c r="D25" s="64"/>
    </row>
    <row r="26" ht="24.95" customHeight="1" spans="1:4">
      <c r="A26" s="65"/>
      <c r="B26" s="65"/>
      <c r="C26" s="65"/>
      <c r="D26" s="65"/>
    </row>
  </sheetData>
  <mergeCells count="3">
    <mergeCell ref="A1:D1"/>
    <mergeCell ref="A25:D25"/>
    <mergeCell ref="A26:D26"/>
  </mergeCells>
  <printOptions horizontalCentered="1"/>
  <pageMargins left="0.709027777777778" right="0.709027777777778" top="0.393055555555556" bottom="0.75" header="0.309027777777778" footer="0.309027777777778"/>
  <pageSetup paperSize="9" fitToHeight="20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F44"/>
  <sheetViews>
    <sheetView showGridLines="0" showZeros="0" view="pageBreakPreview" zoomScaleNormal="90" workbookViewId="0">
      <pane ySplit="3" topLeftCell="A44" activePane="bottomLeft" state="frozen"/>
      <selection/>
      <selection pane="bottomLeft" activeCell="D38" sqref="D38"/>
    </sheetView>
  </sheetViews>
  <sheetFormatPr defaultColWidth="9" defaultRowHeight="14.25" outlineLevelCol="5"/>
  <cols>
    <col min="1" max="1" width="14.5083333333333" style="176" customWidth="1"/>
    <col min="2" max="2" width="38.125" style="176" customWidth="1"/>
    <col min="3" max="3" width="18.5083333333333" style="176" customWidth="1"/>
    <col min="4" max="4" width="18.875" style="176" customWidth="1"/>
    <col min="5" max="5" width="18.125" style="176" customWidth="1"/>
    <col min="6" max="16384" width="9" style="281"/>
  </cols>
  <sheetData>
    <row r="1" ht="45" customHeight="1" spans="1:5">
      <c r="A1" s="346"/>
      <c r="B1" s="346" t="s">
        <v>127</v>
      </c>
      <c r="C1" s="346"/>
      <c r="D1" s="346"/>
      <c r="E1" s="346"/>
    </row>
    <row r="2" ht="18.95" customHeight="1" spans="2:5">
      <c r="B2" s="476"/>
      <c r="C2" s="349"/>
      <c r="D2" s="349"/>
      <c r="E2" s="477" t="s">
        <v>1</v>
      </c>
    </row>
    <row r="3" s="473" customFormat="1" ht="45" customHeight="1" spans="1:6">
      <c r="A3" s="478" t="s">
        <v>2</v>
      </c>
      <c r="B3" s="352" t="s">
        <v>3</v>
      </c>
      <c r="C3" s="287" t="str">
        <f>YEAR([3]封面!$B$7)-1&amp;"年执行数"</f>
        <v>2020年执行数</v>
      </c>
      <c r="D3" s="287" t="str">
        <f>YEAR([3]封面!$B$7)&amp;"年预算数"</f>
        <v>2021年预算数</v>
      </c>
      <c r="E3" s="287" t="s">
        <v>128</v>
      </c>
      <c r="F3" s="288" t="s">
        <v>129</v>
      </c>
    </row>
    <row r="4" ht="32.1" customHeight="1" spans="1:6">
      <c r="A4" s="479" t="s">
        <v>7</v>
      </c>
      <c r="B4" s="480" t="s">
        <v>8</v>
      </c>
      <c r="C4" s="112">
        <v>32854</v>
      </c>
      <c r="D4" s="481">
        <v>33511</v>
      </c>
      <c r="E4" s="389">
        <f t="shared" ref="E4:E8" si="0">IF(C4&lt;&gt;0,D4/C4-1,"")</f>
        <v>0.02</v>
      </c>
      <c r="F4" s="292" t="str">
        <f t="shared" ref="F4:F40" si="1">IF(LEN(A4)=3,"是",IF(B4&lt;&gt;"",IF(SUM(C4:D4)&lt;&gt;0,"是","否"),"是"))</f>
        <v>是</v>
      </c>
    </row>
    <row r="5" ht="32.1" customHeight="1" spans="1:6">
      <c r="A5" s="362" t="s">
        <v>9</v>
      </c>
      <c r="B5" s="482" t="s">
        <v>10</v>
      </c>
      <c r="C5" s="133">
        <v>17141</v>
      </c>
      <c r="D5" s="365">
        <v>17441</v>
      </c>
      <c r="E5" s="376">
        <f t="shared" si="0"/>
        <v>0.018</v>
      </c>
      <c r="F5" s="292" t="str">
        <f t="shared" si="1"/>
        <v>是</v>
      </c>
    </row>
    <row r="6" ht="32.1" customHeight="1" spans="1:6">
      <c r="A6" s="362" t="s">
        <v>11</v>
      </c>
      <c r="B6" s="482" t="s">
        <v>12</v>
      </c>
      <c r="C6" s="133">
        <v>1661</v>
      </c>
      <c r="D6" s="365">
        <v>1861</v>
      </c>
      <c r="E6" s="376">
        <f t="shared" si="0"/>
        <v>0.12</v>
      </c>
      <c r="F6" s="292" t="str">
        <f t="shared" si="1"/>
        <v>是</v>
      </c>
    </row>
    <row r="7" ht="32.1" customHeight="1" spans="1:6">
      <c r="A7" s="362" t="s">
        <v>13</v>
      </c>
      <c r="B7" s="482" t="s">
        <v>14</v>
      </c>
      <c r="C7" s="133">
        <v>380</v>
      </c>
      <c r="D7" s="365">
        <v>380</v>
      </c>
      <c r="E7" s="376">
        <f t="shared" si="0"/>
        <v>0</v>
      </c>
      <c r="F7" s="292" t="str">
        <f t="shared" si="1"/>
        <v>是</v>
      </c>
    </row>
    <row r="8" customFormat="1" ht="32.1" customHeight="1" spans="1:6">
      <c r="A8" s="483" t="s">
        <v>15</v>
      </c>
      <c r="B8" s="484" t="s">
        <v>16</v>
      </c>
      <c r="C8" s="485">
        <v>648</v>
      </c>
      <c r="D8" s="486">
        <v>648</v>
      </c>
      <c r="E8" s="376">
        <f t="shared" si="0"/>
        <v>0</v>
      </c>
      <c r="F8" s="292" t="str">
        <f t="shared" si="1"/>
        <v>是</v>
      </c>
    </row>
    <row r="9" ht="32.1" customHeight="1" spans="1:6">
      <c r="A9" s="362" t="s">
        <v>17</v>
      </c>
      <c r="B9" s="482" t="s">
        <v>18</v>
      </c>
      <c r="C9" s="133">
        <v>2011</v>
      </c>
      <c r="D9" s="365">
        <v>2011</v>
      </c>
      <c r="E9" s="376">
        <f t="shared" ref="E9:E40" si="2">IF(C9&lt;&gt;0,D9/C9-1,"")</f>
        <v>0</v>
      </c>
      <c r="F9" s="292" t="str">
        <f t="shared" si="1"/>
        <v>是</v>
      </c>
    </row>
    <row r="10" customFormat="1" ht="32.1" customHeight="1" spans="1:6">
      <c r="A10" s="483" t="s">
        <v>19</v>
      </c>
      <c r="B10" s="484" t="s">
        <v>20</v>
      </c>
      <c r="C10" s="485">
        <v>966</v>
      </c>
      <c r="D10" s="486">
        <v>966</v>
      </c>
      <c r="E10" s="376">
        <f t="shared" si="2"/>
        <v>0</v>
      </c>
      <c r="F10" s="292" t="str">
        <f t="shared" si="1"/>
        <v>是</v>
      </c>
    </row>
    <row r="11" customFormat="1" ht="32.1" customHeight="1" spans="1:6">
      <c r="A11" s="483" t="s">
        <v>21</v>
      </c>
      <c r="B11" s="484" t="s">
        <v>22</v>
      </c>
      <c r="C11" s="485">
        <v>361</v>
      </c>
      <c r="D11" s="486">
        <v>361</v>
      </c>
      <c r="E11" s="376">
        <f t="shared" si="2"/>
        <v>0</v>
      </c>
      <c r="F11" s="292" t="str">
        <f t="shared" si="1"/>
        <v>是</v>
      </c>
    </row>
    <row r="12" customFormat="1" ht="32.1" customHeight="1" spans="1:6">
      <c r="A12" s="483" t="s">
        <v>23</v>
      </c>
      <c r="B12" s="484" t="s">
        <v>24</v>
      </c>
      <c r="C12" s="485">
        <v>248</v>
      </c>
      <c r="D12" s="486">
        <v>248</v>
      </c>
      <c r="E12" s="376">
        <f t="shared" si="2"/>
        <v>0</v>
      </c>
      <c r="F12" s="292" t="str">
        <f t="shared" si="1"/>
        <v>是</v>
      </c>
    </row>
    <row r="13" customFormat="1" ht="32.1" customHeight="1" spans="1:6">
      <c r="A13" s="483" t="s">
        <v>25</v>
      </c>
      <c r="B13" s="484" t="s">
        <v>26</v>
      </c>
      <c r="C13" s="485">
        <v>1103</v>
      </c>
      <c r="D13" s="486">
        <v>1103</v>
      </c>
      <c r="E13" s="376">
        <f t="shared" si="2"/>
        <v>0</v>
      </c>
      <c r="F13" s="292" t="str">
        <f t="shared" si="1"/>
        <v>是</v>
      </c>
    </row>
    <row r="14" customFormat="1" ht="32.1" customHeight="1" spans="1:6">
      <c r="A14" s="483" t="s">
        <v>27</v>
      </c>
      <c r="B14" s="484" t="s">
        <v>28</v>
      </c>
      <c r="C14" s="485">
        <v>577</v>
      </c>
      <c r="D14" s="486">
        <v>577</v>
      </c>
      <c r="E14" s="376">
        <f t="shared" si="2"/>
        <v>0</v>
      </c>
      <c r="F14" s="292" t="str">
        <f t="shared" si="1"/>
        <v>是</v>
      </c>
    </row>
    <row r="15" ht="32.1" customHeight="1" spans="1:6">
      <c r="A15" s="362" t="s">
        <v>29</v>
      </c>
      <c r="B15" s="482" t="s">
        <v>30</v>
      </c>
      <c r="C15" s="133">
        <v>7</v>
      </c>
      <c r="D15" s="365">
        <v>7</v>
      </c>
      <c r="E15" s="376">
        <f t="shared" si="2"/>
        <v>0</v>
      </c>
      <c r="F15" s="292" t="str">
        <f t="shared" si="1"/>
        <v>是</v>
      </c>
    </row>
    <row r="16" customFormat="1" ht="32.1" customHeight="1" spans="1:6">
      <c r="A16" s="483" t="s">
        <v>31</v>
      </c>
      <c r="B16" s="484" t="s">
        <v>32</v>
      </c>
      <c r="C16" s="485">
        <v>1210</v>
      </c>
      <c r="D16" s="486">
        <v>1210</v>
      </c>
      <c r="E16" s="376">
        <f t="shared" si="2"/>
        <v>0</v>
      </c>
      <c r="F16" s="292" t="str">
        <f t="shared" si="1"/>
        <v>是</v>
      </c>
    </row>
    <row r="17" customFormat="1" ht="32.1" customHeight="1" spans="1:6">
      <c r="A17" s="483" t="s">
        <v>33</v>
      </c>
      <c r="B17" s="484" t="s">
        <v>34</v>
      </c>
      <c r="C17" s="485">
        <v>6189</v>
      </c>
      <c r="D17" s="486">
        <v>6314</v>
      </c>
      <c r="E17" s="376">
        <f t="shared" si="2"/>
        <v>0.02</v>
      </c>
      <c r="F17" s="292" t="str">
        <f t="shared" si="1"/>
        <v>是</v>
      </c>
    </row>
    <row r="18" customFormat="1" ht="32.1" customHeight="1" spans="1:6">
      <c r="A18" s="483" t="s">
        <v>35</v>
      </c>
      <c r="B18" s="484" t="s">
        <v>36</v>
      </c>
      <c r="C18" s="485">
        <v>352</v>
      </c>
      <c r="D18" s="486">
        <v>352</v>
      </c>
      <c r="E18" s="376">
        <f t="shared" si="2"/>
        <v>0</v>
      </c>
      <c r="F18" s="292" t="str">
        <f t="shared" si="1"/>
        <v>是</v>
      </c>
    </row>
    <row r="19" customFormat="1" ht="32.1" customHeight="1" spans="1:6">
      <c r="A19" s="533" t="s">
        <v>130</v>
      </c>
      <c r="B19" s="484" t="s">
        <v>38</v>
      </c>
      <c r="C19" s="485"/>
      <c r="D19" s="486"/>
      <c r="E19" s="376" t="str">
        <f t="shared" si="2"/>
        <v/>
      </c>
      <c r="F19" s="292" t="str">
        <f t="shared" si="1"/>
        <v>否</v>
      </c>
    </row>
    <row r="20" ht="32.1" customHeight="1" spans="1:6">
      <c r="A20" s="359" t="s">
        <v>39</v>
      </c>
      <c r="B20" s="480" t="s">
        <v>40</v>
      </c>
      <c r="C20" s="112">
        <v>28847</v>
      </c>
      <c r="D20" s="481">
        <v>30039</v>
      </c>
      <c r="E20" s="389">
        <f t="shared" si="2"/>
        <v>0.041</v>
      </c>
      <c r="F20" s="292" t="str">
        <f t="shared" si="1"/>
        <v>是</v>
      </c>
    </row>
    <row r="21" ht="32.1" customHeight="1" spans="1:6">
      <c r="A21" s="487" t="s">
        <v>41</v>
      </c>
      <c r="B21" s="482" t="s">
        <v>42</v>
      </c>
      <c r="C21" s="133">
        <v>2462</v>
      </c>
      <c r="D21" s="365">
        <v>2000</v>
      </c>
      <c r="E21" s="376">
        <f t="shared" si="2"/>
        <v>-0.188</v>
      </c>
      <c r="F21" s="292" t="str">
        <f t="shared" si="1"/>
        <v>是</v>
      </c>
    </row>
    <row r="22" ht="32.1" customHeight="1" spans="1:6">
      <c r="A22" s="362" t="s">
        <v>43</v>
      </c>
      <c r="B22" s="488" t="s">
        <v>44</v>
      </c>
      <c r="C22" s="133">
        <v>8104</v>
      </c>
      <c r="D22" s="365">
        <v>2900</v>
      </c>
      <c r="E22" s="376">
        <f t="shared" si="2"/>
        <v>-0.642</v>
      </c>
      <c r="F22" s="292" t="str">
        <f t="shared" si="1"/>
        <v>是</v>
      </c>
    </row>
    <row r="23" ht="32.1" customHeight="1" spans="1:6">
      <c r="A23" s="362" t="s">
        <v>45</v>
      </c>
      <c r="B23" s="482" t="s">
        <v>46</v>
      </c>
      <c r="C23" s="133">
        <v>2452</v>
      </c>
      <c r="D23" s="365">
        <v>2600</v>
      </c>
      <c r="E23" s="376">
        <f t="shared" si="2"/>
        <v>0.06</v>
      </c>
      <c r="F23" s="292" t="str">
        <f t="shared" si="1"/>
        <v>是</v>
      </c>
    </row>
    <row r="24" ht="32.1" customHeight="1" spans="1:6">
      <c r="A24" s="362" t="s">
        <v>47</v>
      </c>
      <c r="B24" s="482" t="s">
        <v>48</v>
      </c>
      <c r="C24" s="133"/>
      <c r="D24" s="365"/>
      <c r="E24" s="376" t="str">
        <f t="shared" si="2"/>
        <v/>
      </c>
      <c r="F24" s="292" t="str">
        <f t="shared" si="1"/>
        <v>否</v>
      </c>
    </row>
    <row r="25" ht="32.1" customHeight="1" spans="1:6">
      <c r="A25" s="362" t="s">
        <v>49</v>
      </c>
      <c r="B25" s="482" t="s">
        <v>50</v>
      </c>
      <c r="C25" s="133">
        <v>13258</v>
      </c>
      <c r="D25" s="365">
        <v>20000</v>
      </c>
      <c r="E25" s="376">
        <f t="shared" si="2"/>
        <v>0.509</v>
      </c>
      <c r="F25" s="292" t="str">
        <f t="shared" si="1"/>
        <v>是</v>
      </c>
    </row>
    <row r="26" customFormat="1" ht="32.1" customHeight="1" spans="1:6">
      <c r="A26" s="483" t="s">
        <v>51</v>
      </c>
      <c r="B26" s="484" t="s">
        <v>52</v>
      </c>
      <c r="C26" s="485">
        <v>88</v>
      </c>
      <c r="D26" s="486">
        <v>500</v>
      </c>
      <c r="E26" s="376">
        <f t="shared" si="2"/>
        <v>4.682</v>
      </c>
      <c r="F26" s="292" t="str">
        <f t="shared" si="1"/>
        <v>是</v>
      </c>
    </row>
    <row r="27" ht="32.1" customHeight="1" spans="1:6">
      <c r="A27" s="362" t="s">
        <v>53</v>
      </c>
      <c r="B27" s="482" t="s">
        <v>54</v>
      </c>
      <c r="C27" s="133">
        <v>1914</v>
      </c>
      <c r="D27" s="365">
        <v>1424</v>
      </c>
      <c r="E27" s="376">
        <f t="shared" si="2"/>
        <v>-0.256</v>
      </c>
      <c r="F27" s="292" t="str">
        <f t="shared" si="1"/>
        <v>是</v>
      </c>
    </row>
    <row r="28" ht="32.1" customHeight="1" spans="1:6">
      <c r="A28" s="362" t="s">
        <v>55</v>
      </c>
      <c r="B28" s="482" t="s">
        <v>56</v>
      </c>
      <c r="C28" s="133"/>
      <c r="D28" s="365"/>
      <c r="E28" s="376" t="str">
        <f t="shared" si="2"/>
        <v/>
      </c>
      <c r="F28" s="292" t="str">
        <f t="shared" si="1"/>
        <v>否</v>
      </c>
    </row>
    <row r="29" ht="32.1" customHeight="1" spans="1:6">
      <c r="A29" s="362"/>
      <c r="B29" s="482"/>
      <c r="C29" s="133"/>
      <c r="D29" s="365"/>
      <c r="E29" s="389" t="str">
        <f t="shared" si="2"/>
        <v/>
      </c>
      <c r="F29" s="292" t="str">
        <f t="shared" si="1"/>
        <v>是</v>
      </c>
    </row>
    <row r="30" s="348" customFormat="1" ht="32.1" customHeight="1" spans="1:6">
      <c r="A30" s="489"/>
      <c r="B30" s="490" t="s">
        <v>131</v>
      </c>
      <c r="C30" s="112">
        <v>61701</v>
      </c>
      <c r="D30" s="481">
        <v>63550</v>
      </c>
      <c r="E30" s="389">
        <f t="shared" si="2"/>
        <v>0.03</v>
      </c>
      <c r="F30" s="292" t="str">
        <f t="shared" si="1"/>
        <v>是</v>
      </c>
    </row>
    <row r="31" ht="32.1" customHeight="1" spans="1:6">
      <c r="A31" s="359">
        <v>105</v>
      </c>
      <c r="B31" s="491" t="s">
        <v>58</v>
      </c>
      <c r="C31" s="112">
        <v>0</v>
      </c>
      <c r="D31" s="481">
        <v>0</v>
      </c>
      <c r="E31" s="376" t="str">
        <f t="shared" si="2"/>
        <v/>
      </c>
      <c r="F31" s="292" t="str">
        <f t="shared" si="1"/>
        <v>是</v>
      </c>
    </row>
    <row r="32" ht="32.1" customHeight="1" spans="1:6">
      <c r="A32" s="492">
        <v>110</v>
      </c>
      <c r="B32" s="493" t="s">
        <v>59</v>
      </c>
      <c r="C32" s="112">
        <v>331976</v>
      </c>
      <c r="D32" s="112">
        <v>323403</v>
      </c>
      <c r="E32" s="389">
        <f t="shared" si="2"/>
        <v>-0.026</v>
      </c>
      <c r="F32" s="292" t="str">
        <f t="shared" si="1"/>
        <v>是</v>
      </c>
    </row>
    <row r="33" ht="32.1" customHeight="1" spans="1:6">
      <c r="A33" s="393">
        <v>11001</v>
      </c>
      <c r="B33" s="334" t="s">
        <v>60</v>
      </c>
      <c r="C33" s="133">
        <v>1124</v>
      </c>
      <c r="D33" s="365">
        <v>1551</v>
      </c>
      <c r="E33" s="376">
        <f t="shared" si="2"/>
        <v>0.38</v>
      </c>
      <c r="F33" s="292" t="str">
        <f t="shared" si="1"/>
        <v>是</v>
      </c>
    </row>
    <row r="34" ht="32.1" customHeight="1" spans="1:6">
      <c r="A34" s="393"/>
      <c r="B34" s="334" t="s">
        <v>61</v>
      </c>
      <c r="C34" s="133">
        <v>267284</v>
      </c>
      <c r="D34" s="365">
        <v>291830</v>
      </c>
      <c r="E34" s="376">
        <f t="shared" si="2"/>
        <v>0.092</v>
      </c>
      <c r="F34" s="292" t="str">
        <f t="shared" si="1"/>
        <v>是</v>
      </c>
    </row>
    <row r="35" ht="32.1" customHeight="1" spans="1:6">
      <c r="A35" s="393">
        <v>11006</v>
      </c>
      <c r="B35" s="334" t="s">
        <v>132</v>
      </c>
      <c r="C35" s="133"/>
      <c r="D35" s="365"/>
      <c r="E35" s="376" t="str">
        <f t="shared" si="2"/>
        <v/>
      </c>
      <c r="F35" s="292" t="str">
        <f t="shared" si="1"/>
        <v>否</v>
      </c>
    </row>
    <row r="36" ht="32.1" customHeight="1" spans="1:6">
      <c r="A36" s="393">
        <v>11008</v>
      </c>
      <c r="B36" s="334" t="s">
        <v>62</v>
      </c>
      <c r="C36" s="133">
        <v>2677</v>
      </c>
      <c r="D36" s="365">
        <v>2022</v>
      </c>
      <c r="E36" s="376">
        <f t="shared" si="2"/>
        <v>-0.245</v>
      </c>
      <c r="F36" s="292" t="str">
        <f t="shared" si="1"/>
        <v>是</v>
      </c>
    </row>
    <row r="37" ht="32.1" customHeight="1" spans="1:6">
      <c r="A37" s="393">
        <v>11009</v>
      </c>
      <c r="B37" s="334" t="s">
        <v>63</v>
      </c>
      <c r="C37" s="133">
        <v>57985</v>
      </c>
      <c r="D37" s="365">
        <v>28000</v>
      </c>
      <c r="E37" s="376">
        <f t="shared" si="2"/>
        <v>-0.517</v>
      </c>
      <c r="F37" s="292" t="str">
        <f t="shared" si="1"/>
        <v>是</v>
      </c>
    </row>
    <row r="38" s="474" customFormat="1" ht="32.1" customHeight="1" spans="1:6">
      <c r="A38" s="494">
        <v>11013</v>
      </c>
      <c r="B38" s="495" t="s">
        <v>64</v>
      </c>
      <c r="C38" s="485">
        <v>0</v>
      </c>
      <c r="D38" s="486">
        <v>0</v>
      </c>
      <c r="E38" s="376" t="str">
        <f t="shared" si="2"/>
        <v/>
      </c>
      <c r="F38" s="292" t="str">
        <f t="shared" si="1"/>
        <v>否</v>
      </c>
    </row>
    <row r="39" s="475" customFormat="1" ht="32.1" customHeight="1" spans="1:6">
      <c r="A39" s="393">
        <v>11015</v>
      </c>
      <c r="B39" s="338" t="s">
        <v>65</v>
      </c>
      <c r="C39" s="133">
        <v>2906</v>
      </c>
      <c r="D39" s="365">
        <v>0</v>
      </c>
      <c r="E39" s="376">
        <f t="shared" si="2"/>
        <v>-1</v>
      </c>
      <c r="F39" s="292" t="str">
        <f t="shared" si="1"/>
        <v>是</v>
      </c>
    </row>
    <row r="40" ht="32.1" customHeight="1" spans="1:6">
      <c r="A40" s="496"/>
      <c r="B40" s="497" t="s">
        <v>66</v>
      </c>
      <c r="C40" s="112">
        <f>C32+C30</f>
        <v>393677</v>
      </c>
      <c r="D40" s="481">
        <f>D32+D30</f>
        <v>386953</v>
      </c>
      <c r="E40" s="389">
        <f t="shared" si="2"/>
        <v>-0.017</v>
      </c>
      <c r="F40" s="292" t="str">
        <f t="shared" si="1"/>
        <v>是</v>
      </c>
    </row>
    <row r="41" spans="4:4">
      <c r="D41" s="498"/>
    </row>
    <row r="42" spans="4:4">
      <c r="D42" s="498"/>
    </row>
    <row r="43" spans="4:4">
      <c r="D43" s="498"/>
    </row>
    <row r="44" spans="4:4">
      <c r="D44" s="498"/>
    </row>
  </sheetData>
  <autoFilter xmlns:etc="http://www.wps.cn/officeDocument/2017/etCustomData" ref="A3:F40" etc:filterBottomFollowUsedRange="0">
    <extLst/>
  </autoFilter>
  <mergeCells count="1">
    <mergeCell ref="B1:E1"/>
  </mergeCells>
  <conditionalFormatting sqref="E2">
    <cfRule type="cellIs" dxfId="0" priority="33" stopIfTrue="1" operator="lessThanOrEqual">
      <formula>-1</formula>
    </cfRule>
  </conditionalFormatting>
  <conditionalFormatting sqref="A31:B31">
    <cfRule type="expression" dxfId="1" priority="39" stopIfTrue="1">
      <formula>"len($A:$A)=3"</formula>
    </cfRule>
  </conditionalFormatting>
  <conditionalFormatting sqref="C31">
    <cfRule type="expression" dxfId="1" priority="2" stopIfTrue="1">
      <formula>"len($A:$A)=3"</formula>
    </cfRule>
    <cfRule type="expression" dxfId="1" priority="1" stopIfTrue="1">
      <formula>"len($A:$A)=3"</formula>
    </cfRule>
  </conditionalFormatting>
  <conditionalFormatting sqref="B38:B39">
    <cfRule type="expression" dxfId="1" priority="7" stopIfTrue="1">
      <formula>"len($A:$A)=3"</formula>
    </cfRule>
    <cfRule type="expression" dxfId="1" priority="8" stopIfTrue="1">
      <formula>"len($A:$A)=3"</formula>
    </cfRule>
  </conditionalFormatting>
  <conditionalFormatting sqref="C33:C34">
    <cfRule type="expression" dxfId="1" priority="37" stopIfTrue="1">
      <formula>"len($A:$A)=3"</formula>
    </cfRule>
  </conditionalFormatting>
  <conditionalFormatting sqref="C36:C39">
    <cfRule type="expression" dxfId="1" priority="35" stopIfTrue="1">
      <formula>"len($A:$A)=3"</formula>
    </cfRule>
  </conditionalFormatting>
  <conditionalFormatting sqref="F4:F58">
    <cfRule type="cellIs" dxfId="2" priority="23" stopIfTrue="1" operator="lessThan">
      <formula>0</formula>
    </cfRule>
  </conditionalFormatting>
  <conditionalFormatting sqref="A4:C28 D4:D8">
    <cfRule type="expression" dxfId="1" priority="29" stopIfTrue="1">
      <formula>"len($A:$A)=3"</formula>
    </cfRule>
  </conditionalFormatting>
  <conditionalFormatting sqref="B4:C6 D4:D8">
    <cfRule type="expression" dxfId="1" priority="32" stopIfTrue="1">
      <formula>"len($A:$A)=3"</formula>
    </cfRule>
  </conditionalFormatting>
  <conditionalFormatting sqref="B7:C8">
    <cfRule type="expression" dxfId="1" priority="31" stopIfTrue="1">
      <formula>"len($A:$A)=3"</formula>
    </cfRule>
  </conditionalFormatting>
  <conditionalFormatting sqref="A29:C29 C39 B40:C58 D40:D44">
    <cfRule type="expression" dxfId="1" priority="40" stopIfTrue="1">
      <formula>"len($A:$A)=3"</formula>
    </cfRule>
  </conditionalFormatting>
  <conditionalFormatting sqref="B29:C29 B31 C32:C34 C38:C39 D32">
    <cfRule type="expression" dxfId="1" priority="52" stopIfTrue="1">
      <formula>"len($A:$A)=3"</formula>
    </cfRule>
  </conditionalFormatting>
  <conditionalFormatting sqref="A32:B32 A35:C35">
    <cfRule type="expression" dxfId="1" priority="12" stopIfTrue="1">
      <formula>"len($A:$A)=3"</formula>
    </cfRule>
  </conditionalFormatting>
  <conditionalFormatting sqref="B32:B34 B39">
    <cfRule type="expression" dxfId="1" priority="13" stopIfTrue="1">
      <formula>"len($A:$A)=3"</formula>
    </cfRule>
  </conditionalFormatting>
  <conditionalFormatting sqref="C32:C34 D32">
    <cfRule type="expression" dxfId="1" priority="38" stopIfTrue="1">
      <formula>"len($A:$A)=3"</formula>
    </cfRule>
  </conditionalFormatting>
  <conditionalFormatting sqref="A33:B34">
    <cfRule type="expression" dxfId="1" priority="11" stopIfTrue="1">
      <formula>"len($A:$A)=3"</formula>
    </cfRule>
  </conditionalFormatting>
  <conditionalFormatting sqref="A36:B44">
    <cfRule type="expression" dxfId="1" priority="9" stopIfTrue="1">
      <formula>"len($A:$A)=3"</formula>
    </cfRule>
  </conditionalFormatting>
  <conditionalFormatting sqref="A38:B39">
    <cfRule type="expression" dxfId="1" priority="6"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pageSetUpPr fitToPage="1"/>
  </sheetPr>
  <dimension ref="A1:F20"/>
  <sheetViews>
    <sheetView topLeftCell="C1" workbookViewId="0">
      <selection activeCell="F9" sqref="F9"/>
    </sheetView>
  </sheetViews>
  <sheetFormatPr defaultColWidth="8.875" defaultRowHeight="13.5" outlineLevelCol="5"/>
  <cols>
    <col min="1" max="1" width="8.875" style="44"/>
    <col min="2" max="5" width="42.625" style="44" customWidth="1"/>
    <col min="6" max="6" width="20.625" style="44" customWidth="1"/>
    <col min="7" max="16384" width="8.875" style="44"/>
  </cols>
  <sheetData>
    <row r="1" spans="1:1">
      <c r="A1" s="45"/>
    </row>
    <row r="2" ht="45" customHeight="1" spans="1:6">
      <c r="A2" s="46" t="s">
        <v>3198</v>
      </c>
      <c r="B2" s="46"/>
      <c r="C2" s="46"/>
      <c r="D2" s="46"/>
      <c r="E2" s="46"/>
      <c r="F2" s="46"/>
    </row>
    <row r="3" s="42" customFormat="1" ht="18" customHeight="1" spans="2:6">
      <c r="B3" s="47" t="s">
        <v>1</v>
      </c>
      <c r="C3" s="48"/>
      <c r="D3" s="48"/>
      <c r="E3" s="48"/>
      <c r="F3" s="48"/>
    </row>
    <row r="4" s="42" customFormat="1" ht="30" customHeight="1" spans="1:6">
      <c r="A4" s="49" t="s">
        <v>3</v>
      </c>
      <c r="B4" s="49"/>
      <c r="C4" s="50" t="s">
        <v>3127</v>
      </c>
      <c r="D4" s="50" t="s">
        <v>3168</v>
      </c>
      <c r="E4" s="50" t="s">
        <v>3169</v>
      </c>
      <c r="F4" s="50" t="s">
        <v>3199</v>
      </c>
    </row>
    <row r="5" s="42" customFormat="1" ht="30" customHeight="1" spans="1:6">
      <c r="A5" s="51" t="s">
        <v>3200</v>
      </c>
      <c r="B5" s="51"/>
      <c r="C5" s="52" t="s">
        <v>3128</v>
      </c>
      <c r="D5" s="53">
        <f t="shared" ref="D5:F5" si="0">D6+D7</f>
        <v>344995</v>
      </c>
      <c r="E5" s="53">
        <f t="shared" si="0"/>
        <v>344995</v>
      </c>
      <c r="F5" s="53">
        <f t="shared" si="0"/>
        <v>0</v>
      </c>
    </row>
    <row r="6" s="42" customFormat="1" ht="30" customHeight="1" spans="1:6">
      <c r="A6" s="54" t="s">
        <v>3201</v>
      </c>
      <c r="B6" s="54"/>
      <c r="C6" s="52" t="s">
        <v>3129</v>
      </c>
      <c r="D6" s="53">
        <v>237416</v>
      </c>
      <c r="E6" s="53">
        <v>237416</v>
      </c>
      <c r="F6" s="53">
        <v>0</v>
      </c>
    </row>
    <row r="7" s="42" customFormat="1" ht="30" customHeight="1" spans="1:6">
      <c r="A7" s="54" t="s">
        <v>3202</v>
      </c>
      <c r="B7" s="54"/>
      <c r="C7" s="52" t="s">
        <v>3130</v>
      </c>
      <c r="D7" s="55">
        <v>107579</v>
      </c>
      <c r="E7" s="53">
        <v>107579</v>
      </c>
      <c r="F7" s="53">
        <v>0</v>
      </c>
    </row>
    <row r="8" s="42" customFormat="1" ht="30" customHeight="1" spans="1:6">
      <c r="A8" s="56" t="s">
        <v>3203</v>
      </c>
      <c r="B8" s="56"/>
      <c r="C8" s="52" t="s">
        <v>3131</v>
      </c>
      <c r="D8" s="53"/>
      <c r="E8" s="53"/>
      <c r="F8" s="53"/>
    </row>
    <row r="9" s="42" customFormat="1" ht="30" customHeight="1" spans="1:6">
      <c r="A9" s="54" t="s">
        <v>3201</v>
      </c>
      <c r="B9" s="54"/>
      <c r="C9" s="52" t="s">
        <v>3132</v>
      </c>
      <c r="D9" s="53"/>
      <c r="E9" s="53"/>
      <c r="F9" s="53"/>
    </row>
    <row r="10" s="42" customFormat="1" ht="30" customHeight="1" spans="1:6">
      <c r="A10" s="54" t="s">
        <v>3202</v>
      </c>
      <c r="B10" s="54"/>
      <c r="C10" s="52" t="s">
        <v>3133</v>
      </c>
      <c r="D10" s="53"/>
      <c r="E10" s="53"/>
      <c r="F10" s="53"/>
    </row>
    <row r="11" s="43" customFormat="1" ht="41.1" customHeight="1" spans="1:6">
      <c r="A11" s="57" t="s">
        <v>3204</v>
      </c>
      <c r="B11" s="57"/>
      <c r="C11" s="57"/>
      <c r="D11" s="57"/>
      <c r="E11" s="57"/>
      <c r="F11" s="57"/>
    </row>
    <row r="14" ht="19.5" spans="1:1">
      <c r="A14" s="58"/>
    </row>
    <row r="15" ht="18.95" customHeight="1" spans="1:1">
      <c r="A15" s="59"/>
    </row>
    <row r="16" ht="29.1" customHeight="1"/>
    <row r="17" ht="29.1" customHeight="1"/>
    <row r="18" ht="29.1" customHeight="1"/>
    <row r="19" ht="29.1" customHeight="1"/>
    <row r="20" ht="30" customHeight="1" spans="1:1">
      <c r="A20" s="59"/>
    </row>
  </sheetData>
  <mergeCells count="9">
    <mergeCell ref="A2:F2"/>
    <mergeCell ref="B3:F3"/>
    <mergeCell ref="A4:B4"/>
    <mergeCell ref="A6:B6"/>
    <mergeCell ref="A7:B7"/>
    <mergeCell ref="A8:B8"/>
    <mergeCell ref="A9:B9"/>
    <mergeCell ref="A10:B10"/>
    <mergeCell ref="A11:F11"/>
  </mergeCells>
  <printOptions horizontalCentered="1"/>
  <pageMargins left="0.709027777777778" right="0.709027777777778" top="1.10138888888889" bottom="0.75" header="0.309027777777778" footer="0.309027777777778"/>
  <pageSetup paperSize="9" scale="95" fitToHeight="200" orientation="landscape"/>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8"/>
  <sheetViews>
    <sheetView workbookViewId="0">
      <selection activeCell="A8" sqref="A8:F8"/>
    </sheetView>
  </sheetViews>
  <sheetFormatPr defaultColWidth="8.875" defaultRowHeight="13.5" outlineLevelRow="7" outlineLevelCol="5"/>
  <cols>
    <col min="1" max="1" width="8.875" style="31"/>
    <col min="2" max="6" width="24.25" style="31" customWidth="1"/>
    <col min="7" max="16384" width="8.875" style="31"/>
  </cols>
  <sheetData>
    <row r="1" ht="24" customHeight="1"/>
    <row r="2" ht="27" spans="1:6">
      <c r="A2" s="32" t="s">
        <v>3205</v>
      </c>
      <c r="B2" s="33"/>
      <c r="C2" s="33"/>
      <c r="D2" s="33"/>
      <c r="E2" s="33"/>
      <c r="F2" s="33"/>
    </row>
    <row r="3" ht="23.1" customHeight="1" spans="1:6">
      <c r="A3" s="34" t="s">
        <v>3206</v>
      </c>
      <c r="B3" s="34"/>
      <c r="C3" s="34"/>
      <c r="D3" s="34"/>
      <c r="E3" s="34"/>
      <c r="F3" s="34"/>
    </row>
    <row r="4" s="29" customFormat="1" ht="30" customHeight="1" spans="1:6">
      <c r="A4" s="35" t="s">
        <v>3207</v>
      </c>
      <c r="B4" s="36" t="s">
        <v>3084</v>
      </c>
      <c r="C4" s="36" t="s">
        <v>3208</v>
      </c>
      <c r="D4" s="36" t="s">
        <v>3209</v>
      </c>
      <c r="E4" s="36" t="s">
        <v>3210</v>
      </c>
      <c r="F4" s="36" t="s">
        <v>3211</v>
      </c>
    </row>
    <row r="5" s="29" customFormat="1" ht="45" customHeight="1" spans="1:6">
      <c r="A5" s="37">
        <v>1</v>
      </c>
      <c r="B5" s="38"/>
      <c r="C5" s="39"/>
      <c r="D5" s="40"/>
      <c r="E5" s="40"/>
      <c r="F5" s="40"/>
    </row>
    <row r="6" s="29" customFormat="1" ht="45" customHeight="1" spans="1:6">
      <c r="A6" s="37">
        <v>2</v>
      </c>
      <c r="B6" s="38"/>
      <c r="C6" s="39"/>
      <c r="D6" s="40"/>
      <c r="E6" s="40"/>
      <c r="F6" s="40"/>
    </row>
    <row r="7" s="29" customFormat="1" ht="45" customHeight="1" spans="1:6">
      <c r="A7" s="37" t="s">
        <v>3212</v>
      </c>
      <c r="B7" s="38"/>
      <c r="C7" s="39"/>
      <c r="D7" s="40"/>
      <c r="E7" s="40"/>
      <c r="F7" s="40"/>
    </row>
    <row r="8" s="30" customFormat="1" ht="33" customHeight="1" spans="1:6">
      <c r="A8" s="41" t="s">
        <v>3213</v>
      </c>
      <c r="B8" s="41"/>
      <c r="C8" s="41"/>
      <c r="D8" s="41"/>
      <c r="E8" s="41"/>
      <c r="F8" s="41"/>
    </row>
  </sheetData>
  <mergeCells count="8">
    <mergeCell ref="A2:F2"/>
    <mergeCell ref="A3:F3"/>
    <mergeCell ref="A8:F8"/>
    <mergeCell ref="B5:B7"/>
    <mergeCell ref="C5:C7"/>
    <mergeCell ref="D5:D7"/>
    <mergeCell ref="E5:E7"/>
    <mergeCell ref="F5:F7"/>
  </mergeCells>
  <printOptions horizontalCentered="1"/>
  <pageMargins left="0.709027777777778" right="0.709027777777778" top="0.75" bottom="0.75" header="0.309027777777778" footer="0.309027777777778"/>
  <pageSetup paperSize="9" fitToHeight="200" orientation="landscape"/>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I30"/>
  <sheetViews>
    <sheetView topLeftCell="B1" workbookViewId="0">
      <selection activeCell="C24" sqref="C24:C30"/>
    </sheetView>
  </sheetViews>
  <sheetFormatPr defaultColWidth="8" defaultRowHeight="12"/>
  <cols>
    <col min="1" max="1" width="25.375" style="8"/>
    <col min="2" max="2" width="14.2" style="8" customWidth="1"/>
    <col min="3" max="3" width="45" style="8" customWidth="1"/>
    <col min="4" max="5" width="20.625" style="9" customWidth="1"/>
    <col min="6" max="6" width="33" style="9" customWidth="1"/>
    <col min="7" max="7" width="20.625" style="10" customWidth="1"/>
    <col min="8" max="8" width="37.125" style="9" customWidth="1"/>
    <col min="9" max="9" width="13.375" style="9" customWidth="1"/>
    <col min="10" max="16384" width="8" style="9"/>
  </cols>
  <sheetData>
    <row r="2" ht="39" customHeight="1" spans="1:9">
      <c r="A2" s="11" t="s">
        <v>3214</v>
      </c>
      <c r="B2" s="11"/>
      <c r="C2" s="11"/>
      <c r="D2" s="12"/>
      <c r="E2" s="12"/>
      <c r="F2" s="12"/>
      <c r="G2" s="12"/>
      <c r="H2" s="12"/>
      <c r="I2" s="12"/>
    </row>
    <row r="3" ht="23.1" customHeight="1" spans="1:1">
      <c r="A3" s="13"/>
    </row>
    <row r="4" s="7" customFormat="1" ht="44.25" customHeight="1" spans="1:9">
      <c r="A4" s="14" t="s">
        <v>3215</v>
      </c>
      <c r="B4" s="14" t="s">
        <v>3216</v>
      </c>
      <c r="C4" s="14" t="s">
        <v>3217</v>
      </c>
      <c r="D4" s="15" t="s">
        <v>3218</v>
      </c>
      <c r="E4" s="15" t="s">
        <v>3219</v>
      </c>
      <c r="F4" s="15" t="s">
        <v>3220</v>
      </c>
      <c r="G4" s="15" t="s">
        <v>3221</v>
      </c>
      <c r="H4" s="15" t="s">
        <v>3222</v>
      </c>
      <c r="I4" s="15" t="s">
        <v>3223</v>
      </c>
    </row>
    <row r="5" ht="18.75" spans="1:9">
      <c r="A5" s="16">
        <v>1</v>
      </c>
      <c r="B5" s="16">
        <v>2</v>
      </c>
      <c r="C5" s="16">
        <v>3</v>
      </c>
      <c r="D5" s="17">
        <v>4</v>
      </c>
      <c r="E5" s="17">
        <v>5</v>
      </c>
      <c r="F5" s="17">
        <v>6</v>
      </c>
      <c r="G5" s="17">
        <v>7</v>
      </c>
      <c r="H5" s="17">
        <v>8</v>
      </c>
      <c r="I5" s="17">
        <v>9</v>
      </c>
    </row>
    <row r="6" ht="15" spans="1:9">
      <c r="A6" s="18" t="s">
        <v>3224</v>
      </c>
      <c r="B6" s="18">
        <v>39000</v>
      </c>
      <c r="C6" s="18" t="s">
        <v>3225</v>
      </c>
      <c r="D6" s="19" t="s">
        <v>3226</v>
      </c>
      <c r="E6" s="19" t="s">
        <v>3227</v>
      </c>
      <c r="F6" s="19" t="s">
        <v>3228</v>
      </c>
      <c r="G6" s="20" t="s">
        <v>3229</v>
      </c>
      <c r="H6" s="19" t="s">
        <v>3230</v>
      </c>
      <c r="I6" s="27"/>
    </row>
    <row r="7" ht="13.5" spans="1:9">
      <c r="A7" s="18"/>
      <c r="B7" s="18"/>
      <c r="C7" s="18"/>
      <c r="D7" s="19"/>
      <c r="E7" s="19" t="s">
        <v>3231</v>
      </c>
      <c r="F7" s="19" t="s">
        <v>3232</v>
      </c>
      <c r="G7" s="19" t="s">
        <v>3233</v>
      </c>
      <c r="H7" s="19"/>
      <c r="I7" s="27"/>
    </row>
    <row r="8" ht="13.5" spans="1:9">
      <c r="A8" s="18"/>
      <c r="B8" s="18"/>
      <c r="C8" s="18"/>
      <c r="D8" s="19"/>
      <c r="E8" s="19" t="s">
        <v>3234</v>
      </c>
      <c r="F8" s="19" t="s">
        <v>3235</v>
      </c>
      <c r="G8" s="21">
        <v>1</v>
      </c>
      <c r="H8" s="19"/>
      <c r="I8" s="27"/>
    </row>
    <row r="9" ht="13.5" spans="1:9">
      <c r="A9" s="18"/>
      <c r="B9" s="18"/>
      <c r="C9" s="18"/>
      <c r="D9" s="19" t="s">
        <v>3236</v>
      </c>
      <c r="E9" s="19" t="s">
        <v>3237</v>
      </c>
      <c r="F9" s="19" t="s">
        <v>3238</v>
      </c>
      <c r="G9" s="19" t="s">
        <v>3239</v>
      </c>
      <c r="H9" s="19"/>
      <c r="I9" s="27"/>
    </row>
    <row r="10" ht="13.5" spans="1:9">
      <c r="A10" s="18"/>
      <c r="B10" s="18"/>
      <c r="C10" s="18"/>
      <c r="D10" s="19"/>
      <c r="E10" s="19" t="s">
        <v>3240</v>
      </c>
      <c r="F10" s="19" t="s">
        <v>3241</v>
      </c>
      <c r="G10" s="19" t="s">
        <v>3242</v>
      </c>
      <c r="H10" s="19"/>
      <c r="I10" s="27"/>
    </row>
    <row r="11" ht="13.5" spans="1:9">
      <c r="A11" s="18"/>
      <c r="B11" s="18"/>
      <c r="C11" s="18"/>
      <c r="D11" s="19" t="s">
        <v>3243</v>
      </c>
      <c r="E11" s="19" t="s">
        <v>3244</v>
      </c>
      <c r="F11" s="19" t="s">
        <v>3245</v>
      </c>
      <c r="G11" s="21" t="s">
        <v>3246</v>
      </c>
      <c r="H11" s="19"/>
      <c r="I11" s="27"/>
    </row>
    <row r="12" ht="13.5" spans="1:9">
      <c r="A12" s="22" t="s">
        <v>3247</v>
      </c>
      <c r="B12" s="22">
        <v>3000</v>
      </c>
      <c r="C12" s="22" t="s">
        <v>3248</v>
      </c>
      <c r="D12" s="19" t="s">
        <v>3226</v>
      </c>
      <c r="E12" s="19" t="s">
        <v>3227</v>
      </c>
      <c r="F12" s="19" t="s">
        <v>3228</v>
      </c>
      <c r="G12" s="23" t="s">
        <v>3249</v>
      </c>
      <c r="H12" s="23" t="s">
        <v>3250</v>
      </c>
      <c r="I12" s="28"/>
    </row>
    <row r="13" ht="13.5" spans="1:9">
      <c r="A13" s="22"/>
      <c r="B13" s="22"/>
      <c r="C13" s="22"/>
      <c r="D13" s="19"/>
      <c r="E13" s="19" t="s">
        <v>3231</v>
      </c>
      <c r="F13" s="23" t="s">
        <v>3232</v>
      </c>
      <c r="G13" s="23" t="s">
        <v>3233</v>
      </c>
      <c r="H13" s="23"/>
      <c r="I13" s="28"/>
    </row>
    <row r="14" ht="13.5" spans="1:9">
      <c r="A14" s="22"/>
      <c r="B14" s="22"/>
      <c r="C14" s="22"/>
      <c r="D14" s="19"/>
      <c r="E14" s="19" t="s">
        <v>3234</v>
      </c>
      <c r="F14" s="23" t="s">
        <v>3235</v>
      </c>
      <c r="G14" s="24">
        <v>1</v>
      </c>
      <c r="H14" s="23"/>
      <c r="I14" s="28"/>
    </row>
    <row r="15" ht="13.5" spans="1:9">
      <c r="A15" s="22"/>
      <c r="B15" s="22"/>
      <c r="C15" s="22"/>
      <c r="D15" s="19" t="s">
        <v>3236</v>
      </c>
      <c r="E15" s="19" t="s">
        <v>3237</v>
      </c>
      <c r="F15" s="23" t="s">
        <v>3251</v>
      </c>
      <c r="G15" s="23" t="s">
        <v>3252</v>
      </c>
      <c r="H15" s="23"/>
      <c r="I15" s="28"/>
    </row>
    <row r="16" ht="13.5" spans="1:9">
      <c r="A16" s="22"/>
      <c r="B16" s="22"/>
      <c r="C16" s="22"/>
      <c r="D16" s="19"/>
      <c r="E16" s="19" t="s">
        <v>3240</v>
      </c>
      <c r="F16" s="23" t="s">
        <v>3253</v>
      </c>
      <c r="G16" s="23" t="s">
        <v>3254</v>
      </c>
      <c r="H16" s="23"/>
      <c r="I16" s="28"/>
    </row>
    <row r="17" ht="13.5" spans="1:9">
      <c r="A17" s="22"/>
      <c r="B17" s="22"/>
      <c r="C17" s="22"/>
      <c r="D17" s="19" t="s">
        <v>3243</v>
      </c>
      <c r="E17" s="19" t="s">
        <v>3244</v>
      </c>
      <c r="F17" s="23" t="s">
        <v>3255</v>
      </c>
      <c r="G17" s="24">
        <v>0.95</v>
      </c>
      <c r="H17" s="23"/>
      <c r="I17" s="28"/>
    </row>
    <row r="18" ht="13.5" spans="1:9">
      <c r="A18" s="22" t="s">
        <v>3256</v>
      </c>
      <c r="B18" s="22">
        <v>4700</v>
      </c>
      <c r="C18" s="22" t="s">
        <v>3257</v>
      </c>
      <c r="D18" s="19" t="s">
        <v>3226</v>
      </c>
      <c r="E18" s="19" t="s">
        <v>3227</v>
      </c>
      <c r="F18" s="19" t="s">
        <v>3228</v>
      </c>
      <c r="G18" s="23" t="s">
        <v>3258</v>
      </c>
      <c r="H18" s="23" t="s">
        <v>3250</v>
      </c>
      <c r="I18" s="28"/>
    </row>
    <row r="19" ht="13.5" spans="1:9">
      <c r="A19" s="22"/>
      <c r="B19" s="22"/>
      <c r="C19" s="22"/>
      <c r="D19" s="19"/>
      <c r="E19" s="19" t="s">
        <v>3231</v>
      </c>
      <c r="F19" s="23" t="s">
        <v>3232</v>
      </c>
      <c r="G19" s="23" t="s">
        <v>3233</v>
      </c>
      <c r="H19" s="23"/>
      <c r="I19" s="28"/>
    </row>
    <row r="20" ht="13.5" spans="1:9">
      <c r="A20" s="22"/>
      <c r="B20" s="22"/>
      <c r="C20" s="22"/>
      <c r="D20" s="19"/>
      <c r="E20" s="19" t="s">
        <v>3234</v>
      </c>
      <c r="F20" s="23" t="s">
        <v>3235</v>
      </c>
      <c r="G20" s="24">
        <v>1</v>
      </c>
      <c r="H20" s="23"/>
      <c r="I20" s="28"/>
    </row>
    <row r="21" ht="13.5" spans="1:9">
      <c r="A21" s="22"/>
      <c r="B21" s="22"/>
      <c r="C21" s="22"/>
      <c r="D21" s="19" t="s">
        <v>3236</v>
      </c>
      <c r="E21" s="19" t="s">
        <v>3237</v>
      </c>
      <c r="F21" s="23" t="s">
        <v>3251</v>
      </c>
      <c r="G21" s="23" t="s">
        <v>3259</v>
      </c>
      <c r="H21" s="23"/>
      <c r="I21" s="28"/>
    </row>
    <row r="22" ht="13.5" spans="1:9">
      <c r="A22" s="22"/>
      <c r="B22" s="22"/>
      <c r="C22" s="22"/>
      <c r="D22" s="19"/>
      <c r="E22" s="19" t="s">
        <v>3240</v>
      </c>
      <c r="F22" s="23" t="s">
        <v>3253</v>
      </c>
      <c r="G22" s="23" t="s">
        <v>3260</v>
      </c>
      <c r="H22" s="23"/>
      <c r="I22" s="28"/>
    </row>
    <row r="23" ht="13.5" spans="1:9">
      <c r="A23" s="22"/>
      <c r="B23" s="22"/>
      <c r="C23" s="22"/>
      <c r="D23" s="19" t="s">
        <v>3243</v>
      </c>
      <c r="E23" s="19" t="s">
        <v>3244</v>
      </c>
      <c r="F23" s="23" t="s">
        <v>3255</v>
      </c>
      <c r="G23" s="24">
        <v>0.95</v>
      </c>
      <c r="H23" s="23"/>
      <c r="I23" s="28"/>
    </row>
    <row r="24" ht="18.75" spans="1:9">
      <c r="A24" s="17" t="s">
        <v>3261</v>
      </c>
      <c r="B24" s="25">
        <v>5000</v>
      </c>
      <c r="C24" s="17" t="s">
        <v>3262</v>
      </c>
      <c r="D24" s="17" t="s">
        <v>3226</v>
      </c>
      <c r="E24" s="17" t="s">
        <v>3227</v>
      </c>
      <c r="F24" s="17" t="s">
        <v>3263</v>
      </c>
      <c r="G24" s="17" t="s">
        <v>3264</v>
      </c>
      <c r="H24" s="17" t="s">
        <v>3230</v>
      </c>
      <c r="I24" s="27"/>
    </row>
    <row r="25" ht="37.5" spans="1:9">
      <c r="A25" s="17"/>
      <c r="B25" s="25"/>
      <c r="C25" s="17"/>
      <c r="D25" s="17"/>
      <c r="E25" s="17"/>
      <c r="F25" s="17" t="s">
        <v>3265</v>
      </c>
      <c r="G25" s="17" t="s">
        <v>3266</v>
      </c>
      <c r="H25" s="17"/>
      <c r="I25" s="27"/>
    </row>
    <row r="26" ht="18.75" spans="1:9">
      <c r="A26" s="17"/>
      <c r="B26" s="25"/>
      <c r="C26" s="17"/>
      <c r="D26" s="17"/>
      <c r="E26" s="17" t="s">
        <v>3231</v>
      </c>
      <c r="F26" s="17" t="s">
        <v>3232</v>
      </c>
      <c r="G26" s="17" t="s">
        <v>3233</v>
      </c>
      <c r="H26" s="17"/>
      <c r="I26" s="27"/>
    </row>
    <row r="27" ht="18.75" spans="1:9">
      <c r="A27" s="17"/>
      <c r="B27" s="25"/>
      <c r="C27" s="17"/>
      <c r="D27" s="17"/>
      <c r="E27" s="17" t="s">
        <v>3234</v>
      </c>
      <c r="F27" s="17" t="s">
        <v>3235</v>
      </c>
      <c r="G27" s="26">
        <v>1</v>
      </c>
      <c r="H27" s="17"/>
      <c r="I27" s="27"/>
    </row>
    <row r="28" ht="18.75" spans="1:9">
      <c r="A28" s="17"/>
      <c r="B28" s="25"/>
      <c r="C28" s="17"/>
      <c r="D28" s="17" t="s">
        <v>3236</v>
      </c>
      <c r="E28" s="17" t="s">
        <v>3267</v>
      </c>
      <c r="F28" s="17" t="s">
        <v>3268</v>
      </c>
      <c r="G28" s="17" t="s">
        <v>3269</v>
      </c>
      <c r="H28" s="17"/>
      <c r="I28" s="27"/>
    </row>
    <row r="29" ht="18.75" spans="1:9">
      <c r="A29" s="17"/>
      <c r="B29" s="25"/>
      <c r="C29" s="17"/>
      <c r="D29" s="17" t="s">
        <v>3236</v>
      </c>
      <c r="E29" s="17" t="s">
        <v>3270</v>
      </c>
      <c r="F29" s="17" t="s">
        <v>3271</v>
      </c>
      <c r="G29" s="26" t="s">
        <v>3272</v>
      </c>
      <c r="H29" s="17"/>
      <c r="I29" s="27"/>
    </row>
    <row r="30" ht="37.5" spans="1:9">
      <c r="A30" s="17"/>
      <c r="B30" s="25"/>
      <c r="C30" s="17"/>
      <c r="D30" s="17" t="s">
        <v>3243</v>
      </c>
      <c r="E30" s="17" t="s">
        <v>3244</v>
      </c>
      <c r="F30" s="17" t="s">
        <v>3273</v>
      </c>
      <c r="G30" s="26" t="s">
        <v>3274</v>
      </c>
      <c r="H30" s="17"/>
      <c r="I30" s="27"/>
    </row>
  </sheetData>
  <mergeCells count="25">
    <mergeCell ref="A2:I2"/>
    <mergeCell ref="A6:A11"/>
    <mergeCell ref="A12:A17"/>
    <mergeCell ref="A18:A23"/>
    <mergeCell ref="A24:A30"/>
    <mergeCell ref="B6:B11"/>
    <mergeCell ref="B12:B17"/>
    <mergeCell ref="B18:B23"/>
    <mergeCell ref="B24:B30"/>
    <mergeCell ref="C6:C11"/>
    <mergeCell ref="C12:C17"/>
    <mergeCell ref="C18:C23"/>
    <mergeCell ref="C24:C30"/>
    <mergeCell ref="D6:D8"/>
    <mergeCell ref="D9:D10"/>
    <mergeCell ref="D12:D14"/>
    <mergeCell ref="D15:D16"/>
    <mergeCell ref="D18:D20"/>
    <mergeCell ref="D21:D22"/>
    <mergeCell ref="D24:D27"/>
    <mergeCell ref="E24:E25"/>
    <mergeCell ref="H6:H11"/>
    <mergeCell ref="H12:H17"/>
    <mergeCell ref="H18:H23"/>
    <mergeCell ref="H24:H30"/>
  </mergeCells>
  <pageMargins left="0.75" right="0.75" top="1" bottom="1" header="0.509027777777778" footer="0.509027777777778"/>
  <pageSetup paperSize="9" scale="70" orientation="landscape"/>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
  <sheetViews>
    <sheetView workbookViewId="0">
      <selection activeCell="J16" sqref="J16"/>
    </sheetView>
  </sheetViews>
  <sheetFormatPr defaultColWidth="9" defaultRowHeight="13.5" outlineLevelRow="5" outlineLevelCol="1"/>
  <cols>
    <col min="1" max="1" width="20.25" style="1" customWidth="1"/>
    <col min="2" max="2" width="64" style="1" customWidth="1"/>
    <col min="3" max="16384" width="9" style="1"/>
  </cols>
  <sheetData>
    <row r="1" ht="32.1" customHeight="1" spans="1:2">
      <c r="A1" s="2" t="s">
        <v>3275</v>
      </c>
      <c r="B1" s="2"/>
    </row>
    <row r="3" ht="39.95" customHeight="1" spans="1:2">
      <c r="A3" s="3" t="s">
        <v>3276</v>
      </c>
      <c r="B3" s="4" t="s">
        <v>3277</v>
      </c>
    </row>
    <row r="4" ht="117" customHeight="1" spans="1:2">
      <c r="A4" s="5" t="s">
        <v>2433</v>
      </c>
      <c r="B4" s="6" t="s">
        <v>3278</v>
      </c>
    </row>
    <row r="5" ht="63" customHeight="1" spans="1:2">
      <c r="A5" s="5" t="s">
        <v>3279</v>
      </c>
      <c r="B5" s="6" t="s">
        <v>3280</v>
      </c>
    </row>
    <row r="6" ht="84" customHeight="1" spans="1:2">
      <c r="A6" s="5" t="s">
        <v>3281</v>
      </c>
      <c r="B6" s="6" t="s">
        <v>3282</v>
      </c>
    </row>
  </sheetData>
  <mergeCells count="1">
    <mergeCell ref="A1:B1"/>
  </mergeCells>
  <conditionalFormatting sqref="A4:A6">
    <cfRule type="expression" dxfId="1" priority="1" stopIfTrue="1">
      <formula>"len($A:$A)=3"</formula>
    </cfRule>
  </conditionalFormatting>
  <pageMargins left="0.75" right="0.75" top="1" bottom="1" header="0.509027777777778" footer="0.509027777777778"/>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I1342"/>
  <sheetViews>
    <sheetView showGridLines="0" showZeros="0" view="pageBreakPreview" zoomScaleNormal="100" workbookViewId="0">
      <pane xSplit="1" ySplit="3" topLeftCell="B322" activePane="bottomRight" state="frozen"/>
      <selection/>
      <selection pane="topRight"/>
      <selection pane="bottomLeft"/>
      <selection pane="bottomRight" activeCell="B1" sqref="B1:E1"/>
    </sheetView>
  </sheetViews>
  <sheetFormatPr defaultColWidth="9" defaultRowHeight="14.25"/>
  <cols>
    <col min="1" max="1" width="19.125" style="174" customWidth="1"/>
    <col min="2" max="2" width="32" style="174" customWidth="1"/>
    <col min="3" max="4" width="18.625" style="174" customWidth="1"/>
    <col min="5" max="5" width="20.625" style="345" customWidth="1"/>
    <col min="6" max="6" width="4" style="174" customWidth="1"/>
    <col min="7" max="16384" width="9" style="174"/>
  </cols>
  <sheetData>
    <row r="1" s="240" customFormat="1" ht="45" customHeight="1" spans="2:5">
      <c r="B1" s="447" t="s">
        <v>133</v>
      </c>
      <c r="C1" s="447"/>
      <c r="D1" s="447"/>
      <c r="E1" s="447"/>
    </row>
    <row r="2" s="240" customFormat="1" ht="20.1" customHeight="1" spans="1:5">
      <c r="A2" s="448"/>
      <c r="B2" s="449"/>
      <c r="C2" s="450"/>
      <c r="D2" s="451"/>
      <c r="E2" s="451" t="s">
        <v>1</v>
      </c>
    </row>
    <row r="3" s="175" customFormat="1" ht="45" customHeight="1" spans="1:7">
      <c r="A3" s="452" t="s">
        <v>2</v>
      </c>
      <c r="B3" s="453" t="s">
        <v>3</v>
      </c>
      <c r="C3" s="287" t="str">
        <f>YEAR([3]封面!$B$7)-1&amp;"年执行数"</f>
        <v>2020年执行数</v>
      </c>
      <c r="D3" s="287" t="str">
        <f>YEAR([3]封面!$B$7)&amp;"年预算数"</f>
        <v>2021年预算数</v>
      </c>
      <c r="E3" s="287" t="s">
        <v>128</v>
      </c>
      <c r="F3" s="426" t="s">
        <v>129</v>
      </c>
      <c r="G3" s="175" t="s">
        <v>134</v>
      </c>
    </row>
    <row r="4" ht="36" customHeight="1" spans="1:7">
      <c r="A4" s="454" t="s">
        <v>68</v>
      </c>
      <c r="B4" s="318" t="s">
        <v>69</v>
      </c>
      <c r="C4" s="326">
        <v>23889</v>
      </c>
      <c r="D4" s="326">
        <v>24367</v>
      </c>
      <c r="E4" s="455">
        <f t="shared" ref="E4:E6" si="0">IF(C4&lt;&gt;0,D4/C4-1,"")</f>
        <v>0.02</v>
      </c>
      <c r="F4" s="294" t="str">
        <f t="shared" ref="F4:F67" si="1">IF(LEN(A4)=3,"是",IF(B4&lt;&gt;"",IF(SUM(C4:D4)&lt;&gt;0,"是","否"),"是"))</f>
        <v>是</v>
      </c>
      <c r="G4" s="174" t="str">
        <f t="shared" ref="G4:G67" si="2">IF(LEN(A4)=3,"类",IF(LEN(A4)=5,"款","项"))</f>
        <v>类</v>
      </c>
    </row>
    <row r="5" ht="36" customHeight="1" spans="1:7">
      <c r="A5" s="454" t="s">
        <v>135</v>
      </c>
      <c r="B5" s="318" t="s">
        <v>136</v>
      </c>
      <c r="C5" s="326">
        <v>1263</v>
      </c>
      <c r="D5" s="326">
        <v>1367</v>
      </c>
      <c r="E5" s="455">
        <f t="shared" si="0"/>
        <v>0.082</v>
      </c>
      <c r="F5" s="294" t="str">
        <f t="shared" si="1"/>
        <v>是</v>
      </c>
      <c r="G5" s="174" t="str">
        <f t="shared" si="2"/>
        <v>款</v>
      </c>
    </row>
    <row r="6" ht="36" customHeight="1" spans="1:7">
      <c r="A6" s="456" t="s">
        <v>137</v>
      </c>
      <c r="B6" s="322" t="s">
        <v>138</v>
      </c>
      <c r="C6" s="324">
        <v>998</v>
      </c>
      <c r="D6" s="324">
        <v>1092</v>
      </c>
      <c r="E6" s="457">
        <f t="shared" si="0"/>
        <v>0.094</v>
      </c>
      <c r="F6" s="294" t="str">
        <f t="shared" si="1"/>
        <v>是</v>
      </c>
      <c r="G6" s="174" t="str">
        <f t="shared" si="2"/>
        <v>项</v>
      </c>
    </row>
    <row r="7" ht="36" customHeight="1" spans="1:7">
      <c r="A7" s="456" t="s">
        <v>139</v>
      </c>
      <c r="B7" s="322" t="s">
        <v>140</v>
      </c>
      <c r="C7" s="324">
        <v>147</v>
      </c>
      <c r="D7" s="324">
        <v>147</v>
      </c>
      <c r="E7" s="457">
        <f t="shared" ref="E7:E70" si="3">IF(C7&lt;&gt;0,D7/C7-1,"")</f>
        <v>0</v>
      </c>
      <c r="F7" s="294" t="str">
        <f t="shared" si="1"/>
        <v>是</v>
      </c>
      <c r="G7" s="174" t="str">
        <f t="shared" si="2"/>
        <v>项</v>
      </c>
    </row>
    <row r="8" ht="36" customHeight="1" spans="1:7">
      <c r="A8" s="456" t="s">
        <v>141</v>
      </c>
      <c r="B8" s="322" t="s">
        <v>142</v>
      </c>
      <c r="C8" s="324"/>
      <c r="D8" s="324"/>
      <c r="E8" s="457" t="str">
        <f t="shared" si="3"/>
        <v/>
      </c>
      <c r="F8" s="294" t="str">
        <f t="shared" si="1"/>
        <v>否</v>
      </c>
      <c r="G8" s="174" t="str">
        <f t="shared" si="2"/>
        <v>项</v>
      </c>
    </row>
    <row r="9" ht="36" customHeight="1" spans="1:7">
      <c r="A9" s="456" t="s">
        <v>143</v>
      </c>
      <c r="B9" s="322" t="s">
        <v>144</v>
      </c>
      <c r="C9" s="324">
        <v>118</v>
      </c>
      <c r="D9" s="324">
        <v>128</v>
      </c>
      <c r="E9" s="457">
        <f t="shared" si="3"/>
        <v>0.085</v>
      </c>
      <c r="F9" s="294" t="str">
        <f t="shared" si="1"/>
        <v>是</v>
      </c>
      <c r="G9" s="174" t="str">
        <f t="shared" si="2"/>
        <v>项</v>
      </c>
    </row>
    <row r="10" ht="36" customHeight="1" spans="1:7">
      <c r="A10" s="456" t="s">
        <v>145</v>
      </c>
      <c r="B10" s="322" t="s">
        <v>146</v>
      </c>
      <c r="C10" s="324"/>
      <c r="D10" s="324"/>
      <c r="E10" s="457" t="str">
        <f t="shared" si="3"/>
        <v/>
      </c>
      <c r="F10" s="294" t="str">
        <f t="shared" si="1"/>
        <v>否</v>
      </c>
      <c r="G10" s="174" t="str">
        <f t="shared" si="2"/>
        <v>项</v>
      </c>
    </row>
    <row r="11" ht="36" customHeight="1" spans="1:7">
      <c r="A11" s="456" t="s">
        <v>147</v>
      </c>
      <c r="B11" s="322" t="s">
        <v>148</v>
      </c>
      <c r="C11" s="324"/>
      <c r="D11" s="324"/>
      <c r="E11" s="457" t="str">
        <f t="shared" si="3"/>
        <v/>
      </c>
      <c r="F11" s="294" t="str">
        <f t="shared" si="1"/>
        <v>否</v>
      </c>
      <c r="G11" s="174" t="str">
        <f t="shared" si="2"/>
        <v>项</v>
      </c>
    </row>
    <row r="12" ht="36" customHeight="1" spans="1:7">
      <c r="A12" s="456" t="s">
        <v>149</v>
      </c>
      <c r="B12" s="322" t="s">
        <v>150</v>
      </c>
      <c r="C12" s="324"/>
      <c r="D12" s="324"/>
      <c r="E12" s="457" t="str">
        <f t="shared" si="3"/>
        <v/>
      </c>
      <c r="F12" s="294" t="str">
        <f t="shared" si="1"/>
        <v>否</v>
      </c>
      <c r="G12" s="174" t="str">
        <f t="shared" si="2"/>
        <v>项</v>
      </c>
    </row>
    <row r="13" ht="36" customHeight="1" spans="1:7">
      <c r="A13" s="456" t="s">
        <v>151</v>
      </c>
      <c r="B13" s="322" t="s">
        <v>152</v>
      </c>
      <c r="C13" s="324"/>
      <c r="D13" s="324"/>
      <c r="E13" s="457" t="str">
        <f t="shared" si="3"/>
        <v/>
      </c>
      <c r="F13" s="294" t="str">
        <f t="shared" si="1"/>
        <v>否</v>
      </c>
      <c r="G13" s="174" t="str">
        <f t="shared" si="2"/>
        <v>项</v>
      </c>
    </row>
    <row r="14" ht="36" customHeight="1" spans="1:7">
      <c r="A14" s="456" t="s">
        <v>153</v>
      </c>
      <c r="B14" s="322" t="s">
        <v>154</v>
      </c>
      <c r="C14" s="324"/>
      <c r="D14" s="324"/>
      <c r="E14" s="457" t="str">
        <f t="shared" si="3"/>
        <v/>
      </c>
      <c r="F14" s="294" t="str">
        <f t="shared" si="1"/>
        <v>否</v>
      </c>
      <c r="G14" s="174" t="str">
        <f t="shared" si="2"/>
        <v>项</v>
      </c>
    </row>
    <row r="15" ht="36" customHeight="1" spans="1:7">
      <c r="A15" s="456" t="s">
        <v>155</v>
      </c>
      <c r="B15" s="322" t="s">
        <v>156</v>
      </c>
      <c r="C15" s="324"/>
      <c r="D15" s="324"/>
      <c r="E15" s="457" t="str">
        <f t="shared" si="3"/>
        <v/>
      </c>
      <c r="F15" s="294" t="str">
        <f t="shared" si="1"/>
        <v>否</v>
      </c>
      <c r="G15" s="174" t="str">
        <f t="shared" si="2"/>
        <v>项</v>
      </c>
    </row>
    <row r="16" ht="36" customHeight="1" spans="1:7">
      <c r="A16" s="456" t="s">
        <v>157</v>
      </c>
      <c r="B16" s="322" t="s">
        <v>158</v>
      </c>
      <c r="C16" s="324"/>
      <c r="D16" s="324"/>
      <c r="E16" s="457" t="str">
        <f t="shared" si="3"/>
        <v/>
      </c>
      <c r="F16" s="294" t="str">
        <f t="shared" si="1"/>
        <v>否</v>
      </c>
      <c r="G16" s="174" t="str">
        <f t="shared" si="2"/>
        <v>项</v>
      </c>
    </row>
    <row r="17" ht="36" customHeight="1" spans="1:7">
      <c r="A17" s="454" t="s">
        <v>159</v>
      </c>
      <c r="B17" s="318" t="s">
        <v>160</v>
      </c>
      <c r="C17" s="326">
        <v>930</v>
      </c>
      <c r="D17" s="326">
        <v>930</v>
      </c>
      <c r="E17" s="457">
        <f t="shared" si="3"/>
        <v>0</v>
      </c>
      <c r="F17" s="294" t="str">
        <f t="shared" si="1"/>
        <v>是</v>
      </c>
      <c r="G17" s="174" t="str">
        <f t="shared" si="2"/>
        <v>款</v>
      </c>
    </row>
    <row r="18" ht="36" customHeight="1" spans="1:7">
      <c r="A18" s="456" t="s">
        <v>161</v>
      </c>
      <c r="B18" s="322" t="s">
        <v>138</v>
      </c>
      <c r="C18" s="324">
        <v>721</v>
      </c>
      <c r="D18" s="324">
        <v>721</v>
      </c>
      <c r="E18" s="457">
        <f t="shared" si="3"/>
        <v>0</v>
      </c>
      <c r="F18" s="294" t="str">
        <f t="shared" si="1"/>
        <v>是</v>
      </c>
      <c r="G18" s="174" t="str">
        <f t="shared" si="2"/>
        <v>项</v>
      </c>
    </row>
    <row r="19" ht="36" customHeight="1" spans="1:7">
      <c r="A19" s="456" t="s">
        <v>162</v>
      </c>
      <c r="B19" s="322" t="s">
        <v>140</v>
      </c>
      <c r="C19" s="324">
        <v>145</v>
      </c>
      <c r="D19" s="324">
        <v>151</v>
      </c>
      <c r="E19" s="457">
        <f t="shared" si="3"/>
        <v>0.041</v>
      </c>
      <c r="F19" s="294" t="str">
        <f t="shared" si="1"/>
        <v>是</v>
      </c>
      <c r="G19" s="174" t="str">
        <f t="shared" si="2"/>
        <v>项</v>
      </c>
    </row>
    <row r="20" ht="36" customHeight="1" spans="1:7">
      <c r="A20" s="456" t="s">
        <v>163</v>
      </c>
      <c r="B20" s="322" t="s">
        <v>142</v>
      </c>
      <c r="C20" s="324"/>
      <c r="D20" s="324"/>
      <c r="E20" s="457" t="str">
        <f t="shared" si="3"/>
        <v/>
      </c>
      <c r="F20" s="294" t="str">
        <f t="shared" si="1"/>
        <v>否</v>
      </c>
      <c r="G20" s="174" t="str">
        <f t="shared" si="2"/>
        <v>项</v>
      </c>
    </row>
    <row r="21" ht="36" customHeight="1" spans="1:7">
      <c r="A21" s="456" t="s">
        <v>164</v>
      </c>
      <c r="B21" s="322" t="s">
        <v>165</v>
      </c>
      <c r="C21" s="324">
        <v>54</v>
      </c>
      <c r="D21" s="324">
        <v>58</v>
      </c>
      <c r="E21" s="457">
        <f t="shared" si="3"/>
        <v>0.074</v>
      </c>
      <c r="F21" s="294" t="str">
        <f t="shared" si="1"/>
        <v>是</v>
      </c>
      <c r="G21" s="174" t="str">
        <f t="shared" si="2"/>
        <v>项</v>
      </c>
    </row>
    <row r="22" ht="36" customHeight="1" spans="1:7">
      <c r="A22" s="456" t="s">
        <v>166</v>
      </c>
      <c r="B22" s="322" t="s">
        <v>167</v>
      </c>
      <c r="C22" s="324"/>
      <c r="D22" s="324"/>
      <c r="E22" s="457" t="str">
        <f t="shared" si="3"/>
        <v/>
      </c>
      <c r="F22" s="294" t="str">
        <f t="shared" si="1"/>
        <v>否</v>
      </c>
      <c r="G22" s="174" t="str">
        <f t="shared" si="2"/>
        <v>项</v>
      </c>
    </row>
    <row r="23" ht="36" customHeight="1" spans="1:7">
      <c r="A23" s="456" t="s">
        <v>168</v>
      </c>
      <c r="B23" s="322" t="s">
        <v>169</v>
      </c>
      <c r="C23" s="324"/>
      <c r="D23" s="324"/>
      <c r="E23" s="457" t="str">
        <f t="shared" si="3"/>
        <v/>
      </c>
      <c r="F23" s="294" t="str">
        <f t="shared" si="1"/>
        <v>否</v>
      </c>
      <c r="G23" s="174" t="str">
        <f t="shared" si="2"/>
        <v>项</v>
      </c>
    </row>
    <row r="24" ht="36" customHeight="1" spans="1:7">
      <c r="A24" s="456" t="s">
        <v>170</v>
      </c>
      <c r="B24" s="322" t="s">
        <v>156</v>
      </c>
      <c r="C24" s="324"/>
      <c r="D24" s="324"/>
      <c r="E24" s="457" t="str">
        <f t="shared" si="3"/>
        <v/>
      </c>
      <c r="F24" s="294" t="str">
        <f t="shared" si="1"/>
        <v>否</v>
      </c>
      <c r="G24" s="174" t="str">
        <f t="shared" si="2"/>
        <v>项</v>
      </c>
    </row>
    <row r="25" ht="36" customHeight="1" spans="1:7">
      <c r="A25" s="456" t="s">
        <v>171</v>
      </c>
      <c r="B25" s="322" t="s">
        <v>172</v>
      </c>
      <c r="C25" s="324"/>
      <c r="D25" s="324"/>
      <c r="E25" s="457" t="str">
        <f t="shared" si="3"/>
        <v/>
      </c>
      <c r="F25" s="294" t="str">
        <f t="shared" si="1"/>
        <v>否</v>
      </c>
      <c r="G25" s="174" t="str">
        <f t="shared" si="2"/>
        <v>项</v>
      </c>
    </row>
    <row r="26" ht="36" customHeight="1" spans="1:7">
      <c r="A26" s="454" t="s">
        <v>173</v>
      </c>
      <c r="B26" s="318" t="s">
        <v>174</v>
      </c>
      <c r="C26" s="326">
        <v>7933</v>
      </c>
      <c r="D26" s="326">
        <v>8024</v>
      </c>
      <c r="E26" s="457">
        <f t="shared" si="3"/>
        <v>0.011</v>
      </c>
      <c r="F26" s="294" t="str">
        <f t="shared" si="1"/>
        <v>是</v>
      </c>
      <c r="G26" s="174" t="str">
        <f t="shared" si="2"/>
        <v>款</v>
      </c>
    </row>
    <row r="27" ht="36" customHeight="1" spans="1:7">
      <c r="A27" s="456" t="s">
        <v>175</v>
      </c>
      <c r="B27" s="322" t="s">
        <v>138</v>
      </c>
      <c r="C27" s="324">
        <v>5228</v>
      </c>
      <c r="D27" s="324">
        <v>5232</v>
      </c>
      <c r="E27" s="457">
        <f t="shared" si="3"/>
        <v>0.001</v>
      </c>
      <c r="F27" s="294" t="str">
        <f t="shared" si="1"/>
        <v>是</v>
      </c>
      <c r="G27" s="174" t="str">
        <f t="shared" si="2"/>
        <v>项</v>
      </c>
    </row>
    <row r="28" ht="36" customHeight="1" spans="1:7">
      <c r="A28" s="456" t="s">
        <v>176</v>
      </c>
      <c r="B28" s="322" t="s">
        <v>140</v>
      </c>
      <c r="C28" s="324">
        <v>1786</v>
      </c>
      <c r="D28" s="324">
        <v>1800</v>
      </c>
      <c r="E28" s="457">
        <f t="shared" si="3"/>
        <v>0.008</v>
      </c>
      <c r="F28" s="294" t="str">
        <f t="shared" si="1"/>
        <v>是</v>
      </c>
      <c r="G28" s="174" t="str">
        <f t="shared" si="2"/>
        <v>项</v>
      </c>
    </row>
    <row r="29" ht="36" customHeight="1" spans="1:7">
      <c r="A29" s="456" t="s">
        <v>177</v>
      </c>
      <c r="B29" s="322" t="s">
        <v>142</v>
      </c>
      <c r="C29" s="324"/>
      <c r="D29" s="324"/>
      <c r="E29" s="457" t="str">
        <f t="shared" si="3"/>
        <v/>
      </c>
      <c r="F29" s="294" t="str">
        <f t="shared" si="1"/>
        <v>否</v>
      </c>
      <c r="G29" s="174" t="str">
        <f t="shared" si="2"/>
        <v>项</v>
      </c>
    </row>
    <row r="30" ht="36" customHeight="1" spans="1:7">
      <c r="A30" s="456" t="s">
        <v>178</v>
      </c>
      <c r="B30" s="322" t="s">
        <v>179</v>
      </c>
      <c r="C30" s="324"/>
      <c r="D30" s="324"/>
      <c r="E30" s="457" t="str">
        <f t="shared" si="3"/>
        <v/>
      </c>
      <c r="F30" s="294" t="str">
        <f t="shared" si="1"/>
        <v>否</v>
      </c>
      <c r="G30" s="174" t="str">
        <f t="shared" si="2"/>
        <v>项</v>
      </c>
    </row>
    <row r="31" ht="36" customHeight="1" spans="1:7">
      <c r="A31" s="456" t="s">
        <v>180</v>
      </c>
      <c r="B31" s="322" t="s">
        <v>181</v>
      </c>
      <c r="C31" s="324"/>
      <c r="D31" s="324"/>
      <c r="E31" s="457" t="str">
        <f t="shared" si="3"/>
        <v/>
      </c>
      <c r="F31" s="294" t="str">
        <f t="shared" si="1"/>
        <v>否</v>
      </c>
      <c r="G31" s="174" t="str">
        <f t="shared" si="2"/>
        <v>项</v>
      </c>
    </row>
    <row r="32" ht="36" customHeight="1" spans="1:7">
      <c r="A32" s="456" t="s">
        <v>182</v>
      </c>
      <c r="B32" s="322" t="s">
        <v>183</v>
      </c>
      <c r="C32" s="324"/>
      <c r="D32" s="324"/>
      <c r="E32" s="457" t="str">
        <f t="shared" si="3"/>
        <v/>
      </c>
      <c r="F32" s="294" t="str">
        <f t="shared" si="1"/>
        <v>否</v>
      </c>
      <c r="G32" s="174" t="str">
        <f t="shared" si="2"/>
        <v>项</v>
      </c>
    </row>
    <row r="33" ht="36" customHeight="1" spans="1:7">
      <c r="A33" s="456" t="s">
        <v>184</v>
      </c>
      <c r="B33" s="322" t="s">
        <v>185</v>
      </c>
      <c r="C33" s="324">
        <v>18</v>
      </c>
      <c r="D33" s="324">
        <v>22</v>
      </c>
      <c r="E33" s="457">
        <f t="shared" si="3"/>
        <v>0.222</v>
      </c>
      <c r="F33" s="294" t="str">
        <f t="shared" si="1"/>
        <v>是</v>
      </c>
      <c r="G33" s="174" t="str">
        <f t="shared" si="2"/>
        <v>项</v>
      </c>
    </row>
    <row r="34" ht="36" customHeight="1" spans="1:7">
      <c r="A34" s="456" t="s">
        <v>186</v>
      </c>
      <c r="B34" s="322" t="s">
        <v>187</v>
      </c>
      <c r="C34" s="324"/>
      <c r="D34" s="324"/>
      <c r="E34" s="457" t="str">
        <f t="shared" si="3"/>
        <v/>
      </c>
      <c r="F34" s="294" t="str">
        <f t="shared" si="1"/>
        <v>否</v>
      </c>
      <c r="G34" s="174" t="str">
        <f t="shared" si="2"/>
        <v>项</v>
      </c>
    </row>
    <row r="35" ht="36" customHeight="1" spans="1:7">
      <c r="A35" s="456" t="s">
        <v>188</v>
      </c>
      <c r="B35" s="322" t="s">
        <v>156</v>
      </c>
      <c r="C35" s="324">
        <v>465</v>
      </c>
      <c r="D35" s="324">
        <v>500</v>
      </c>
      <c r="E35" s="457">
        <f t="shared" si="3"/>
        <v>0.075</v>
      </c>
      <c r="F35" s="294" t="str">
        <f t="shared" si="1"/>
        <v>是</v>
      </c>
      <c r="G35" s="174" t="str">
        <f t="shared" si="2"/>
        <v>项</v>
      </c>
    </row>
    <row r="36" ht="36" customHeight="1" spans="1:7">
      <c r="A36" s="458" t="s">
        <v>189</v>
      </c>
      <c r="B36" s="322" t="s">
        <v>190</v>
      </c>
      <c r="C36" s="324">
        <v>436</v>
      </c>
      <c r="D36" s="324">
        <v>470</v>
      </c>
      <c r="E36" s="457">
        <f t="shared" si="3"/>
        <v>0.078</v>
      </c>
      <c r="F36" s="294" t="str">
        <f t="shared" si="1"/>
        <v>是</v>
      </c>
      <c r="G36" s="174" t="str">
        <f t="shared" si="2"/>
        <v>项</v>
      </c>
    </row>
    <row r="37" ht="36" customHeight="1" spans="1:7">
      <c r="A37" s="454" t="s">
        <v>191</v>
      </c>
      <c r="B37" s="318" t="s">
        <v>192</v>
      </c>
      <c r="C37" s="326">
        <v>1071</v>
      </c>
      <c r="D37" s="326">
        <v>1108</v>
      </c>
      <c r="E37" s="457">
        <f t="shared" si="3"/>
        <v>0.035</v>
      </c>
      <c r="F37" s="294" t="str">
        <f t="shared" si="1"/>
        <v>是</v>
      </c>
      <c r="G37" s="174" t="str">
        <f t="shared" si="2"/>
        <v>款</v>
      </c>
    </row>
    <row r="38" ht="36" customHeight="1" spans="1:7">
      <c r="A38" s="456" t="s">
        <v>193</v>
      </c>
      <c r="B38" s="322" t="s">
        <v>138</v>
      </c>
      <c r="C38" s="324">
        <v>492</v>
      </c>
      <c r="D38" s="324">
        <v>530</v>
      </c>
      <c r="E38" s="457">
        <f t="shared" si="3"/>
        <v>0.077</v>
      </c>
      <c r="F38" s="294" t="str">
        <f t="shared" si="1"/>
        <v>是</v>
      </c>
      <c r="G38" s="174" t="str">
        <f t="shared" si="2"/>
        <v>项</v>
      </c>
    </row>
    <row r="39" ht="36" customHeight="1" spans="1:7">
      <c r="A39" s="456" t="s">
        <v>194</v>
      </c>
      <c r="B39" s="322" t="s">
        <v>140</v>
      </c>
      <c r="C39" s="324"/>
      <c r="D39" s="324"/>
      <c r="E39" s="457" t="str">
        <f t="shared" si="3"/>
        <v/>
      </c>
      <c r="F39" s="294" t="str">
        <f t="shared" si="1"/>
        <v>否</v>
      </c>
      <c r="G39" s="174" t="str">
        <f t="shared" si="2"/>
        <v>项</v>
      </c>
    </row>
    <row r="40" ht="36" customHeight="1" spans="1:7">
      <c r="A40" s="456" t="s">
        <v>195</v>
      </c>
      <c r="B40" s="322" t="s">
        <v>142</v>
      </c>
      <c r="C40" s="324"/>
      <c r="D40" s="324"/>
      <c r="E40" s="457" t="str">
        <f t="shared" si="3"/>
        <v/>
      </c>
      <c r="F40" s="294" t="str">
        <f t="shared" si="1"/>
        <v>否</v>
      </c>
      <c r="G40" s="174" t="str">
        <f t="shared" si="2"/>
        <v>项</v>
      </c>
    </row>
    <row r="41" ht="36" customHeight="1" spans="1:7">
      <c r="A41" s="456" t="s">
        <v>196</v>
      </c>
      <c r="B41" s="322" t="s">
        <v>197</v>
      </c>
      <c r="C41" s="324"/>
      <c r="D41" s="324"/>
      <c r="E41" s="457" t="str">
        <f t="shared" si="3"/>
        <v/>
      </c>
      <c r="F41" s="294" t="str">
        <f t="shared" si="1"/>
        <v>否</v>
      </c>
      <c r="G41" s="174" t="str">
        <f t="shared" si="2"/>
        <v>项</v>
      </c>
    </row>
    <row r="42" ht="36" customHeight="1" spans="1:7">
      <c r="A42" s="456" t="s">
        <v>198</v>
      </c>
      <c r="B42" s="322" t="s">
        <v>199</v>
      </c>
      <c r="C42" s="324"/>
      <c r="D42" s="324"/>
      <c r="E42" s="457" t="str">
        <f t="shared" si="3"/>
        <v/>
      </c>
      <c r="F42" s="294" t="str">
        <f t="shared" si="1"/>
        <v>否</v>
      </c>
      <c r="G42" s="174" t="str">
        <f t="shared" si="2"/>
        <v>项</v>
      </c>
    </row>
    <row r="43" ht="36" customHeight="1" spans="1:7">
      <c r="A43" s="456" t="s">
        <v>200</v>
      </c>
      <c r="B43" s="322" t="s">
        <v>201</v>
      </c>
      <c r="C43" s="324">
        <v>90</v>
      </c>
      <c r="D43" s="324">
        <v>110</v>
      </c>
      <c r="E43" s="457">
        <f t="shared" si="3"/>
        <v>0.222</v>
      </c>
      <c r="F43" s="294" t="str">
        <f t="shared" si="1"/>
        <v>是</v>
      </c>
      <c r="G43" s="174" t="str">
        <f t="shared" si="2"/>
        <v>项</v>
      </c>
    </row>
    <row r="44" ht="36" customHeight="1" spans="1:7">
      <c r="A44" s="456" t="s">
        <v>202</v>
      </c>
      <c r="B44" s="322" t="s">
        <v>203</v>
      </c>
      <c r="C44" s="324"/>
      <c r="D44" s="324"/>
      <c r="E44" s="457" t="str">
        <f t="shared" si="3"/>
        <v/>
      </c>
      <c r="F44" s="294" t="str">
        <f t="shared" si="1"/>
        <v>否</v>
      </c>
      <c r="G44" s="174" t="str">
        <f t="shared" si="2"/>
        <v>项</v>
      </c>
    </row>
    <row r="45" ht="36" customHeight="1" spans="1:7">
      <c r="A45" s="456" t="s">
        <v>204</v>
      </c>
      <c r="B45" s="322" t="s">
        <v>205</v>
      </c>
      <c r="C45" s="324">
        <v>7</v>
      </c>
      <c r="D45" s="324">
        <v>8</v>
      </c>
      <c r="E45" s="457">
        <f t="shared" si="3"/>
        <v>0.143</v>
      </c>
      <c r="F45" s="294" t="str">
        <f t="shared" si="1"/>
        <v>是</v>
      </c>
      <c r="G45" s="174" t="str">
        <f t="shared" si="2"/>
        <v>项</v>
      </c>
    </row>
    <row r="46" ht="36" customHeight="1" spans="1:7">
      <c r="A46" s="456" t="s">
        <v>206</v>
      </c>
      <c r="B46" s="322" t="s">
        <v>156</v>
      </c>
      <c r="C46" s="324"/>
      <c r="D46" s="324"/>
      <c r="E46" s="457" t="str">
        <f t="shared" si="3"/>
        <v/>
      </c>
      <c r="F46" s="294" t="str">
        <f t="shared" si="1"/>
        <v>否</v>
      </c>
      <c r="G46" s="174" t="str">
        <f t="shared" si="2"/>
        <v>项</v>
      </c>
    </row>
    <row r="47" ht="36" customHeight="1" spans="1:7">
      <c r="A47" s="456" t="s">
        <v>207</v>
      </c>
      <c r="B47" s="322" t="s">
        <v>208</v>
      </c>
      <c r="C47" s="324">
        <v>432</v>
      </c>
      <c r="D47" s="324">
        <v>460</v>
      </c>
      <c r="E47" s="457">
        <f t="shared" si="3"/>
        <v>0.065</v>
      </c>
      <c r="F47" s="294" t="str">
        <f t="shared" si="1"/>
        <v>是</v>
      </c>
      <c r="G47" s="174" t="str">
        <f t="shared" si="2"/>
        <v>项</v>
      </c>
    </row>
    <row r="48" ht="36" customHeight="1" spans="1:7">
      <c r="A48" s="454" t="s">
        <v>209</v>
      </c>
      <c r="B48" s="318" t="s">
        <v>210</v>
      </c>
      <c r="C48" s="326">
        <v>1048</v>
      </c>
      <c r="D48" s="326">
        <v>560</v>
      </c>
      <c r="E48" s="457">
        <f t="shared" si="3"/>
        <v>-0.466</v>
      </c>
      <c r="F48" s="294" t="str">
        <f t="shared" si="1"/>
        <v>是</v>
      </c>
      <c r="G48" s="174" t="str">
        <f t="shared" si="2"/>
        <v>款</v>
      </c>
    </row>
    <row r="49" ht="36" customHeight="1" spans="1:7">
      <c r="A49" s="456" t="s">
        <v>211</v>
      </c>
      <c r="B49" s="322" t="s">
        <v>138</v>
      </c>
      <c r="C49" s="324">
        <v>317</v>
      </c>
      <c r="D49" s="324">
        <v>350</v>
      </c>
      <c r="E49" s="457">
        <f t="shared" si="3"/>
        <v>0.104</v>
      </c>
      <c r="F49" s="294" t="str">
        <f t="shared" si="1"/>
        <v>是</v>
      </c>
      <c r="G49" s="174" t="str">
        <f t="shared" si="2"/>
        <v>项</v>
      </c>
    </row>
    <row r="50" ht="36" customHeight="1" spans="1:7">
      <c r="A50" s="456" t="s">
        <v>212</v>
      </c>
      <c r="B50" s="322" t="s">
        <v>140</v>
      </c>
      <c r="C50" s="324">
        <v>59</v>
      </c>
      <c r="D50" s="324">
        <v>65</v>
      </c>
      <c r="E50" s="457">
        <f t="shared" si="3"/>
        <v>0.102</v>
      </c>
      <c r="F50" s="294" t="str">
        <f t="shared" si="1"/>
        <v>是</v>
      </c>
      <c r="G50" s="174" t="str">
        <f t="shared" si="2"/>
        <v>项</v>
      </c>
    </row>
    <row r="51" ht="36" customHeight="1" spans="1:7">
      <c r="A51" s="456" t="s">
        <v>213</v>
      </c>
      <c r="B51" s="322" t="s">
        <v>142</v>
      </c>
      <c r="C51" s="324"/>
      <c r="D51" s="324"/>
      <c r="E51" s="457" t="str">
        <f t="shared" si="3"/>
        <v/>
      </c>
      <c r="F51" s="294" t="str">
        <f t="shared" si="1"/>
        <v>否</v>
      </c>
      <c r="G51" s="174" t="str">
        <f t="shared" si="2"/>
        <v>项</v>
      </c>
    </row>
    <row r="52" ht="36" customHeight="1" spans="1:7">
      <c r="A52" s="456" t="s">
        <v>214</v>
      </c>
      <c r="B52" s="322" t="s">
        <v>215</v>
      </c>
      <c r="C52" s="324"/>
      <c r="D52" s="324"/>
      <c r="E52" s="457" t="str">
        <f t="shared" si="3"/>
        <v/>
      </c>
      <c r="F52" s="294" t="str">
        <f t="shared" si="1"/>
        <v>否</v>
      </c>
      <c r="G52" s="174" t="str">
        <f t="shared" si="2"/>
        <v>项</v>
      </c>
    </row>
    <row r="53" ht="36" customHeight="1" spans="1:7">
      <c r="A53" s="456" t="s">
        <v>216</v>
      </c>
      <c r="B53" s="322" t="s">
        <v>217</v>
      </c>
      <c r="C53" s="324"/>
      <c r="D53" s="324"/>
      <c r="E53" s="457" t="str">
        <f t="shared" si="3"/>
        <v/>
      </c>
      <c r="F53" s="294" t="str">
        <f t="shared" si="1"/>
        <v>否</v>
      </c>
      <c r="G53" s="174" t="str">
        <f t="shared" si="2"/>
        <v>项</v>
      </c>
    </row>
    <row r="54" ht="36" customHeight="1" spans="1:7">
      <c r="A54" s="456" t="s">
        <v>218</v>
      </c>
      <c r="B54" s="322" t="s">
        <v>219</v>
      </c>
      <c r="C54" s="324"/>
      <c r="D54" s="324"/>
      <c r="E54" s="457" t="str">
        <f t="shared" si="3"/>
        <v/>
      </c>
      <c r="F54" s="294" t="str">
        <f t="shared" si="1"/>
        <v>否</v>
      </c>
      <c r="G54" s="174" t="str">
        <f t="shared" si="2"/>
        <v>项</v>
      </c>
    </row>
    <row r="55" ht="36" customHeight="1" spans="1:7">
      <c r="A55" s="456" t="s">
        <v>220</v>
      </c>
      <c r="B55" s="322" t="s">
        <v>221</v>
      </c>
      <c r="C55" s="324">
        <v>546</v>
      </c>
      <c r="D55" s="324">
        <v>0</v>
      </c>
      <c r="E55" s="457">
        <f t="shared" si="3"/>
        <v>-1</v>
      </c>
      <c r="F55" s="294" t="str">
        <f t="shared" si="1"/>
        <v>是</v>
      </c>
      <c r="G55" s="174" t="str">
        <f t="shared" si="2"/>
        <v>项</v>
      </c>
    </row>
    <row r="56" ht="36" customHeight="1" spans="1:7">
      <c r="A56" s="456" t="s">
        <v>222</v>
      </c>
      <c r="B56" s="322" t="s">
        <v>223</v>
      </c>
      <c r="C56" s="324"/>
      <c r="D56" s="324"/>
      <c r="E56" s="457" t="str">
        <f t="shared" si="3"/>
        <v/>
      </c>
      <c r="F56" s="294" t="str">
        <f t="shared" si="1"/>
        <v>否</v>
      </c>
      <c r="G56" s="174" t="str">
        <f t="shared" si="2"/>
        <v>项</v>
      </c>
    </row>
    <row r="57" ht="36" customHeight="1" spans="1:7">
      <c r="A57" s="456" t="s">
        <v>224</v>
      </c>
      <c r="B57" s="322" t="s">
        <v>156</v>
      </c>
      <c r="C57" s="324">
        <v>51</v>
      </c>
      <c r="D57" s="324">
        <v>60</v>
      </c>
      <c r="E57" s="457">
        <f t="shared" si="3"/>
        <v>0.176</v>
      </c>
      <c r="F57" s="294" t="str">
        <f t="shared" si="1"/>
        <v>是</v>
      </c>
      <c r="G57" s="174" t="str">
        <f t="shared" si="2"/>
        <v>项</v>
      </c>
    </row>
    <row r="58" ht="36" customHeight="1" spans="1:7">
      <c r="A58" s="456" t="s">
        <v>225</v>
      </c>
      <c r="B58" s="322" t="s">
        <v>226</v>
      </c>
      <c r="C58" s="324">
        <v>75</v>
      </c>
      <c r="D58" s="324">
        <v>85</v>
      </c>
      <c r="E58" s="457">
        <f t="shared" si="3"/>
        <v>0.133</v>
      </c>
      <c r="F58" s="294" t="str">
        <f t="shared" si="1"/>
        <v>是</v>
      </c>
      <c r="G58" s="174" t="str">
        <f t="shared" si="2"/>
        <v>项</v>
      </c>
    </row>
    <row r="59" ht="36" customHeight="1" spans="1:7">
      <c r="A59" s="454" t="s">
        <v>227</v>
      </c>
      <c r="B59" s="318" t="s">
        <v>228</v>
      </c>
      <c r="C59" s="326">
        <v>1385</v>
      </c>
      <c r="D59" s="326">
        <v>1419</v>
      </c>
      <c r="E59" s="457">
        <f t="shared" si="3"/>
        <v>0.025</v>
      </c>
      <c r="F59" s="294" t="str">
        <f t="shared" si="1"/>
        <v>是</v>
      </c>
      <c r="G59" s="174" t="str">
        <f t="shared" si="2"/>
        <v>款</v>
      </c>
    </row>
    <row r="60" ht="36" customHeight="1" spans="1:7">
      <c r="A60" s="456" t="s">
        <v>229</v>
      </c>
      <c r="B60" s="322" t="s">
        <v>138</v>
      </c>
      <c r="C60" s="324">
        <v>1073</v>
      </c>
      <c r="D60" s="324">
        <v>1100</v>
      </c>
      <c r="E60" s="457">
        <f t="shared" si="3"/>
        <v>0.025</v>
      </c>
      <c r="F60" s="294" t="str">
        <f t="shared" si="1"/>
        <v>是</v>
      </c>
      <c r="G60" s="174" t="str">
        <f t="shared" si="2"/>
        <v>项</v>
      </c>
    </row>
    <row r="61" ht="36" customHeight="1" spans="1:7">
      <c r="A61" s="456" t="s">
        <v>230</v>
      </c>
      <c r="B61" s="322" t="s">
        <v>140</v>
      </c>
      <c r="C61" s="324">
        <v>240</v>
      </c>
      <c r="D61" s="324">
        <v>260</v>
      </c>
      <c r="E61" s="457">
        <f t="shared" si="3"/>
        <v>0.083</v>
      </c>
      <c r="F61" s="294" t="str">
        <f t="shared" si="1"/>
        <v>是</v>
      </c>
      <c r="G61" s="174" t="str">
        <f t="shared" si="2"/>
        <v>项</v>
      </c>
    </row>
    <row r="62" ht="36" customHeight="1" spans="1:7">
      <c r="A62" s="456" t="s">
        <v>231</v>
      </c>
      <c r="B62" s="322" t="s">
        <v>142</v>
      </c>
      <c r="C62" s="324"/>
      <c r="D62" s="324"/>
      <c r="E62" s="457" t="str">
        <f t="shared" si="3"/>
        <v/>
      </c>
      <c r="F62" s="294" t="str">
        <f t="shared" si="1"/>
        <v>否</v>
      </c>
      <c r="G62" s="174" t="str">
        <f t="shared" si="2"/>
        <v>项</v>
      </c>
    </row>
    <row r="63" ht="36" customHeight="1" spans="1:7">
      <c r="A63" s="456" t="s">
        <v>232</v>
      </c>
      <c r="B63" s="322" t="s">
        <v>233</v>
      </c>
      <c r="C63" s="324"/>
      <c r="D63" s="324"/>
      <c r="E63" s="457" t="str">
        <f t="shared" si="3"/>
        <v/>
      </c>
      <c r="F63" s="294" t="str">
        <f t="shared" si="1"/>
        <v>否</v>
      </c>
      <c r="G63" s="174" t="str">
        <f t="shared" si="2"/>
        <v>项</v>
      </c>
    </row>
    <row r="64" ht="36" customHeight="1" spans="1:7">
      <c r="A64" s="456" t="s">
        <v>234</v>
      </c>
      <c r="B64" s="322" t="s">
        <v>235</v>
      </c>
      <c r="C64" s="324">
        <v>0</v>
      </c>
      <c r="D64" s="324">
        <v>54</v>
      </c>
      <c r="E64" s="457" t="str">
        <f t="shared" si="3"/>
        <v/>
      </c>
      <c r="F64" s="294" t="str">
        <f t="shared" si="1"/>
        <v>是</v>
      </c>
      <c r="G64" s="174" t="str">
        <f t="shared" si="2"/>
        <v>项</v>
      </c>
    </row>
    <row r="65" ht="36" customHeight="1" spans="1:7">
      <c r="A65" s="456" t="s">
        <v>236</v>
      </c>
      <c r="B65" s="322" t="s">
        <v>237</v>
      </c>
      <c r="C65" s="324"/>
      <c r="D65" s="324"/>
      <c r="E65" s="457" t="str">
        <f t="shared" si="3"/>
        <v/>
      </c>
      <c r="F65" s="294" t="str">
        <f t="shared" si="1"/>
        <v>否</v>
      </c>
      <c r="G65" s="174" t="str">
        <f t="shared" si="2"/>
        <v>项</v>
      </c>
    </row>
    <row r="66" ht="36" customHeight="1" spans="1:7">
      <c r="A66" s="456" t="s">
        <v>238</v>
      </c>
      <c r="B66" s="322" t="s">
        <v>239</v>
      </c>
      <c r="C66" s="324"/>
      <c r="D66" s="324"/>
      <c r="E66" s="457" t="str">
        <f t="shared" si="3"/>
        <v/>
      </c>
      <c r="F66" s="294" t="str">
        <f t="shared" si="1"/>
        <v>否</v>
      </c>
      <c r="G66" s="174" t="str">
        <f t="shared" si="2"/>
        <v>项</v>
      </c>
    </row>
    <row r="67" ht="36" customHeight="1" spans="1:7">
      <c r="A67" s="456" t="s">
        <v>240</v>
      </c>
      <c r="B67" s="322" t="s">
        <v>241</v>
      </c>
      <c r="C67" s="324"/>
      <c r="D67" s="324"/>
      <c r="E67" s="457" t="str">
        <f t="shared" si="3"/>
        <v/>
      </c>
      <c r="F67" s="294" t="str">
        <f t="shared" si="1"/>
        <v>否</v>
      </c>
      <c r="G67" s="174" t="str">
        <f t="shared" si="2"/>
        <v>项</v>
      </c>
    </row>
    <row r="68" ht="36" customHeight="1" spans="1:7">
      <c r="A68" s="456" t="s">
        <v>242</v>
      </c>
      <c r="B68" s="322" t="s">
        <v>156</v>
      </c>
      <c r="C68" s="324">
        <v>7</v>
      </c>
      <c r="D68" s="324">
        <v>0</v>
      </c>
      <c r="E68" s="457">
        <f t="shared" si="3"/>
        <v>-1</v>
      </c>
      <c r="F68" s="294" t="str">
        <f t="shared" ref="F68:F131" si="4">IF(LEN(A68)=3,"是",IF(B68&lt;&gt;"",IF(SUM(C68:D68)&lt;&gt;0,"是","否"),"是"))</f>
        <v>是</v>
      </c>
      <c r="G68" s="174" t="str">
        <f t="shared" ref="G68:G131" si="5">IF(LEN(A68)=3,"类",IF(LEN(A68)=5,"款","项"))</f>
        <v>项</v>
      </c>
    </row>
    <row r="69" ht="36" customHeight="1" spans="1:7">
      <c r="A69" s="456" t="s">
        <v>243</v>
      </c>
      <c r="B69" s="322" t="s">
        <v>244</v>
      </c>
      <c r="C69" s="324">
        <v>65</v>
      </c>
      <c r="D69" s="324">
        <v>5</v>
      </c>
      <c r="E69" s="457">
        <f t="shared" si="3"/>
        <v>-0.923</v>
      </c>
      <c r="F69" s="294" t="str">
        <f t="shared" si="4"/>
        <v>是</v>
      </c>
      <c r="G69" s="174" t="str">
        <f t="shared" si="5"/>
        <v>项</v>
      </c>
    </row>
    <row r="70" ht="36" customHeight="1" spans="1:7">
      <c r="A70" s="454" t="s">
        <v>245</v>
      </c>
      <c r="B70" s="318" t="s">
        <v>246</v>
      </c>
      <c r="C70" s="326">
        <v>212</v>
      </c>
      <c r="D70" s="326">
        <v>240</v>
      </c>
      <c r="E70" s="457">
        <f t="shared" si="3"/>
        <v>0.132</v>
      </c>
      <c r="F70" s="294" t="str">
        <f t="shared" si="4"/>
        <v>是</v>
      </c>
      <c r="G70" s="174" t="str">
        <f t="shared" si="5"/>
        <v>款</v>
      </c>
    </row>
    <row r="71" ht="36" customHeight="1" spans="1:7">
      <c r="A71" s="456" t="s">
        <v>247</v>
      </c>
      <c r="B71" s="322" t="s">
        <v>138</v>
      </c>
      <c r="C71" s="324"/>
      <c r="D71" s="324"/>
      <c r="E71" s="457" t="str">
        <f t="shared" ref="E71:E134" si="6">IF(C71&lt;&gt;0,D71/C71-1,"")</f>
        <v/>
      </c>
      <c r="F71" s="294" t="str">
        <f t="shared" si="4"/>
        <v>否</v>
      </c>
      <c r="G71" s="174" t="str">
        <f t="shared" si="5"/>
        <v>项</v>
      </c>
    </row>
    <row r="72" ht="36" customHeight="1" spans="1:7">
      <c r="A72" s="456" t="s">
        <v>248</v>
      </c>
      <c r="B72" s="322" t="s">
        <v>140</v>
      </c>
      <c r="C72" s="324">
        <v>212</v>
      </c>
      <c r="D72" s="324">
        <v>240</v>
      </c>
      <c r="E72" s="457">
        <f t="shared" si="6"/>
        <v>0.132</v>
      </c>
      <c r="F72" s="294" t="str">
        <f t="shared" si="4"/>
        <v>是</v>
      </c>
      <c r="G72" s="174" t="str">
        <f t="shared" si="5"/>
        <v>项</v>
      </c>
    </row>
    <row r="73" ht="36" customHeight="1" spans="1:7">
      <c r="A73" s="456" t="s">
        <v>249</v>
      </c>
      <c r="B73" s="322" t="s">
        <v>142</v>
      </c>
      <c r="C73" s="324"/>
      <c r="D73" s="324"/>
      <c r="E73" s="457" t="str">
        <f t="shared" si="6"/>
        <v/>
      </c>
      <c r="F73" s="294" t="str">
        <f t="shared" si="4"/>
        <v>否</v>
      </c>
      <c r="G73" s="174" t="str">
        <f t="shared" si="5"/>
        <v>项</v>
      </c>
    </row>
    <row r="74" ht="36" customHeight="1" spans="1:7">
      <c r="A74" s="456" t="s">
        <v>250</v>
      </c>
      <c r="B74" s="322" t="s">
        <v>251</v>
      </c>
      <c r="C74" s="324"/>
      <c r="D74" s="324"/>
      <c r="E74" s="457" t="str">
        <f t="shared" si="6"/>
        <v/>
      </c>
      <c r="F74" s="294" t="str">
        <f t="shared" si="4"/>
        <v>否</v>
      </c>
      <c r="G74" s="174" t="str">
        <f t="shared" si="5"/>
        <v>项</v>
      </c>
    </row>
    <row r="75" ht="36" customHeight="1" spans="1:7">
      <c r="A75" s="456" t="s">
        <v>252</v>
      </c>
      <c r="B75" s="322" t="s">
        <v>253</v>
      </c>
      <c r="C75" s="324"/>
      <c r="D75" s="324"/>
      <c r="E75" s="457" t="str">
        <f t="shared" si="6"/>
        <v/>
      </c>
      <c r="F75" s="294" t="str">
        <f t="shared" si="4"/>
        <v>否</v>
      </c>
      <c r="G75" s="174" t="str">
        <f t="shared" si="5"/>
        <v>项</v>
      </c>
    </row>
    <row r="76" ht="36" customHeight="1" spans="1:7">
      <c r="A76" s="456" t="s">
        <v>254</v>
      </c>
      <c r="B76" s="322" t="s">
        <v>255</v>
      </c>
      <c r="C76" s="324"/>
      <c r="D76" s="324"/>
      <c r="E76" s="457" t="str">
        <f t="shared" si="6"/>
        <v/>
      </c>
      <c r="F76" s="294" t="str">
        <f t="shared" si="4"/>
        <v>否</v>
      </c>
      <c r="G76" s="174" t="str">
        <f t="shared" si="5"/>
        <v>项</v>
      </c>
    </row>
    <row r="77" ht="36" customHeight="1" spans="1:7">
      <c r="A77" s="456" t="s">
        <v>256</v>
      </c>
      <c r="B77" s="322" t="s">
        <v>257</v>
      </c>
      <c r="C77" s="324"/>
      <c r="D77" s="324"/>
      <c r="E77" s="457" t="str">
        <f t="shared" si="6"/>
        <v/>
      </c>
      <c r="F77" s="294" t="str">
        <f t="shared" si="4"/>
        <v>否</v>
      </c>
      <c r="G77" s="174" t="str">
        <f t="shared" si="5"/>
        <v>项</v>
      </c>
    </row>
    <row r="78" ht="36" customHeight="1" spans="1:7">
      <c r="A78" s="456" t="s">
        <v>258</v>
      </c>
      <c r="B78" s="322" t="s">
        <v>259</v>
      </c>
      <c r="C78" s="324"/>
      <c r="D78" s="324"/>
      <c r="E78" s="457" t="str">
        <f t="shared" si="6"/>
        <v/>
      </c>
      <c r="F78" s="294" t="str">
        <f t="shared" si="4"/>
        <v>否</v>
      </c>
      <c r="G78" s="174" t="str">
        <f t="shared" si="5"/>
        <v>项</v>
      </c>
    </row>
    <row r="79" ht="36" customHeight="1" spans="1:7">
      <c r="A79" s="456" t="s">
        <v>260</v>
      </c>
      <c r="B79" s="322" t="s">
        <v>239</v>
      </c>
      <c r="C79" s="324"/>
      <c r="D79" s="324"/>
      <c r="E79" s="457" t="str">
        <f t="shared" si="6"/>
        <v/>
      </c>
      <c r="F79" s="294" t="str">
        <f t="shared" si="4"/>
        <v>否</v>
      </c>
      <c r="G79" s="174" t="str">
        <f t="shared" si="5"/>
        <v>项</v>
      </c>
    </row>
    <row r="80" ht="36" customHeight="1" spans="1:7">
      <c r="A80" s="459">
        <v>2010710</v>
      </c>
      <c r="B80" s="322" t="s">
        <v>261</v>
      </c>
      <c r="C80" s="324"/>
      <c r="D80" s="324"/>
      <c r="E80" s="457" t="str">
        <f t="shared" si="6"/>
        <v/>
      </c>
      <c r="F80" s="294" t="str">
        <f t="shared" si="4"/>
        <v>否</v>
      </c>
      <c r="G80" s="174" t="str">
        <f t="shared" si="5"/>
        <v>项</v>
      </c>
    </row>
    <row r="81" ht="36" customHeight="1" spans="1:7">
      <c r="A81" s="456" t="s">
        <v>262</v>
      </c>
      <c r="B81" s="322" t="s">
        <v>156</v>
      </c>
      <c r="C81" s="324"/>
      <c r="D81" s="324"/>
      <c r="E81" s="457" t="str">
        <f t="shared" si="6"/>
        <v/>
      </c>
      <c r="F81" s="294" t="str">
        <f t="shared" si="4"/>
        <v>否</v>
      </c>
      <c r="G81" s="174" t="str">
        <f t="shared" si="5"/>
        <v>项</v>
      </c>
    </row>
    <row r="82" ht="36" customHeight="1" spans="1:7">
      <c r="A82" s="456" t="s">
        <v>263</v>
      </c>
      <c r="B82" s="322" t="s">
        <v>264</v>
      </c>
      <c r="C82" s="460"/>
      <c r="D82" s="324"/>
      <c r="E82" s="457" t="str">
        <f t="shared" si="6"/>
        <v/>
      </c>
      <c r="F82" s="294" t="str">
        <f t="shared" si="4"/>
        <v>否</v>
      </c>
      <c r="G82" s="174" t="str">
        <f t="shared" si="5"/>
        <v>项</v>
      </c>
    </row>
    <row r="83" ht="36" customHeight="1" spans="1:7">
      <c r="A83" s="454" t="s">
        <v>265</v>
      </c>
      <c r="B83" s="318" t="s">
        <v>266</v>
      </c>
      <c r="C83" s="326">
        <v>266</v>
      </c>
      <c r="D83" s="326">
        <v>283</v>
      </c>
      <c r="E83" s="457">
        <f t="shared" si="6"/>
        <v>0.064</v>
      </c>
      <c r="F83" s="294" t="str">
        <f t="shared" si="4"/>
        <v>是</v>
      </c>
      <c r="G83" s="174" t="str">
        <f t="shared" si="5"/>
        <v>款</v>
      </c>
    </row>
    <row r="84" ht="36" customHeight="1" spans="1:7">
      <c r="A84" s="456" t="s">
        <v>267</v>
      </c>
      <c r="B84" s="322" t="s">
        <v>138</v>
      </c>
      <c r="C84" s="324">
        <v>93</v>
      </c>
      <c r="D84" s="324">
        <v>110</v>
      </c>
      <c r="E84" s="457">
        <f t="shared" si="6"/>
        <v>0.183</v>
      </c>
      <c r="F84" s="294" t="str">
        <f t="shared" si="4"/>
        <v>是</v>
      </c>
      <c r="G84" s="174" t="str">
        <f t="shared" si="5"/>
        <v>项</v>
      </c>
    </row>
    <row r="85" ht="36" customHeight="1" spans="1:7">
      <c r="A85" s="456" t="s">
        <v>268</v>
      </c>
      <c r="B85" s="322" t="s">
        <v>140</v>
      </c>
      <c r="C85" s="460"/>
      <c r="D85" s="324"/>
      <c r="E85" s="457" t="str">
        <f t="shared" si="6"/>
        <v/>
      </c>
      <c r="F85" s="294" t="str">
        <f t="shared" si="4"/>
        <v>否</v>
      </c>
      <c r="G85" s="174" t="str">
        <f t="shared" si="5"/>
        <v>项</v>
      </c>
    </row>
    <row r="86" ht="36" customHeight="1" spans="1:7">
      <c r="A86" s="456" t="s">
        <v>269</v>
      </c>
      <c r="B86" s="322" t="s">
        <v>142</v>
      </c>
      <c r="C86" s="324"/>
      <c r="D86" s="324"/>
      <c r="E86" s="457" t="str">
        <f t="shared" si="6"/>
        <v/>
      </c>
      <c r="F86" s="294" t="str">
        <f t="shared" si="4"/>
        <v>否</v>
      </c>
      <c r="G86" s="174" t="str">
        <f t="shared" si="5"/>
        <v>项</v>
      </c>
    </row>
    <row r="87" ht="36" customHeight="1" spans="1:7">
      <c r="A87" s="456" t="s">
        <v>270</v>
      </c>
      <c r="B87" s="322" t="s">
        <v>271</v>
      </c>
      <c r="C87" s="324"/>
      <c r="D87" s="324"/>
      <c r="E87" s="457" t="str">
        <f t="shared" si="6"/>
        <v/>
      </c>
      <c r="F87" s="294" t="str">
        <f t="shared" si="4"/>
        <v>否</v>
      </c>
      <c r="G87" s="174" t="str">
        <f t="shared" si="5"/>
        <v>项</v>
      </c>
    </row>
    <row r="88" ht="36" customHeight="1" spans="1:7">
      <c r="A88" s="456" t="s">
        <v>272</v>
      </c>
      <c r="B88" s="322" t="s">
        <v>273</v>
      </c>
      <c r="C88" s="324"/>
      <c r="D88" s="324"/>
      <c r="E88" s="457" t="str">
        <f t="shared" si="6"/>
        <v/>
      </c>
      <c r="F88" s="294" t="str">
        <f t="shared" si="4"/>
        <v>否</v>
      </c>
      <c r="G88" s="174" t="str">
        <f t="shared" si="5"/>
        <v>项</v>
      </c>
    </row>
    <row r="89" ht="36" customHeight="1" spans="1:7">
      <c r="A89" s="456" t="s">
        <v>274</v>
      </c>
      <c r="B89" s="322" t="s">
        <v>239</v>
      </c>
      <c r="C89" s="324"/>
      <c r="D89" s="324"/>
      <c r="E89" s="457" t="str">
        <f t="shared" si="6"/>
        <v/>
      </c>
      <c r="F89" s="294" t="str">
        <f t="shared" si="4"/>
        <v>否</v>
      </c>
      <c r="G89" s="174" t="str">
        <f t="shared" si="5"/>
        <v>项</v>
      </c>
    </row>
    <row r="90" ht="36" customHeight="1" spans="1:7">
      <c r="A90" s="456" t="s">
        <v>275</v>
      </c>
      <c r="B90" s="322" t="s">
        <v>156</v>
      </c>
      <c r="C90" s="324">
        <v>13</v>
      </c>
      <c r="D90" s="324">
        <v>13</v>
      </c>
      <c r="E90" s="457">
        <f t="shared" si="6"/>
        <v>0</v>
      </c>
      <c r="F90" s="294" t="str">
        <f t="shared" si="4"/>
        <v>是</v>
      </c>
      <c r="G90" s="174" t="str">
        <f t="shared" si="5"/>
        <v>项</v>
      </c>
    </row>
    <row r="91" ht="36" customHeight="1" spans="1:7">
      <c r="A91" s="456" t="s">
        <v>276</v>
      </c>
      <c r="B91" s="322" t="s">
        <v>277</v>
      </c>
      <c r="C91" s="324">
        <v>160</v>
      </c>
      <c r="D91" s="324">
        <v>160</v>
      </c>
      <c r="E91" s="457">
        <f t="shared" si="6"/>
        <v>0</v>
      </c>
      <c r="F91" s="294" t="str">
        <f t="shared" si="4"/>
        <v>是</v>
      </c>
      <c r="G91" s="174" t="str">
        <f t="shared" si="5"/>
        <v>项</v>
      </c>
    </row>
    <row r="92" ht="36" customHeight="1" spans="1:7">
      <c r="A92" s="454" t="s">
        <v>278</v>
      </c>
      <c r="B92" s="318" t="s">
        <v>279</v>
      </c>
      <c r="C92" s="326"/>
      <c r="D92" s="326"/>
      <c r="E92" s="457" t="str">
        <f t="shared" si="6"/>
        <v/>
      </c>
      <c r="F92" s="294" t="str">
        <f t="shared" si="4"/>
        <v>否</v>
      </c>
      <c r="G92" s="174" t="str">
        <f t="shared" si="5"/>
        <v>款</v>
      </c>
    </row>
    <row r="93" ht="36" customHeight="1" spans="1:7">
      <c r="A93" s="456" t="s">
        <v>280</v>
      </c>
      <c r="B93" s="322" t="s">
        <v>138</v>
      </c>
      <c r="C93" s="324"/>
      <c r="D93" s="324"/>
      <c r="E93" s="457" t="str">
        <f t="shared" si="6"/>
        <v/>
      </c>
      <c r="F93" s="294" t="str">
        <f t="shared" si="4"/>
        <v>否</v>
      </c>
      <c r="G93" s="174" t="str">
        <f t="shared" si="5"/>
        <v>项</v>
      </c>
    </row>
    <row r="94" ht="36" customHeight="1" spans="1:7">
      <c r="A94" s="456" t="s">
        <v>281</v>
      </c>
      <c r="B94" s="322" t="s">
        <v>140</v>
      </c>
      <c r="C94" s="324"/>
      <c r="D94" s="324"/>
      <c r="E94" s="457" t="str">
        <f t="shared" si="6"/>
        <v/>
      </c>
      <c r="F94" s="294" t="str">
        <f t="shared" si="4"/>
        <v>否</v>
      </c>
      <c r="G94" s="174" t="str">
        <f t="shared" si="5"/>
        <v>项</v>
      </c>
    </row>
    <row r="95" ht="36" customHeight="1" spans="1:7">
      <c r="A95" s="456" t="s">
        <v>282</v>
      </c>
      <c r="B95" s="322" t="s">
        <v>142</v>
      </c>
      <c r="C95" s="324"/>
      <c r="D95" s="324"/>
      <c r="E95" s="457" t="str">
        <f t="shared" si="6"/>
        <v/>
      </c>
      <c r="F95" s="294" t="str">
        <f t="shared" si="4"/>
        <v>否</v>
      </c>
      <c r="G95" s="174" t="str">
        <f t="shared" si="5"/>
        <v>项</v>
      </c>
    </row>
    <row r="96" ht="36" customHeight="1" spans="1:7">
      <c r="A96" s="456" t="s">
        <v>283</v>
      </c>
      <c r="B96" s="322" t="s">
        <v>284</v>
      </c>
      <c r="C96" s="324"/>
      <c r="D96" s="324"/>
      <c r="E96" s="457" t="str">
        <f t="shared" si="6"/>
        <v/>
      </c>
      <c r="F96" s="294" t="str">
        <f t="shared" si="4"/>
        <v>否</v>
      </c>
      <c r="G96" s="174" t="str">
        <f t="shared" si="5"/>
        <v>项</v>
      </c>
    </row>
    <row r="97" ht="36" customHeight="1" spans="1:7">
      <c r="A97" s="456" t="s">
        <v>285</v>
      </c>
      <c r="B97" s="322" t="s">
        <v>286</v>
      </c>
      <c r="C97" s="324"/>
      <c r="D97" s="324"/>
      <c r="E97" s="457" t="str">
        <f t="shared" si="6"/>
        <v/>
      </c>
      <c r="F97" s="294" t="str">
        <f t="shared" si="4"/>
        <v>否</v>
      </c>
      <c r="G97" s="174" t="str">
        <f t="shared" si="5"/>
        <v>项</v>
      </c>
    </row>
    <row r="98" ht="36" customHeight="1" spans="1:7">
      <c r="A98" s="456" t="s">
        <v>287</v>
      </c>
      <c r="B98" s="322" t="s">
        <v>239</v>
      </c>
      <c r="C98" s="324"/>
      <c r="D98" s="324"/>
      <c r="E98" s="457" t="str">
        <f t="shared" si="6"/>
        <v/>
      </c>
      <c r="F98" s="294" t="str">
        <f t="shared" si="4"/>
        <v>否</v>
      </c>
      <c r="G98" s="174" t="str">
        <f t="shared" si="5"/>
        <v>项</v>
      </c>
    </row>
    <row r="99" ht="36" customHeight="1" spans="1:7">
      <c r="A99" s="456" t="s">
        <v>288</v>
      </c>
      <c r="B99" s="322" t="s">
        <v>289</v>
      </c>
      <c r="C99" s="324"/>
      <c r="D99" s="324"/>
      <c r="E99" s="457" t="str">
        <f t="shared" si="6"/>
        <v/>
      </c>
      <c r="F99" s="294" t="str">
        <f t="shared" si="4"/>
        <v>否</v>
      </c>
      <c r="G99" s="174" t="str">
        <f t="shared" si="5"/>
        <v>项</v>
      </c>
    </row>
    <row r="100" ht="36" customHeight="1" spans="1:7">
      <c r="A100" s="456" t="s">
        <v>290</v>
      </c>
      <c r="B100" s="322" t="s">
        <v>291</v>
      </c>
      <c r="C100" s="324"/>
      <c r="D100" s="324"/>
      <c r="E100" s="457" t="str">
        <f t="shared" si="6"/>
        <v/>
      </c>
      <c r="F100" s="294" t="str">
        <f t="shared" si="4"/>
        <v>否</v>
      </c>
      <c r="G100" s="174" t="str">
        <f t="shared" si="5"/>
        <v>项</v>
      </c>
    </row>
    <row r="101" ht="36" customHeight="1" spans="1:7">
      <c r="A101" s="456" t="s">
        <v>292</v>
      </c>
      <c r="B101" s="322" t="s">
        <v>293</v>
      </c>
      <c r="C101" s="324"/>
      <c r="D101" s="324"/>
      <c r="E101" s="457" t="str">
        <f t="shared" si="6"/>
        <v/>
      </c>
      <c r="F101" s="294" t="str">
        <f t="shared" si="4"/>
        <v>否</v>
      </c>
      <c r="G101" s="174" t="str">
        <f t="shared" si="5"/>
        <v>项</v>
      </c>
    </row>
    <row r="102" ht="36" customHeight="1" spans="1:7">
      <c r="A102" s="456" t="s">
        <v>294</v>
      </c>
      <c r="B102" s="322" t="s">
        <v>295</v>
      </c>
      <c r="C102" s="324"/>
      <c r="D102" s="324"/>
      <c r="E102" s="457" t="str">
        <f t="shared" si="6"/>
        <v/>
      </c>
      <c r="F102" s="294" t="str">
        <f t="shared" si="4"/>
        <v>否</v>
      </c>
      <c r="G102" s="174" t="str">
        <f t="shared" si="5"/>
        <v>项</v>
      </c>
    </row>
    <row r="103" ht="36" customHeight="1" spans="1:7">
      <c r="A103" s="456" t="s">
        <v>296</v>
      </c>
      <c r="B103" s="322" t="s">
        <v>156</v>
      </c>
      <c r="C103" s="324"/>
      <c r="D103" s="324"/>
      <c r="E103" s="457" t="str">
        <f t="shared" si="6"/>
        <v/>
      </c>
      <c r="F103" s="294" t="str">
        <f t="shared" si="4"/>
        <v>否</v>
      </c>
      <c r="G103" s="174" t="str">
        <f t="shared" si="5"/>
        <v>项</v>
      </c>
    </row>
    <row r="104" ht="36" customHeight="1" spans="1:7">
      <c r="A104" s="456" t="s">
        <v>297</v>
      </c>
      <c r="B104" s="322" t="s">
        <v>298</v>
      </c>
      <c r="C104" s="324"/>
      <c r="D104" s="324"/>
      <c r="E104" s="457" t="str">
        <f t="shared" si="6"/>
        <v/>
      </c>
      <c r="F104" s="294" t="str">
        <f t="shared" si="4"/>
        <v>否</v>
      </c>
      <c r="G104" s="174" t="str">
        <f t="shared" si="5"/>
        <v>项</v>
      </c>
    </row>
    <row r="105" ht="36" customHeight="1" spans="1:7">
      <c r="A105" s="454" t="s">
        <v>299</v>
      </c>
      <c r="B105" s="318" t="s">
        <v>300</v>
      </c>
      <c r="C105" s="326">
        <v>371</v>
      </c>
      <c r="D105" s="326">
        <v>381</v>
      </c>
      <c r="E105" s="457">
        <f t="shared" si="6"/>
        <v>0.027</v>
      </c>
      <c r="F105" s="294" t="str">
        <f t="shared" si="4"/>
        <v>是</v>
      </c>
      <c r="G105" s="174" t="str">
        <f t="shared" si="5"/>
        <v>款</v>
      </c>
    </row>
    <row r="106" ht="36" customHeight="1" spans="1:7">
      <c r="A106" s="456" t="s">
        <v>301</v>
      </c>
      <c r="B106" s="322" t="s">
        <v>138</v>
      </c>
      <c r="C106" s="324">
        <v>370</v>
      </c>
      <c r="D106" s="324">
        <v>380</v>
      </c>
      <c r="E106" s="457">
        <f t="shared" si="6"/>
        <v>0.027</v>
      </c>
      <c r="F106" s="294" t="str">
        <f t="shared" si="4"/>
        <v>是</v>
      </c>
      <c r="G106" s="174" t="str">
        <f t="shared" si="5"/>
        <v>项</v>
      </c>
    </row>
    <row r="107" ht="36" customHeight="1" spans="1:7">
      <c r="A107" s="456" t="s">
        <v>302</v>
      </c>
      <c r="B107" s="322" t="s">
        <v>140</v>
      </c>
      <c r="C107" s="324">
        <v>1</v>
      </c>
      <c r="D107" s="324">
        <v>1</v>
      </c>
      <c r="E107" s="457">
        <f t="shared" si="6"/>
        <v>0</v>
      </c>
      <c r="F107" s="294" t="str">
        <f t="shared" si="4"/>
        <v>是</v>
      </c>
      <c r="G107" s="174" t="str">
        <f t="shared" si="5"/>
        <v>项</v>
      </c>
    </row>
    <row r="108" ht="36" customHeight="1" spans="1:7">
      <c r="A108" s="456" t="s">
        <v>303</v>
      </c>
      <c r="B108" s="322" t="s">
        <v>142</v>
      </c>
      <c r="C108" s="324"/>
      <c r="D108" s="324"/>
      <c r="E108" s="457" t="str">
        <f t="shared" si="6"/>
        <v/>
      </c>
      <c r="F108" s="294" t="str">
        <f t="shared" si="4"/>
        <v>否</v>
      </c>
      <c r="G108" s="174" t="str">
        <f t="shared" si="5"/>
        <v>项</v>
      </c>
    </row>
    <row r="109" ht="36" customHeight="1" spans="1:7">
      <c r="A109" s="456" t="s">
        <v>304</v>
      </c>
      <c r="B109" s="322" t="s">
        <v>305</v>
      </c>
      <c r="C109" s="324"/>
      <c r="D109" s="324"/>
      <c r="E109" s="457" t="str">
        <f t="shared" si="6"/>
        <v/>
      </c>
      <c r="F109" s="294" t="str">
        <f t="shared" si="4"/>
        <v>否</v>
      </c>
      <c r="G109" s="174" t="str">
        <f t="shared" si="5"/>
        <v>项</v>
      </c>
    </row>
    <row r="110" ht="36" customHeight="1" spans="1:7">
      <c r="A110" s="456" t="s">
        <v>306</v>
      </c>
      <c r="B110" s="322" t="s">
        <v>307</v>
      </c>
      <c r="C110" s="324"/>
      <c r="D110" s="324"/>
      <c r="E110" s="457" t="str">
        <f t="shared" si="6"/>
        <v/>
      </c>
      <c r="F110" s="294" t="str">
        <f t="shared" si="4"/>
        <v>否</v>
      </c>
      <c r="G110" s="174" t="str">
        <f t="shared" si="5"/>
        <v>项</v>
      </c>
    </row>
    <row r="111" ht="36" customHeight="1" spans="1:7">
      <c r="A111" s="456" t="s">
        <v>308</v>
      </c>
      <c r="B111" s="322" t="s">
        <v>309</v>
      </c>
      <c r="C111" s="324"/>
      <c r="D111" s="324"/>
      <c r="E111" s="457" t="str">
        <f t="shared" si="6"/>
        <v/>
      </c>
      <c r="F111" s="294" t="str">
        <f t="shared" si="4"/>
        <v>否</v>
      </c>
      <c r="G111" s="174" t="str">
        <f t="shared" si="5"/>
        <v>项</v>
      </c>
    </row>
    <row r="112" ht="36" customHeight="1" spans="1:7">
      <c r="A112" s="456" t="s">
        <v>310</v>
      </c>
      <c r="B112" s="322" t="s">
        <v>311</v>
      </c>
      <c r="C112" s="324"/>
      <c r="D112" s="324"/>
      <c r="E112" s="457" t="str">
        <f t="shared" si="6"/>
        <v/>
      </c>
      <c r="F112" s="294" t="str">
        <f t="shared" si="4"/>
        <v>否</v>
      </c>
      <c r="G112" s="174" t="str">
        <f t="shared" si="5"/>
        <v>项</v>
      </c>
    </row>
    <row r="113" ht="36" customHeight="1" spans="1:7">
      <c r="A113" s="456" t="s">
        <v>312</v>
      </c>
      <c r="B113" s="322" t="s">
        <v>156</v>
      </c>
      <c r="C113" s="324"/>
      <c r="D113" s="324"/>
      <c r="E113" s="457" t="str">
        <f t="shared" si="6"/>
        <v/>
      </c>
      <c r="F113" s="294" t="str">
        <f t="shared" si="4"/>
        <v>否</v>
      </c>
      <c r="G113" s="174" t="str">
        <f t="shared" si="5"/>
        <v>项</v>
      </c>
    </row>
    <row r="114" ht="36" customHeight="1" spans="1:7">
      <c r="A114" s="456" t="s">
        <v>313</v>
      </c>
      <c r="B114" s="322" t="s">
        <v>314</v>
      </c>
      <c r="C114" s="324"/>
      <c r="D114" s="324"/>
      <c r="E114" s="457" t="str">
        <f t="shared" si="6"/>
        <v/>
      </c>
      <c r="F114" s="294" t="str">
        <f t="shared" si="4"/>
        <v>否</v>
      </c>
      <c r="G114" s="174" t="str">
        <f t="shared" si="5"/>
        <v>项</v>
      </c>
    </row>
    <row r="115" ht="36" customHeight="1" spans="1:7">
      <c r="A115" s="454" t="s">
        <v>315</v>
      </c>
      <c r="B115" s="318" t="s">
        <v>316</v>
      </c>
      <c r="C115" s="326">
        <v>2143</v>
      </c>
      <c r="D115" s="326">
        <v>2167</v>
      </c>
      <c r="E115" s="457">
        <f t="shared" si="6"/>
        <v>0.011</v>
      </c>
      <c r="F115" s="294" t="str">
        <f t="shared" si="4"/>
        <v>是</v>
      </c>
      <c r="G115" s="174" t="str">
        <f t="shared" si="5"/>
        <v>款</v>
      </c>
    </row>
    <row r="116" ht="36" customHeight="1" spans="1:7">
      <c r="A116" s="456" t="s">
        <v>317</v>
      </c>
      <c r="B116" s="322" t="s">
        <v>138</v>
      </c>
      <c r="C116" s="324">
        <v>2068</v>
      </c>
      <c r="D116" s="324">
        <v>2100</v>
      </c>
      <c r="E116" s="457">
        <f t="shared" si="6"/>
        <v>0.015</v>
      </c>
      <c r="F116" s="294" t="str">
        <f t="shared" si="4"/>
        <v>是</v>
      </c>
      <c r="G116" s="174" t="str">
        <f t="shared" si="5"/>
        <v>项</v>
      </c>
    </row>
    <row r="117" ht="36" customHeight="1" spans="1:7">
      <c r="A117" s="456" t="s">
        <v>318</v>
      </c>
      <c r="B117" s="322" t="s">
        <v>140</v>
      </c>
      <c r="C117" s="324">
        <v>40</v>
      </c>
      <c r="D117" s="324">
        <v>45</v>
      </c>
      <c r="E117" s="457">
        <f t="shared" si="6"/>
        <v>0.125</v>
      </c>
      <c r="F117" s="294" t="str">
        <f t="shared" si="4"/>
        <v>是</v>
      </c>
      <c r="G117" s="174" t="str">
        <f t="shared" si="5"/>
        <v>项</v>
      </c>
    </row>
    <row r="118" ht="36" customHeight="1" spans="1:7">
      <c r="A118" s="456" t="s">
        <v>319</v>
      </c>
      <c r="B118" s="322" t="s">
        <v>142</v>
      </c>
      <c r="C118" s="324"/>
      <c r="D118" s="324"/>
      <c r="E118" s="457" t="str">
        <f t="shared" si="6"/>
        <v/>
      </c>
      <c r="F118" s="294" t="str">
        <f t="shared" si="4"/>
        <v>否</v>
      </c>
      <c r="G118" s="174" t="str">
        <f t="shared" si="5"/>
        <v>项</v>
      </c>
    </row>
    <row r="119" ht="36" customHeight="1" spans="1:7">
      <c r="A119" s="456" t="s">
        <v>320</v>
      </c>
      <c r="B119" s="322" t="s">
        <v>321</v>
      </c>
      <c r="C119" s="324">
        <v>10</v>
      </c>
      <c r="D119" s="324">
        <v>12</v>
      </c>
      <c r="E119" s="457">
        <f t="shared" si="6"/>
        <v>0.2</v>
      </c>
      <c r="F119" s="294" t="str">
        <f t="shared" si="4"/>
        <v>是</v>
      </c>
      <c r="G119" s="174" t="str">
        <f t="shared" si="5"/>
        <v>项</v>
      </c>
    </row>
    <row r="120" ht="36" customHeight="1" spans="1:7">
      <c r="A120" s="456" t="s">
        <v>322</v>
      </c>
      <c r="B120" s="322" t="s">
        <v>323</v>
      </c>
      <c r="C120" s="324"/>
      <c r="D120" s="324"/>
      <c r="E120" s="457" t="str">
        <f t="shared" si="6"/>
        <v/>
      </c>
      <c r="F120" s="294" t="str">
        <f t="shared" si="4"/>
        <v>否</v>
      </c>
      <c r="G120" s="174" t="str">
        <f t="shared" si="5"/>
        <v>项</v>
      </c>
    </row>
    <row r="121" ht="36" customHeight="1" spans="1:7">
      <c r="A121" s="456" t="s">
        <v>324</v>
      </c>
      <c r="B121" s="322" t="s">
        <v>325</v>
      </c>
      <c r="C121" s="324"/>
      <c r="D121" s="324"/>
      <c r="E121" s="457" t="str">
        <f t="shared" si="6"/>
        <v/>
      </c>
      <c r="F121" s="294" t="str">
        <f t="shared" si="4"/>
        <v>否</v>
      </c>
      <c r="G121" s="174" t="str">
        <f t="shared" si="5"/>
        <v>项</v>
      </c>
    </row>
    <row r="122" ht="36" customHeight="1" spans="1:7">
      <c r="A122" s="456" t="s">
        <v>326</v>
      </c>
      <c r="B122" s="322" t="s">
        <v>156</v>
      </c>
      <c r="C122" s="324"/>
      <c r="D122" s="324"/>
      <c r="E122" s="457" t="str">
        <f t="shared" si="6"/>
        <v/>
      </c>
      <c r="F122" s="294" t="str">
        <f t="shared" si="4"/>
        <v>否</v>
      </c>
      <c r="G122" s="174" t="str">
        <f t="shared" si="5"/>
        <v>项</v>
      </c>
    </row>
    <row r="123" ht="36" customHeight="1" spans="1:7">
      <c r="A123" s="456" t="s">
        <v>327</v>
      </c>
      <c r="B123" s="322" t="s">
        <v>328</v>
      </c>
      <c r="C123" s="324">
        <v>25</v>
      </c>
      <c r="D123" s="324">
        <v>10</v>
      </c>
      <c r="E123" s="457">
        <f t="shared" si="6"/>
        <v>-0.6</v>
      </c>
      <c r="F123" s="294" t="str">
        <f t="shared" si="4"/>
        <v>是</v>
      </c>
      <c r="G123" s="174" t="str">
        <f t="shared" si="5"/>
        <v>项</v>
      </c>
    </row>
    <row r="124" ht="36" customHeight="1" spans="1:7">
      <c r="A124" s="454" t="s">
        <v>329</v>
      </c>
      <c r="B124" s="318" t="s">
        <v>330</v>
      </c>
      <c r="C124" s="326">
        <v>639</v>
      </c>
      <c r="D124" s="326">
        <v>665</v>
      </c>
      <c r="E124" s="457">
        <f t="shared" si="6"/>
        <v>0.041</v>
      </c>
      <c r="F124" s="294" t="str">
        <f t="shared" si="4"/>
        <v>是</v>
      </c>
      <c r="G124" s="174" t="str">
        <f t="shared" si="5"/>
        <v>款</v>
      </c>
    </row>
    <row r="125" ht="36" customHeight="1" spans="1:7">
      <c r="A125" s="456" t="s">
        <v>331</v>
      </c>
      <c r="B125" s="322" t="s">
        <v>138</v>
      </c>
      <c r="C125" s="324">
        <v>332</v>
      </c>
      <c r="D125" s="324">
        <v>350</v>
      </c>
      <c r="E125" s="457">
        <f t="shared" si="6"/>
        <v>0.054</v>
      </c>
      <c r="F125" s="294" t="str">
        <f t="shared" si="4"/>
        <v>是</v>
      </c>
      <c r="G125" s="174" t="str">
        <f t="shared" si="5"/>
        <v>项</v>
      </c>
    </row>
    <row r="126" ht="36" customHeight="1" spans="1:7">
      <c r="A126" s="456" t="s">
        <v>332</v>
      </c>
      <c r="B126" s="322" t="s">
        <v>140</v>
      </c>
      <c r="C126" s="324">
        <v>307</v>
      </c>
      <c r="D126" s="324">
        <v>315</v>
      </c>
      <c r="E126" s="457">
        <f t="shared" si="6"/>
        <v>0.026</v>
      </c>
      <c r="F126" s="294" t="str">
        <f t="shared" si="4"/>
        <v>是</v>
      </c>
      <c r="G126" s="174" t="str">
        <f t="shared" si="5"/>
        <v>项</v>
      </c>
    </row>
    <row r="127" ht="36" customHeight="1" spans="1:7">
      <c r="A127" s="456" t="s">
        <v>333</v>
      </c>
      <c r="B127" s="322" t="s">
        <v>142</v>
      </c>
      <c r="C127" s="324"/>
      <c r="D127" s="324"/>
      <c r="E127" s="457" t="str">
        <f t="shared" si="6"/>
        <v/>
      </c>
      <c r="F127" s="294" t="str">
        <f t="shared" si="4"/>
        <v>否</v>
      </c>
      <c r="G127" s="174" t="str">
        <f t="shared" si="5"/>
        <v>项</v>
      </c>
    </row>
    <row r="128" ht="36" customHeight="1" spans="1:7">
      <c r="A128" s="456" t="s">
        <v>334</v>
      </c>
      <c r="B128" s="322" t="s">
        <v>335</v>
      </c>
      <c r="C128" s="324"/>
      <c r="D128" s="324"/>
      <c r="E128" s="457" t="str">
        <f t="shared" si="6"/>
        <v/>
      </c>
      <c r="F128" s="294" t="str">
        <f t="shared" si="4"/>
        <v>否</v>
      </c>
      <c r="G128" s="174" t="str">
        <f t="shared" si="5"/>
        <v>项</v>
      </c>
    </row>
    <row r="129" ht="36" customHeight="1" spans="1:7">
      <c r="A129" s="456" t="s">
        <v>336</v>
      </c>
      <c r="B129" s="322" t="s">
        <v>337</v>
      </c>
      <c r="C129" s="324"/>
      <c r="D129" s="324"/>
      <c r="E129" s="457" t="str">
        <f t="shared" si="6"/>
        <v/>
      </c>
      <c r="F129" s="294" t="str">
        <f t="shared" si="4"/>
        <v>否</v>
      </c>
      <c r="G129" s="174" t="str">
        <f t="shared" si="5"/>
        <v>项</v>
      </c>
    </row>
    <row r="130" ht="36" customHeight="1" spans="1:7">
      <c r="A130" s="456" t="s">
        <v>338</v>
      </c>
      <c r="B130" s="322" t="s">
        <v>339</v>
      </c>
      <c r="C130" s="324"/>
      <c r="D130" s="324"/>
      <c r="E130" s="457" t="str">
        <f t="shared" si="6"/>
        <v/>
      </c>
      <c r="F130" s="294" t="str">
        <f t="shared" si="4"/>
        <v>否</v>
      </c>
      <c r="G130" s="174" t="str">
        <f t="shared" si="5"/>
        <v>项</v>
      </c>
    </row>
    <row r="131" ht="36" customHeight="1" spans="1:7">
      <c r="A131" s="456" t="s">
        <v>340</v>
      </c>
      <c r="B131" s="322" t="s">
        <v>341</v>
      </c>
      <c r="C131" s="324"/>
      <c r="D131" s="324"/>
      <c r="E131" s="457" t="str">
        <f t="shared" si="6"/>
        <v/>
      </c>
      <c r="F131" s="294" t="str">
        <f t="shared" si="4"/>
        <v>否</v>
      </c>
      <c r="G131" s="174" t="str">
        <f t="shared" si="5"/>
        <v>项</v>
      </c>
    </row>
    <row r="132" ht="36" customHeight="1" spans="1:7">
      <c r="A132" s="456" t="s">
        <v>342</v>
      </c>
      <c r="B132" s="322" t="s">
        <v>343</v>
      </c>
      <c r="C132" s="324"/>
      <c r="D132" s="324"/>
      <c r="E132" s="457" t="str">
        <f t="shared" si="6"/>
        <v/>
      </c>
      <c r="F132" s="294" t="str">
        <f t="shared" ref="F132:F195" si="7">IF(LEN(A132)=3,"是",IF(B132&lt;&gt;"",IF(SUM(C132:D132)&lt;&gt;0,"是","否"),"是"))</f>
        <v>否</v>
      </c>
      <c r="G132" s="174" t="str">
        <f t="shared" ref="G132:G195" si="8">IF(LEN(A132)=3,"类",IF(LEN(A132)=5,"款","项"))</f>
        <v>项</v>
      </c>
    </row>
    <row r="133" ht="36" customHeight="1" spans="1:7">
      <c r="A133" s="456" t="s">
        <v>344</v>
      </c>
      <c r="B133" s="322" t="s">
        <v>156</v>
      </c>
      <c r="C133" s="324"/>
      <c r="D133" s="324"/>
      <c r="E133" s="457" t="str">
        <f t="shared" si="6"/>
        <v/>
      </c>
      <c r="F133" s="294" t="str">
        <f t="shared" si="7"/>
        <v>否</v>
      </c>
      <c r="G133" s="174" t="str">
        <f t="shared" si="8"/>
        <v>项</v>
      </c>
    </row>
    <row r="134" ht="36" customHeight="1" spans="1:7">
      <c r="A134" s="456" t="s">
        <v>345</v>
      </c>
      <c r="B134" s="322" t="s">
        <v>346</v>
      </c>
      <c r="C134" s="324"/>
      <c r="D134" s="324"/>
      <c r="E134" s="457" t="str">
        <f t="shared" si="6"/>
        <v/>
      </c>
      <c r="F134" s="294" t="str">
        <f t="shared" si="7"/>
        <v>否</v>
      </c>
      <c r="G134" s="174" t="str">
        <f t="shared" si="8"/>
        <v>项</v>
      </c>
    </row>
    <row r="135" ht="36" customHeight="1" spans="1:7">
      <c r="A135" s="454" t="s">
        <v>347</v>
      </c>
      <c r="B135" s="318" t="s">
        <v>348</v>
      </c>
      <c r="C135" s="326"/>
      <c r="D135" s="326"/>
      <c r="E135" s="457" t="str">
        <f t="shared" ref="E135:E198" si="9">IF(C135&lt;&gt;0,D135/C135-1,"")</f>
        <v/>
      </c>
      <c r="F135" s="294" t="str">
        <f t="shared" si="7"/>
        <v>否</v>
      </c>
      <c r="G135" s="174" t="str">
        <f t="shared" si="8"/>
        <v>款</v>
      </c>
    </row>
    <row r="136" ht="36" customHeight="1" spans="1:7">
      <c r="A136" s="456" t="s">
        <v>349</v>
      </c>
      <c r="B136" s="322" t="s">
        <v>138</v>
      </c>
      <c r="C136" s="324"/>
      <c r="D136" s="324"/>
      <c r="E136" s="457" t="str">
        <f t="shared" si="9"/>
        <v/>
      </c>
      <c r="F136" s="294" t="str">
        <f t="shared" si="7"/>
        <v>否</v>
      </c>
      <c r="G136" s="174" t="str">
        <f t="shared" si="8"/>
        <v>项</v>
      </c>
    </row>
    <row r="137" ht="36" customHeight="1" spans="1:7">
      <c r="A137" s="456" t="s">
        <v>350</v>
      </c>
      <c r="B137" s="322" t="s">
        <v>140</v>
      </c>
      <c r="C137" s="324"/>
      <c r="D137" s="324"/>
      <c r="E137" s="457" t="str">
        <f t="shared" si="9"/>
        <v/>
      </c>
      <c r="F137" s="294" t="str">
        <f t="shared" si="7"/>
        <v>否</v>
      </c>
      <c r="G137" s="174" t="str">
        <f t="shared" si="8"/>
        <v>项</v>
      </c>
    </row>
    <row r="138" ht="36" customHeight="1" spans="1:7">
      <c r="A138" s="456" t="s">
        <v>351</v>
      </c>
      <c r="B138" s="322" t="s">
        <v>142</v>
      </c>
      <c r="C138" s="324"/>
      <c r="D138" s="324"/>
      <c r="E138" s="457" t="str">
        <f t="shared" si="9"/>
        <v/>
      </c>
      <c r="F138" s="294" t="str">
        <f t="shared" si="7"/>
        <v>否</v>
      </c>
      <c r="G138" s="174" t="str">
        <f t="shared" si="8"/>
        <v>项</v>
      </c>
    </row>
    <row r="139" ht="36" customHeight="1" spans="1:7">
      <c r="A139" s="456" t="s">
        <v>352</v>
      </c>
      <c r="B139" s="322" t="s">
        <v>353</v>
      </c>
      <c r="C139" s="324"/>
      <c r="D139" s="324"/>
      <c r="E139" s="457" t="str">
        <f t="shared" si="9"/>
        <v/>
      </c>
      <c r="F139" s="294" t="str">
        <f t="shared" si="7"/>
        <v>否</v>
      </c>
      <c r="G139" s="174" t="str">
        <f t="shared" si="8"/>
        <v>项</v>
      </c>
    </row>
    <row r="140" ht="36" customHeight="1" spans="1:7">
      <c r="A140" s="456" t="s">
        <v>354</v>
      </c>
      <c r="B140" s="322" t="s">
        <v>355</v>
      </c>
      <c r="C140" s="324"/>
      <c r="D140" s="324"/>
      <c r="E140" s="457" t="str">
        <f t="shared" si="9"/>
        <v/>
      </c>
      <c r="F140" s="294" t="str">
        <f t="shared" si="7"/>
        <v>否</v>
      </c>
      <c r="G140" s="174" t="str">
        <f t="shared" si="8"/>
        <v>项</v>
      </c>
    </row>
    <row r="141" ht="36" customHeight="1" spans="1:7">
      <c r="A141" s="456" t="s">
        <v>356</v>
      </c>
      <c r="B141" s="322" t="s">
        <v>357</v>
      </c>
      <c r="C141" s="324"/>
      <c r="D141" s="324"/>
      <c r="E141" s="457" t="str">
        <f t="shared" si="9"/>
        <v/>
      </c>
      <c r="F141" s="294" t="str">
        <f t="shared" si="7"/>
        <v>否</v>
      </c>
      <c r="G141" s="174" t="str">
        <f t="shared" si="8"/>
        <v>项</v>
      </c>
    </row>
    <row r="142" ht="36" customHeight="1" spans="1:7">
      <c r="A142" s="456" t="s">
        <v>358</v>
      </c>
      <c r="B142" s="322" t="s">
        <v>359</v>
      </c>
      <c r="C142" s="324"/>
      <c r="D142" s="324"/>
      <c r="E142" s="457" t="str">
        <f t="shared" si="9"/>
        <v/>
      </c>
      <c r="F142" s="294" t="str">
        <f t="shared" si="7"/>
        <v>否</v>
      </c>
      <c r="G142" s="174" t="str">
        <f t="shared" si="8"/>
        <v>项</v>
      </c>
    </row>
    <row r="143" ht="36" customHeight="1" spans="1:7">
      <c r="A143" s="456" t="s">
        <v>360</v>
      </c>
      <c r="B143" s="322" t="s">
        <v>361</v>
      </c>
      <c r="C143" s="324"/>
      <c r="D143" s="324"/>
      <c r="E143" s="457" t="str">
        <f t="shared" si="9"/>
        <v/>
      </c>
      <c r="F143" s="294" t="str">
        <f t="shared" si="7"/>
        <v>否</v>
      </c>
      <c r="G143" s="174" t="str">
        <f t="shared" si="8"/>
        <v>项</v>
      </c>
    </row>
    <row r="144" ht="36" customHeight="1" spans="1:7">
      <c r="A144" s="456" t="s">
        <v>362</v>
      </c>
      <c r="B144" s="322" t="s">
        <v>363</v>
      </c>
      <c r="C144" s="324"/>
      <c r="D144" s="324"/>
      <c r="E144" s="457" t="str">
        <f t="shared" si="9"/>
        <v/>
      </c>
      <c r="F144" s="294" t="str">
        <f t="shared" si="7"/>
        <v>否</v>
      </c>
      <c r="G144" s="174" t="str">
        <f t="shared" si="8"/>
        <v>项</v>
      </c>
    </row>
    <row r="145" ht="36" customHeight="1" spans="1:7">
      <c r="A145" s="456" t="s">
        <v>364</v>
      </c>
      <c r="B145" s="322" t="s">
        <v>365</v>
      </c>
      <c r="C145" s="324"/>
      <c r="D145" s="324"/>
      <c r="E145" s="457" t="str">
        <f t="shared" si="9"/>
        <v/>
      </c>
      <c r="F145" s="294" t="str">
        <f t="shared" si="7"/>
        <v>否</v>
      </c>
      <c r="G145" s="174" t="str">
        <f t="shared" si="8"/>
        <v>项</v>
      </c>
    </row>
    <row r="146" ht="36" customHeight="1" spans="1:7">
      <c r="A146" s="456" t="s">
        <v>366</v>
      </c>
      <c r="B146" s="322" t="s">
        <v>156</v>
      </c>
      <c r="C146" s="324"/>
      <c r="D146" s="324"/>
      <c r="E146" s="457" t="str">
        <f t="shared" si="9"/>
        <v/>
      </c>
      <c r="F146" s="294" t="str">
        <f t="shared" si="7"/>
        <v>否</v>
      </c>
      <c r="G146" s="174" t="str">
        <f t="shared" si="8"/>
        <v>项</v>
      </c>
    </row>
    <row r="147" ht="36" customHeight="1" spans="1:7">
      <c r="A147" s="456" t="s">
        <v>367</v>
      </c>
      <c r="B147" s="322" t="s">
        <v>368</v>
      </c>
      <c r="C147" s="324"/>
      <c r="D147" s="324"/>
      <c r="E147" s="457" t="str">
        <f t="shared" si="9"/>
        <v/>
      </c>
      <c r="F147" s="294" t="str">
        <f t="shared" si="7"/>
        <v>否</v>
      </c>
      <c r="G147" s="174" t="str">
        <f t="shared" si="8"/>
        <v>项</v>
      </c>
    </row>
    <row r="148" ht="36" customHeight="1" spans="1:7">
      <c r="A148" s="454" t="s">
        <v>369</v>
      </c>
      <c r="B148" s="318" t="s">
        <v>370</v>
      </c>
      <c r="C148" s="326">
        <v>302</v>
      </c>
      <c r="D148" s="326">
        <v>336</v>
      </c>
      <c r="E148" s="457">
        <f t="shared" si="9"/>
        <v>0.113</v>
      </c>
      <c r="F148" s="294" t="str">
        <f t="shared" si="7"/>
        <v>是</v>
      </c>
      <c r="G148" s="174" t="str">
        <f t="shared" si="8"/>
        <v>款</v>
      </c>
    </row>
    <row r="149" ht="36" customHeight="1" spans="1:7">
      <c r="A149" s="456" t="s">
        <v>371</v>
      </c>
      <c r="B149" s="322" t="s">
        <v>138</v>
      </c>
      <c r="C149" s="324">
        <v>105</v>
      </c>
      <c r="D149" s="324">
        <v>115</v>
      </c>
      <c r="E149" s="457">
        <f t="shared" si="9"/>
        <v>0.095</v>
      </c>
      <c r="F149" s="294" t="str">
        <f t="shared" si="7"/>
        <v>是</v>
      </c>
      <c r="G149" s="174" t="str">
        <f t="shared" si="8"/>
        <v>项</v>
      </c>
    </row>
    <row r="150" ht="36" customHeight="1" spans="1:7">
      <c r="A150" s="456" t="s">
        <v>372</v>
      </c>
      <c r="B150" s="322" t="s">
        <v>140</v>
      </c>
      <c r="C150" s="324">
        <v>58</v>
      </c>
      <c r="D150" s="324">
        <v>68</v>
      </c>
      <c r="E150" s="457">
        <f t="shared" si="9"/>
        <v>0.172</v>
      </c>
      <c r="F150" s="294" t="str">
        <f t="shared" si="7"/>
        <v>是</v>
      </c>
      <c r="G150" s="174" t="str">
        <f t="shared" si="8"/>
        <v>项</v>
      </c>
    </row>
    <row r="151" ht="36" customHeight="1" spans="1:7">
      <c r="A151" s="456" t="s">
        <v>373</v>
      </c>
      <c r="B151" s="322" t="s">
        <v>142</v>
      </c>
      <c r="C151" s="324"/>
      <c r="D151" s="324"/>
      <c r="E151" s="457" t="str">
        <f t="shared" si="9"/>
        <v/>
      </c>
      <c r="F151" s="294" t="str">
        <f t="shared" si="7"/>
        <v>否</v>
      </c>
      <c r="G151" s="174" t="str">
        <f t="shared" si="8"/>
        <v>项</v>
      </c>
    </row>
    <row r="152" ht="36" customHeight="1" spans="1:7">
      <c r="A152" s="456" t="s">
        <v>374</v>
      </c>
      <c r="B152" s="322" t="s">
        <v>375</v>
      </c>
      <c r="C152" s="324">
        <v>83</v>
      </c>
      <c r="D152" s="324">
        <v>90</v>
      </c>
      <c r="E152" s="457">
        <f t="shared" si="9"/>
        <v>0.084</v>
      </c>
      <c r="F152" s="294" t="str">
        <f t="shared" si="7"/>
        <v>是</v>
      </c>
      <c r="G152" s="174" t="str">
        <f t="shared" si="8"/>
        <v>项</v>
      </c>
    </row>
    <row r="153" ht="36" customHeight="1" spans="1:7">
      <c r="A153" s="456" t="s">
        <v>376</v>
      </c>
      <c r="B153" s="322" t="s">
        <v>156</v>
      </c>
      <c r="C153" s="324">
        <v>7</v>
      </c>
      <c r="D153" s="324">
        <v>8</v>
      </c>
      <c r="E153" s="457">
        <f t="shared" si="9"/>
        <v>0.143</v>
      </c>
      <c r="F153" s="294" t="str">
        <f t="shared" si="7"/>
        <v>是</v>
      </c>
      <c r="G153" s="174" t="str">
        <f t="shared" si="8"/>
        <v>项</v>
      </c>
    </row>
    <row r="154" ht="36" customHeight="1" spans="1:7">
      <c r="A154" s="456" t="s">
        <v>377</v>
      </c>
      <c r="B154" s="322" t="s">
        <v>378</v>
      </c>
      <c r="C154" s="324">
        <v>49</v>
      </c>
      <c r="D154" s="324">
        <v>55</v>
      </c>
      <c r="E154" s="457">
        <f t="shared" si="9"/>
        <v>0.122</v>
      </c>
      <c r="F154" s="294" t="str">
        <f t="shared" si="7"/>
        <v>是</v>
      </c>
      <c r="G154" s="174" t="str">
        <f t="shared" si="8"/>
        <v>项</v>
      </c>
    </row>
    <row r="155" ht="36" customHeight="1" spans="1:7">
      <c r="A155" s="454" t="s">
        <v>379</v>
      </c>
      <c r="B155" s="318" t="s">
        <v>380</v>
      </c>
      <c r="C155" s="326">
        <v>91</v>
      </c>
      <c r="D155" s="326">
        <v>92</v>
      </c>
      <c r="E155" s="457">
        <f t="shared" si="9"/>
        <v>0.011</v>
      </c>
      <c r="F155" s="294" t="str">
        <f t="shared" si="7"/>
        <v>是</v>
      </c>
      <c r="G155" s="174" t="str">
        <f t="shared" si="8"/>
        <v>款</v>
      </c>
    </row>
    <row r="156" ht="36" customHeight="1" spans="1:7">
      <c r="A156" s="456" t="s">
        <v>381</v>
      </c>
      <c r="B156" s="322" t="s">
        <v>138</v>
      </c>
      <c r="C156" s="324">
        <v>83</v>
      </c>
      <c r="D156" s="324">
        <v>90</v>
      </c>
      <c r="E156" s="457">
        <f t="shared" si="9"/>
        <v>0.084</v>
      </c>
      <c r="F156" s="294" t="str">
        <f t="shared" si="7"/>
        <v>是</v>
      </c>
      <c r="G156" s="174" t="str">
        <f t="shared" si="8"/>
        <v>项</v>
      </c>
    </row>
    <row r="157" ht="36" customHeight="1" spans="1:7">
      <c r="A157" s="456" t="s">
        <v>382</v>
      </c>
      <c r="B157" s="322" t="s">
        <v>140</v>
      </c>
      <c r="C157" s="324">
        <v>2</v>
      </c>
      <c r="D157" s="324">
        <v>2</v>
      </c>
      <c r="E157" s="457">
        <f t="shared" si="9"/>
        <v>0</v>
      </c>
      <c r="F157" s="294" t="str">
        <f t="shared" si="7"/>
        <v>是</v>
      </c>
      <c r="G157" s="174" t="str">
        <f t="shared" si="8"/>
        <v>项</v>
      </c>
    </row>
    <row r="158" ht="36" customHeight="1" spans="1:7">
      <c r="A158" s="456" t="s">
        <v>383</v>
      </c>
      <c r="B158" s="322" t="s">
        <v>142</v>
      </c>
      <c r="C158" s="324"/>
      <c r="D158" s="324"/>
      <c r="E158" s="457" t="str">
        <f t="shared" si="9"/>
        <v/>
      </c>
      <c r="F158" s="294" t="str">
        <f t="shared" si="7"/>
        <v>否</v>
      </c>
      <c r="G158" s="174" t="str">
        <f t="shared" si="8"/>
        <v>项</v>
      </c>
    </row>
    <row r="159" ht="36" customHeight="1" spans="1:7">
      <c r="A159" s="456" t="s">
        <v>384</v>
      </c>
      <c r="B159" s="322" t="s">
        <v>385</v>
      </c>
      <c r="C159" s="324"/>
      <c r="D159" s="324"/>
      <c r="E159" s="457" t="str">
        <f t="shared" si="9"/>
        <v/>
      </c>
      <c r="F159" s="294" t="str">
        <f t="shared" si="7"/>
        <v>否</v>
      </c>
      <c r="G159" s="174" t="str">
        <f t="shared" si="8"/>
        <v>项</v>
      </c>
    </row>
    <row r="160" ht="36" customHeight="1" spans="1:7">
      <c r="A160" s="456" t="s">
        <v>386</v>
      </c>
      <c r="B160" s="322" t="s">
        <v>387</v>
      </c>
      <c r="C160" s="324"/>
      <c r="D160" s="324"/>
      <c r="E160" s="457" t="str">
        <f t="shared" si="9"/>
        <v/>
      </c>
      <c r="F160" s="294" t="str">
        <f t="shared" si="7"/>
        <v>否</v>
      </c>
      <c r="G160" s="174" t="str">
        <f t="shared" si="8"/>
        <v>项</v>
      </c>
    </row>
    <row r="161" ht="36" customHeight="1" spans="1:7">
      <c r="A161" s="456" t="s">
        <v>388</v>
      </c>
      <c r="B161" s="322" t="s">
        <v>156</v>
      </c>
      <c r="C161" s="324"/>
      <c r="D161" s="324"/>
      <c r="E161" s="457" t="str">
        <f t="shared" si="9"/>
        <v/>
      </c>
      <c r="F161" s="294" t="str">
        <f t="shared" si="7"/>
        <v>否</v>
      </c>
      <c r="G161" s="174" t="str">
        <f t="shared" si="8"/>
        <v>项</v>
      </c>
    </row>
    <row r="162" ht="36" customHeight="1" spans="1:7">
      <c r="A162" s="456" t="s">
        <v>389</v>
      </c>
      <c r="B162" s="322" t="s">
        <v>390</v>
      </c>
      <c r="C162" s="324">
        <v>6</v>
      </c>
      <c r="D162" s="324"/>
      <c r="E162" s="457">
        <f t="shared" si="9"/>
        <v>-1</v>
      </c>
      <c r="F162" s="294" t="str">
        <f t="shared" si="7"/>
        <v>是</v>
      </c>
      <c r="G162" s="174" t="str">
        <f t="shared" si="8"/>
        <v>项</v>
      </c>
    </row>
    <row r="163" ht="36" customHeight="1" spans="1:7">
      <c r="A163" s="454" t="s">
        <v>391</v>
      </c>
      <c r="B163" s="318" t="s">
        <v>392</v>
      </c>
      <c r="C163" s="326">
        <v>101</v>
      </c>
      <c r="D163" s="326">
        <v>102</v>
      </c>
      <c r="E163" s="457">
        <f t="shared" si="9"/>
        <v>0.01</v>
      </c>
      <c r="F163" s="294" t="str">
        <f t="shared" si="7"/>
        <v>是</v>
      </c>
      <c r="G163" s="174" t="str">
        <f t="shared" si="8"/>
        <v>款</v>
      </c>
    </row>
    <row r="164" ht="36" customHeight="1" spans="1:7">
      <c r="A164" s="456" t="s">
        <v>393</v>
      </c>
      <c r="B164" s="322" t="s">
        <v>138</v>
      </c>
      <c r="C164" s="324">
        <v>80</v>
      </c>
      <c r="D164" s="324">
        <v>90</v>
      </c>
      <c r="E164" s="457">
        <f t="shared" si="9"/>
        <v>0.125</v>
      </c>
      <c r="F164" s="294" t="str">
        <f t="shared" si="7"/>
        <v>是</v>
      </c>
      <c r="G164" s="174" t="str">
        <f t="shared" si="8"/>
        <v>项</v>
      </c>
    </row>
    <row r="165" ht="36" customHeight="1" spans="1:7">
      <c r="A165" s="456" t="s">
        <v>394</v>
      </c>
      <c r="B165" s="322" t="s">
        <v>140</v>
      </c>
      <c r="C165" s="324"/>
      <c r="D165" s="324"/>
      <c r="E165" s="457" t="str">
        <f t="shared" si="9"/>
        <v/>
      </c>
      <c r="F165" s="294" t="str">
        <f t="shared" si="7"/>
        <v>否</v>
      </c>
      <c r="G165" s="174" t="str">
        <f t="shared" si="8"/>
        <v>项</v>
      </c>
    </row>
    <row r="166" ht="36" customHeight="1" spans="1:7">
      <c r="A166" s="456" t="s">
        <v>395</v>
      </c>
      <c r="B166" s="322" t="s">
        <v>142</v>
      </c>
      <c r="C166" s="324"/>
      <c r="D166" s="324"/>
      <c r="E166" s="457" t="str">
        <f t="shared" si="9"/>
        <v/>
      </c>
      <c r="F166" s="294" t="str">
        <f t="shared" si="7"/>
        <v>否</v>
      </c>
      <c r="G166" s="174" t="str">
        <f t="shared" si="8"/>
        <v>项</v>
      </c>
    </row>
    <row r="167" ht="36" customHeight="1" spans="1:7">
      <c r="A167" s="456" t="s">
        <v>396</v>
      </c>
      <c r="B167" s="322" t="s">
        <v>397</v>
      </c>
      <c r="C167" s="324">
        <v>10</v>
      </c>
      <c r="D167" s="324">
        <v>12</v>
      </c>
      <c r="E167" s="457">
        <f t="shared" si="9"/>
        <v>0.2</v>
      </c>
      <c r="F167" s="294" t="str">
        <f t="shared" si="7"/>
        <v>是</v>
      </c>
      <c r="G167" s="174" t="str">
        <f t="shared" si="8"/>
        <v>项</v>
      </c>
    </row>
    <row r="168" ht="36" customHeight="1" spans="1:7">
      <c r="A168" s="456" t="s">
        <v>398</v>
      </c>
      <c r="B168" s="322" t="s">
        <v>399</v>
      </c>
      <c r="C168" s="324">
        <v>11</v>
      </c>
      <c r="D168" s="324">
        <v>0</v>
      </c>
      <c r="E168" s="457">
        <f t="shared" si="9"/>
        <v>-1</v>
      </c>
      <c r="F168" s="294" t="str">
        <f t="shared" si="7"/>
        <v>是</v>
      </c>
      <c r="G168" s="174" t="str">
        <f t="shared" si="8"/>
        <v>项</v>
      </c>
    </row>
    <row r="169" ht="36" customHeight="1" spans="1:7">
      <c r="A169" s="454" t="s">
        <v>400</v>
      </c>
      <c r="B169" s="318" t="s">
        <v>401</v>
      </c>
      <c r="C169" s="326">
        <v>108</v>
      </c>
      <c r="D169" s="326">
        <v>123</v>
      </c>
      <c r="E169" s="457">
        <f t="shared" si="9"/>
        <v>0.139</v>
      </c>
      <c r="F169" s="294" t="str">
        <f t="shared" si="7"/>
        <v>是</v>
      </c>
      <c r="G169" s="174" t="str">
        <f t="shared" si="8"/>
        <v>款</v>
      </c>
    </row>
    <row r="170" ht="36" customHeight="1" spans="1:7">
      <c r="A170" s="456" t="s">
        <v>402</v>
      </c>
      <c r="B170" s="322" t="s">
        <v>138</v>
      </c>
      <c r="C170" s="324">
        <v>105</v>
      </c>
      <c r="D170" s="324">
        <v>120</v>
      </c>
      <c r="E170" s="457">
        <f t="shared" si="9"/>
        <v>0.143</v>
      </c>
      <c r="F170" s="294" t="str">
        <f t="shared" si="7"/>
        <v>是</v>
      </c>
      <c r="G170" s="174" t="str">
        <f t="shared" si="8"/>
        <v>项</v>
      </c>
    </row>
    <row r="171" ht="36" customHeight="1" spans="1:7">
      <c r="A171" s="456" t="s">
        <v>403</v>
      </c>
      <c r="B171" s="322" t="s">
        <v>140</v>
      </c>
      <c r="C171" s="324">
        <v>2</v>
      </c>
      <c r="D171" s="324">
        <v>2</v>
      </c>
      <c r="E171" s="457">
        <f t="shared" si="9"/>
        <v>0</v>
      </c>
      <c r="F171" s="294" t="str">
        <f t="shared" si="7"/>
        <v>是</v>
      </c>
      <c r="G171" s="174" t="str">
        <f t="shared" si="8"/>
        <v>项</v>
      </c>
    </row>
    <row r="172" ht="36" customHeight="1" spans="1:7">
      <c r="A172" s="456" t="s">
        <v>404</v>
      </c>
      <c r="B172" s="322" t="s">
        <v>142</v>
      </c>
      <c r="C172" s="324"/>
      <c r="D172" s="324"/>
      <c r="E172" s="457" t="str">
        <f t="shared" si="9"/>
        <v/>
      </c>
      <c r="F172" s="294" t="str">
        <f t="shared" si="7"/>
        <v>否</v>
      </c>
      <c r="G172" s="174" t="str">
        <f t="shared" si="8"/>
        <v>项</v>
      </c>
    </row>
    <row r="173" ht="36" customHeight="1" spans="1:7">
      <c r="A173" s="456" t="s">
        <v>405</v>
      </c>
      <c r="B173" s="322" t="s">
        <v>169</v>
      </c>
      <c r="C173" s="324"/>
      <c r="D173" s="324"/>
      <c r="E173" s="457" t="str">
        <f t="shared" si="9"/>
        <v/>
      </c>
      <c r="F173" s="294" t="str">
        <f t="shared" si="7"/>
        <v>否</v>
      </c>
      <c r="G173" s="174" t="str">
        <f t="shared" si="8"/>
        <v>项</v>
      </c>
    </row>
    <row r="174" ht="36" customHeight="1" spans="1:7">
      <c r="A174" s="456" t="s">
        <v>406</v>
      </c>
      <c r="B174" s="322" t="s">
        <v>156</v>
      </c>
      <c r="C174" s="324"/>
      <c r="D174" s="324"/>
      <c r="E174" s="457" t="str">
        <f t="shared" si="9"/>
        <v/>
      </c>
      <c r="F174" s="294" t="str">
        <f t="shared" si="7"/>
        <v>否</v>
      </c>
      <c r="G174" s="174" t="str">
        <f t="shared" si="8"/>
        <v>项</v>
      </c>
    </row>
    <row r="175" ht="36" customHeight="1" spans="1:7">
      <c r="A175" s="456" t="s">
        <v>407</v>
      </c>
      <c r="B175" s="322" t="s">
        <v>408</v>
      </c>
      <c r="C175" s="324">
        <v>1</v>
      </c>
      <c r="D175" s="324">
        <v>1</v>
      </c>
      <c r="E175" s="457">
        <f t="shared" si="9"/>
        <v>0</v>
      </c>
      <c r="F175" s="294" t="str">
        <f t="shared" si="7"/>
        <v>是</v>
      </c>
      <c r="G175" s="174" t="str">
        <f t="shared" si="8"/>
        <v>项</v>
      </c>
    </row>
    <row r="176" ht="36" customHeight="1" spans="1:7">
      <c r="A176" s="454" t="s">
        <v>409</v>
      </c>
      <c r="B176" s="318" t="s">
        <v>410</v>
      </c>
      <c r="C176" s="326">
        <v>607</v>
      </c>
      <c r="D176" s="326">
        <v>648</v>
      </c>
      <c r="E176" s="457">
        <f t="shared" si="9"/>
        <v>0.068</v>
      </c>
      <c r="F176" s="294" t="str">
        <f t="shared" si="7"/>
        <v>是</v>
      </c>
      <c r="G176" s="174" t="str">
        <f t="shared" si="8"/>
        <v>款</v>
      </c>
    </row>
    <row r="177" ht="36" customHeight="1" spans="1:7">
      <c r="A177" s="456" t="s">
        <v>411</v>
      </c>
      <c r="B177" s="322" t="s">
        <v>138</v>
      </c>
      <c r="C177" s="324">
        <v>281</v>
      </c>
      <c r="D177" s="324">
        <v>300</v>
      </c>
      <c r="E177" s="457">
        <f t="shared" si="9"/>
        <v>0.068</v>
      </c>
      <c r="F177" s="294" t="str">
        <f t="shared" si="7"/>
        <v>是</v>
      </c>
      <c r="G177" s="174" t="str">
        <f t="shared" si="8"/>
        <v>项</v>
      </c>
    </row>
    <row r="178" ht="36" customHeight="1" spans="1:7">
      <c r="A178" s="456" t="s">
        <v>412</v>
      </c>
      <c r="B178" s="322" t="s">
        <v>140</v>
      </c>
      <c r="C178" s="324">
        <v>89</v>
      </c>
      <c r="D178" s="324">
        <v>95</v>
      </c>
      <c r="E178" s="457">
        <f t="shared" si="9"/>
        <v>0.067</v>
      </c>
      <c r="F178" s="294" t="str">
        <f t="shared" si="7"/>
        <v>是</v>
      </c>
      <c r="G178" s="174" t="str">
        <f t="shared" si="8"/>
        <v>项</v>
      </c>
    </row>
    <row r="179" ht="36" customHeight="1" spans="1:7">
      <c r="A179" s="456" t="s">
        <v>413</v>
      </c>
      <c r="B179" s="322" t="s">
        <v>142</v>
      </c>
      <c r="C179" s="324"/>
      <c r="D179" s="324"/>
      <c r="E179" s="457" t="str">
        <f t="shared" si="9"/>
        <v/>
      </c>
      <c r="F179" s="294" t="str">
        <f t="shared" si="7"/>
        <v>否</v>
      </c>
      <c r="G179" s="174" t="str">
        <f t="shared" si="8"/>
        <v>项</v>
      </c>
    </row>
    <row r="180" ht="36" customHeight="1" spans="1:7">
      <c r="A180" s="456">
        <v>2012906</v>
      </c>
      <c r="B180" s="322" t="s">
        <v>414</v>
      </c>
      <c r="C180" s="324"/>
      <c r="D180" s="324"/>
      <c r="E180" s="457" t="str">
        <f t="shared" si="9"/>
        <v/>
      </c>
      <c r="F180" s="294" t="str">
        <f t="shared" si="7"/>
        <v>否</v>
      </c>
      <c r="G180" s="174" t="str">
        <f t="shared" si="8"/>
        <v>项</v>
      </c>
    </row>
    <row r="181" ht="36" customHeight="1" spans="1:7">
      <c r="A181" s="456" t="s">
        <v>415</v>
      </c>
      <c r="B181" s="322" t="s">
        <v>156</v>
      </c>
      <c r="C181" s="324">
        <v>68</v>
      </c>
      <c r="D181" s="324">
        <v>74</v>
      </c>
      <c r="E181" s="457">
        <f t="shared" si="9"/>
        <v>0.088</v>
      </c>
      <c r="F181" s="294" t="str">
        <f t="shared" si="7"/>
        <v>是</v>
      </c>
      <c r="G181" s="174" t="str">
        <f t="shared" si="8"/>
        <v>项</v>
      </c>
    </row>
    <row r="182" ht="36" customHeight="1" spans="1:7">
      <c r="A182" s="456" t="s">
        <v>416</v>
      </c>
      <c r="B182" s="322" t="s">
        <v>417</v>
      </c>
      <c r="C182" s="324">
        <v>169</v>
      </c>
      <c r="D182" s="324">
        <v>179</v>
      </c>
      <c r="E182" s="457">
        <f t="shared" si="9"/>
        <v>0.059</v>
      </c>
      <c r="F182" s="294" t="str">
        <f t="shared" si="7"/>
        <v>是</v>
      </c>
      <c r="G182" s="174" t="str">
        <f t="shared" si="8"/>
        <v>项</v>
      </c>
    </row>
    <row r="183" ht="36" customHeight="1" spans="1:7">
      <c r="A183" s="454" t="s">
        <v>418</v>
      </c>
      <c r="B183" s="318" t="s">
        <v>419</v>
      </c>
      <c r="C183" s="326">
        <v>1432</v>
      </c>
      <c r="D183" s="326">
        <v>1520</v>
      </c>
      <c r="E183" s="457">
        <f t="shared" si="9"/>
        <v>0.061</v>
      </c>
      <c r="F183" s="294" t="str">
        <f t="shared" si="7"/>
        <v>是</v>
      </c>
      <c r="G183" s="174" t="str">
        <f t="shared" si="8"/>
        <v>款</v>
      </c>
    </row>
    <row r="184" ht="36" customHeight="1" spans="1:7">
      <c r="A184" s="456" t="s">
        <v>420</v>
      </c>
      <c r="B184" s="322" t="s">
        <v>138</v>
      </c>
      <c r="C184" s="324">
        <v>1014</v>
      </c>
      <c r="D184" s="324">
        <v>1100</v>
      </c>
      <c r="E184" s="457">
        <f t="shared" si="9"/>
        <v>0.085</v>
      </c>
      <c r="F184" s="294" t="str">
        <f t="shared" si="7"/>
        <v>是</v>
      </c>
      <c r="G184" s="174" t="str">
        <f t="shared" si="8"/>
        <v>项</v>
      </c>
    </row>
    <row r="185" ht="36" customHeight="1" spans="1:7">
      <c r="A185" s="456" t="s">
        <v>421</v>
      </c>
      <c r="B185" s="322" t="s">
        <v>140</v>
      </c>
      <c r="C185" s="324">
        <v>418</v>
      </c>
      <c r="D185" s="324">
        <v>420</v>
      </c>
      <c r="E185" s="457">
        <f t="shared" si="9"/>
        <v>0.005</v>
      </c>
      <c r="F185" s="294" t="str">
        <f t="shared" si="7"/>
        <v>是</v>
      </c>
      <c r="G185" s="174" t="str">
        <f t="shared" si="8"/>
        <v>项</v>
      </c>
    </row>
    <row r="186" ht="36" customHeight="1" spans="1:7">
      <c r="A186" s="456" t="s">
        <v>422</v>
      </c>
      <c r="B186" s="322" t="s">
        <v>142</v>
      </c>
      <c r="C186" s="324"/>
      <c r="D186" s="324"/>
      <c r="E186" s="457" t="str">
        <f t="shared" si="9"/>
        <v/>
      </c>
      <c r="F186" s="294" t="str">
        <f t="shared" si="7"/>
        <v>否</v>
      </c>
      <c r="G186" s="174" t="str">
        <f t="shared" si="8"/>
        <v>项</v>
      </c>
    </row>
    <row r="187" ht="36" customHeight="1" spans="1:7">
      <c r="A187" s="456" t="s">
        <v>423</v>
      </c>
      <c r="B187" s="322" t="s">
        <v>424</v>
      </c>
      <c r="C187" s="324"/>
      <c r="D187" s="324"/>
      <c r="E187" s="457" t="str">
        <f t="shared" si="9"/>
        <v/>
      </c>
      <c r="F187" s="294" t="str">
        <f t="shared" si="7"/>
        <v>否</v>
      </c>
      <c r="G187" s="174" t="str">
        <f t="shared" si="8"/>
        <v>项</v>
      </c>
    </row>
    <row r="188" ht="36" customHeight="1" spans="1:7">
      <c r="A188" s="456" t="s">
        <v>425</v>
      </c>
      <c r="B188" s="322" t="s">
        <v>156</v>
      </c>
      <c r="C188" s="324"/>
      <c r="D188" s="324"/>
      <c r="E188" s="457" t="str">
        <f t="shared" si="9"/>
        <v/>
      </c>
      <c r="F188" s="294" t="str">
        <f t="shared" si="7"/>
        <v>否</v>
      </c>
      <c r="G188" s="174" t="str">
        <f t="shared" si="8"/>
        <v>项</v>
      </c>
    </row>
    <row r="189" ht="36" customHeight="1" spans="1:7">
      <c r="A189" s="456" t="s">
        <v>426</v>
      </c>
      <c r="B189" s="322" t="s">
        <v>427</v>
      </c>
      <c r="C189" s="324"/>
      <c r="D189" s="324"/>
      <c r="E189" s="457" t="str">
        <f t="shared" si="9"/>
        <v/>
      </c>
      <c r="F189" s="294" t="str">
        <f t="shared" si="7"/>
        <v>否</v>
      </c>
      <c r="G189" s="174" t="str">
        <f t="shared" si="8"/>
        <v>项</v>
      </c>
    </row>
    <row r="190" ht="36" customHeight="1" spans="1:7">
      <c r="A190" s="454" t="s">
        <v>428</v>
      </c>
      <c r="B190" s="318" t="s">
        <v>429</v>
      </c>
      <c r="C190" s="326">
        <v>942</v>
      </c>
      <c r="D190" s="326">
        <v>1068</v>
      </c>
      <c r="E190" s="457">
        <f t="shared" si="9"/>
        <v>0.134</v>
      </c>
      <c r="F190" s="294" t="str">
        <f t="shared" si="7"/>
        <v>是</v>
      </c>
      <c r="G190" s="174" t="str">
        <f t="shared" si="8"/>
        <v>款</v>
      </c>
    </row>
    <row r="191" ht="36" customHeight="1" spans="1:7">
      <c r="A191" s="456" t="s">
        <v>430</v>
      </c>
      <c r="B191" s="322" t="s">
        <v>138</v>
      </c>
      <c r="C191" s="324">
        <v>343</v>
      </c>
      <c r="D191" s="324">
        <v>398</v>
      </c>
      <c r="E191" s="457">
        <f t="shared" si="9"/>
        <v>0.16</v>
      </c>
      <c r="F191" s="294" t="str">
        <f t="shared" si="7"/>
        <v>是</v>
      </c>
      <c r="G191" s="174" t="str">
        <f t="shared" si="8"/>
        <v>项</v>
      </c>
    </row>
    <row r="192" ht="36" customHeight="1" spans="1:7">
      <c r="A192" s="456" t="s">
        <v>431</v>
      </c>
      <c r="B192" s="322" t="s">
        <v>140</v>
      </c>
      <c r="C192" s="324">
        <v>330</v>
      </c>
      <c r="D192" s="324">
        <v>360</v>
      </c>
      <c r="E192" s="457">
        <f t="shared" si="9"/>
        <v>0.091</v>
      </c>
      <c r="F192" s="294" t="str">
        <f t="shared" si="7"/>
        <v>是</v>
      </c>
      <c r="G192" s="174" t="str">
        <f t="shared" si="8"/>
        <v>项</v>
      </c>
    </row>
    <row r="193" ht="36" customHeight="1" spans="1:7">
      <c r="A193" s="456" t="s">
        <v>432</v>
      </c>
      <c r="B193" s="322" t="s">
        <v>142</v>
      </c>
      <c r="C193" s="324"/>
      <c r="D193" s="324"/>
      <c r="E193" s="457" t="str">
        <f t="shared" si="9"/>
        <v/>
      </c>
      <c r="F193" s="294" t="str">
        <f t="shared" si="7"/>
        <v>否</v>
      </c>
      <c r="G193" s="174" t="str">
        <f t="shared" si="8"/>
        <v>项</v>
      </c>
    </row>
    <row r="194" ht="36" customHeight="1" spans="1:7">
      <c r="A194" s="456" t="s">
        <v>433</v>
      </c>
      <c r="B194" s="322" t="s">
        <v>434</v>
      </c>
      <c r="C194" s="324">
        <v>0</v>
      </c>
      <c r="D194" s="324">
        <v>20</v>
      </c>
      <c r="E194" s="457" t="str">
        <f t="shared" si="9"/>
        <v/>
      </c>
      <c r="F194" s="294" t="str">
        <f t="shared" si="7"/>
        <v>是</v>
      </c>
      <c r="G194" s="174" t="str">
        <f t="shared" si="8"/>
        <v>项</v>
      </c>
    </row>
    <row r="195" ht="36" customHeight="1" spans="1:7">
      <c r="A195" s="456" t="s">
        <v>435</v>
      </c>
      <c r="B195" s="322" t="s">
        <v>156</v>
      </c>
      <c r="C195" s="324">
        <v>21</v>
      </c>
      <c r="D195" s="324">
        <v>20</v>
      </c>
      <c r="E195" s="457">
        <f t="shared" si="9"/>
        <v>-0.048</v>
      </c>
      <c r="F195" s="294" t="str">
        <f t="shared" si="7"/>
        <v>是</v>
      </c>
      <c r="G195" s="174" t="str">
        <f t="shared" si="8"/>
        <v>项</v>
      </c>
    </row>
    <row r="196" ht="36" customHeight="1" spans="1:7">
      <c r="A196" s="456" t="s">
        <v>436</v>
      </c>
      <c r="B196" s="322" t="s">
        <v>437</v>
      </c>
      <c r="C196" s="324">
        <v>248</v>
      </c>
      <c r="D196" s="324">
        <v>270</v>
      </c>
      <c r="E196" s="457">
        <f t="shared" si="9"/>
        <v>0.089</v>
      </c>
      <c r="F196" s="294" t="str">
        <f t="shared" ref="F196:F258" si="10">IF(LEN(A196)=3,"是",IF(B196&lt;&gt;"",IF(SUM(C196:D196)&lt;&gt;0,"是","否"),"是"))</f>
        <v>是</v>
      </c>
      <c r="G196" s="174" t="str">
        <f t="shared" ref="G196:G258" si="11">IF(LEN(A196)=3,"类",IF(LEN(A196)=5,"款","项"))</f>
        <v>项</v>
      </c>
    </row>
    <row r="197" ht="36" customHeight="1" spans="1:7">
      <c r="A197" s="454" t="s">
        <v>438</v>
      </c>
      <c r="B197" s="318" t="s">
        <v>439</v>
      </c>
      <c r="C197" s="326">
        <v>788</v>
      </c>
      <c r="D197" s="326">
        <v>846</v>
      </c>
      <c r="E197" s="457">
        <f t="shared" si="9"/>
        <v>0.074</v>
      </c>
      <c r="F197" s="294" t="str">
        <f t="shared" si="10"/>
        <v>是</v>
      </c>
      <c r="G197" s="174" t="str">
        <f t="shared" si="11"/>
        <v>款</v>
      </c>
    </row>
    <row r="198" ht="36" customHeight="1" spans="1:7">
      <c r="A198" s="456" t="s">
        <v>440</v>
      </c>
      <c r="B198" s="322" t="s">
        <v>138</v>
      </c>
      <c r="C198" s="324">
        <v>304</v>
      </c>
      <c r="D198" s="324">
        <v>320</v>
      </c>
      <c r="E198" s="457">
        <f t="shared" si="9"/>
        <v>0.053</v>
      </c>
      <c r="F198" s="294" t="str">
        <f t="shared" si="10"/>
        <v>是</v>
      </c>
      <c r="G198" s="174" t="str">
        <f t="shared" si="11"/>
        <v>项</v>
      </c>
    </row>
    <row r="199" ht="36" customHeight="1" spans="1:7">
      <c r="A199" s="456" t="s">
        <v>441</v>
      </c>
      <c r="B199" s="322" t="s">
        <v>140</v>
      </c>
      <c r="C199" s="324">
        <v>266</v>
      </c>
      <c r="D199" s="324">
        <v>300</v>
      </c>
      <c r="E199" s="457">
        <f t="shared" ref="E199:E244" si="12">IF(C199&lt;&gt;0,D199/C199-1,"")</f>
        <v>0.128</v>
      </c>
      <c r="F199" s="294" t="str">
        <f t="shared" si="10"/>
        <v>是</v>
      </c>
      <c r="G199" s="174" t="str">
        <f t="shared" si="11"/>
        <v>项</v>
      </c>
    </row>
    <row r="200" ht="36" customHeight="1" spans="1:7">
      <c r="A200" s="456" t="s">
        <v>442</v>
      </c>
      <c r="B200" s="322" t="s">
        <v>142</v>
      </c>
      <c r="C200" s="324"/>
      <c r="D200" s="324"/>
      <c r="E200" s="457" t="str">
        <f t="shared" si="12"/>
        <v/>
      </c>
      <c r="F200" s="294" t="str">
        <f t="shared" si="10"/>
        <v>否</v>
      </c>
      <c r="G200" s="174" t="str">
        <f t="shared" si="11"/>
        <v>项</v>
      </c>
    </row>
    <row r="201" ht="36" customHeight="1" spans="1:7">
      <c r="A201" s="456" t="s">
        <v>443</v>
      </c>
      <c r="B201" s="322" t="s">
        <v>444</v>
      </c>
      <c r="C201" s="324"/>
      <c r="D201" s="324"/>
      <c r="E201" s="457" t="str">
        <f t="shared" si="12"/>
        <v/>
      </c>
      <c r="F201" s="294" t="str">
        <f t="shared" si="10"/>
        <v>否</v>
      </c>
      <c r="G201" s="174" t="str">
        <f t="shared" si="11"/>
        <v>项</v>
      </c>
    </row>
    <row r="202" ht="36" customHeight="1" spans="1:7">
      <c r="A202" s="456" t="s">
        <v>445</v>
      </c>
      <c r="B202" s="322" t="s">
        <v>156</v>
      </c>
      <c r="C202" s="324">
        <v>218</v>
      </c>
      <c r="D202" s="324">
        <v>226</v>
      </c>
      <c r="E202" s="457">
        <f t="shared" si="12"/>
        <v>0.037</v>
      </c>
      <c r="F202" s="294" t="str">
        <f t="shared" si="10"/>
        <v>是</v>
      </c>
      <c r="G202" s="174" t="str">
        <f t="shared" si="11"/>
        <v>项</v>
      </c>
    </row>
    <row r="203" ht="36" customHeight="1" spans="1:7">
      <c r="A203" s="456" t="s">
        <v>446</v>
      </c>
      <c r="B203" s="322" t="s">
        <v>447</v>
      </c>
      <c r="C203" s="324"/>
      <c r="D203" s="324"/>
      <c r="E203" s="457" t="str">
        <f t="shared" si="12"/>
        <v/>
      </c>
      <c r="F203" s="294" t="str">
        <f t="shared" si="10"/>
        <v>否</v>
      </c>
      <c r="G203" s="174" t="str">
        <f t="shared" si="11"/>
        <v>项</v>
      </c>
    </row>
    <row r="204" ht="36" customHeight="1" spans="1:7">
      <c r="A204" s="454" t="s">
        <v>448</v>
      </c>
      <c r="B204" s="318" t="s">
        <v>449</v>
      </c>
      <c r="C204" s="326">
        <v>144</v>
      </c>
      <c r="D204" s="326">
        <v>175</v>
      </c>
      <c r="E204" s="457">
        <f t="shared" si="12"/>
        <v>0.215</v>
      </c>
      <c r="F204" s="294" t="str">
        <f t="shared" si="10"/>
        <v>是</v>
      </c>
      <c r="G204" s="174" t="str">
        <f t="shared" si="11"/>
        <v>款</v>
      </c>
    </row>
    <row r="205" ht="36" customHeight="1" spans="1:7">
      <c r="A205" s="456" t="s">
        <v>450</v>
      </c>
      <c r="B205" s="322" t="s">
        <v>138</v>
      </c>
      <c r="C205" s="324">
        <v>115</v>
      </c>
      <c r="D205" s="324">
        <v>130</v>
      </c>
      <c r="E205" s="457">
        <f t="shared" si="12"/>
        <v>0.13</v>
      </c>
      <c r="F205" s="294" t="str">
        <f t="shared" si="10"/>
        <v>是</v>
      </c>
      <c r="G205" s="174" t="str">
        <f t="shared" si="11"/>
        <v>项</v>
      </c>
    </row>
    <row r="206" ht="36" customHeight="1" spans="1:7">
      <c r="A206" s="456" t="s">
        <v>451</v>
      </c>
      <c r="B206" s="322" t="s">
        <v>140</v>
      </c>
      <c r="C206" s="324">
        <v>18</v>
      </c>
      <c r="D206" s="324">
        <v>20</v>
      </c>
      <c r="E206" s="457">
        <f t="shared" si="12"/>
        <v>0.111</v>
      </c>
      <c r="F206" s="294" t="str">
        <f t="shared" si="10"/>
        <v>是</v>
      </c>
      <c r="G206" s="174" t="str">
        <f t="shared" si="11"/>
        <v>项</v>
      </c>
    </row>
    <row r="207" ht="36" customHeight="1" spans="1:7">
      <c r="A207" s="456" t="s">
        <v>452</v>
      </c>
      <c r="B207" s="322" t="s">
        <v>142</v>
      </c>
      <c r="C207" s="324"/>
      <c r="D207" s="324"/>
      <c r="E207" s="457" t="str">
        <f t="shared" si="12"/>
        <v/>
      </c>
      <c r="F207" s="294" t="str">
        <f t="shared" si="10"/>
        <v>否</v>
      </c>
      <c r="G207" s="174" t="str">
        <f t="shared" si="11"/>
        <v>项</v>
      </c>
    </row>
    <row r="208" ht="36" customHeight="1" spans="1:7">
      <c r="A208" s="456" t="s">
        <v>453</v>
      </c>
      <c r="B208" s="322" t="s">
        <v>454</v>
      </c>
      <c r="C208" s="324">
        <v>0</v>
      </c>
      <c r="D208" s="324">
        <v>5</v>
      </c>
      <c r="E208" s="457" t="str">
        <f t="shared" si="12"/>
        <v/>
      </c>
      <c r="F208" s="294" t="str">
        <f t="shared" si="10"/>
        <v>是</v>
      </c>
      <c r="G208" s="174" t="str">
        <f t="shared" si="11"/>
        <v>项</v>
      </c>
    </row>
    <row r="209" ht="36" customHeight="1" spans="1:7">
      <c r="A209" s="456" t="s">
        <v>455</v>
      </c>
      <c r="B209" s="322" t="s">
        <v>456</v>
      </c>
      <c r="C209" s="324">
        <v>0</v>
      </c>
      <c r="D209" s="324">
        <v>8</v>
      </c>
      <c r="E209" s="457" t="str">
        <f t="shared" si="12"/>
        <v/>
      </c>
      <c r="F209" s="294" t="str">
        <f t="shared" si="10"/>
        <v>是</v>
      </c>
      <c r="G209" s="174" t="str">
        <f t="shared" si="11"/>
        <v>项</v>
      </c>
    </row>
    <row r="210" ht="36" customHeight="1" spans="1:7">
      <c r="A210" s="456" t="s">
        <v>457</v>
      </c>
      <c r="B210" s="322" t="s">
        <v>156</v>
      </c>
      <c r="C210" s="324"/>
      <c r="D210" s="324"/>
      <c r="E210" s="457" t="str">
        <f t="shared" si="12"/>
        <v/>
      </c>
      <c r="F210" s="294" t="str">
        <f t="shared" si="10"/>
        <v>否</v>
      </c>
      <c r="G210" s="174" t="str">
        <f t="shared" si="11"/>
        <v>项</v>
      </c>
    </row>
    <row r="211" ht="36" customHeight="1" spans="1:7">
      <c r="A211" s="456" t="s">
        <v>458</v>
      </c>
      <c r="B211" s="322" t="s">
        <v>459</v>
      </c>
      <c r="C211" s="324">
        <v>11</v>
      </c>
      <c r="D211" s="324">
        <v>12</v>
      </c>
      <c r="E211" s="457">
        <f t="shared" si="12"/>
        <v>0.091</v>
      </c>
      <c r="F211" s="294" t="str">
        <f t="shared" si="10"/>
        <v>是</v>
      </c>
      <c r="G211" s="174" t="str">
        <f t="shared" si="11"/>
        <v>项</v>
      </c>
    </row>
    <row r="212" ht="36" customHeight="1" spans="1:7">
      <c r="A212" s="454" t="s">
        <v>460</v>
      </c>
      <c r="B212" s="318" t="s">
        <v>461</v>
      </c>
      <c r="C212" s="326"/>
      <c r="D212" s="326"/>
      <c r="E212" s="457" t="str">
        <f t="shared" si="12"/>
        <v/>
      </c>
      <c r="F212" s="294" t="str">
        <f t="shared" si="10"/>
        <v>否</v>
      </c>
      <c r="G212" s="174" t="str">
        <f t="shared" si="11"/>
        <v>款</v>
      </c>
    </row>
    <row r="213" ht="36" customHeight="1" spans="1:7">
      <c r="A213" s="456" t="s">
        <v>462</v>
      </c>
      <c r="B213" s="322" t="s">
        <v>138</v>
      </c>
      <c r="C213" s="324"/>
      <c r="D213" s="324"/>
      <c r="E213" s="457" t="str">
        <f t="shared" si="12"/>
        <v/>
      </c>
      <c r="F213" s="294" t="str">
        <f t="shared" si="10"/>
        <v>否</v>
      </c>
      <c r="G213" s="174" t="str">
        <f t="shared" si="11"/>
        <v>项</v>
      </c>
    </row>
    <row r="214" ht="36" customHeight="1" spans="1:7">
      <c r="A214" s="456" t="s">
        <v>463</v>
      </c>
      <c r="B214" s="322" t="s">
        <v>140</v>
      </c>
      <c r="C214" s="324"/>
      <c r="D214" s="324"/>
      <c r="E214" s="457" t="str">
        <f t="shared" si="12"/>
        <v/>
      </c>
      <c r="F214" s="294" t="str">
        <f t="shared" si="10"/>
        <v>否</v>
      </c>
      <c r="G214" s="174" t="str">
        <f t="shared" si="11"/>
        <v>项</v>
      </c>
    </row>
    <row r="215" ht="36" customHeight="1" spans="1:7">
      <c r="A215" s="456" t="s">
        <v>464</v>
      </c>
      <c r="B215" s="322" t="s">
        <v>142</v>
      </c>
      <c r="C215" s="324"/>
      <c r="D215" s="324"/>
      <c r="E215" s="457" t="str">
        <f t="shared" si="12"/>
        <v/>
      </c>
      <c r="F215" s="294" t="str">
        <f t="shared" si="10"/>
        <v>否</v>
      </c>
      <c r="G215" s="174" t="str">
        <f t="shared" si="11"/>
        <v>项</v>
      </c>
    </row>
    <row r="216" ht="36" customHeight="1" spans="1:7">
      <c r="A216" s="456" t="s">
        <v>465</v>
      </c>
      <c r="B216" s="322" t="s">
        <v>156</v>
      </c>
      <c r="C216" s="324"/>
      <c r="D216" s="324"/>
      <c r="E216" s="457" t="str">
        <f t="shared" si="12"/>
        <v/>
      </c>
      <c r="F216" s="294" t="str">
        <f t="shared" si="10"/>
        <v>否</v>
      </c>
      <c r="G216" s="174" t="str">
        <f t="shared" si="11"/>
        <v>项</v>
      </c>
    </row>
    <row r="217" ht="36" customHeight="1" spans="1:7">
      <c r="A217" s="456" t="s">
        <v>466</v>
      </c>
      <c r="B217" s="322" t="s">
        <v>467</v>
      </c>
      <c r="C217" s="324"/>
      <c r="D217" s="324"/>
      <c r="E217" s="457" t="str">
        <f t="shared" si="12"/>
        <v/>
      </c>
      <c r="F217" s="294" t="str">
        <f t="shared" si="10"/>
        <v>否</v>
      </c>
      <c r="G217" s="174" t="str">
        <f t="shared" si="11"/>
        <v>项</v>
      </c>
    </row>
    <row r="218" ht="36" customHeight="1" spans="1:7">
      <c r="A218" s="454" t="s">
        <v>468</v>
      </c>
      <c r="B218" s="318" t="s">
        <v>469</v>
      </c>
      <c r="C218" s="326">
        <v>790</v>
      </c>
      <c r="D218" s="326">
        <v>858</v>
      </c>
      <c r="E218" s="457">
        <f t="shared" si="12"/>
        <v>0.086</v>
      </c>
      <c r="F218" s="294" t="str">
        <f t="shared" si="10"/>
        <v>是</v>
      </c>
      <c r="G218" s="174" t="str">
        <f t="shared" si="11"/>
        <v>款</v>
      </c>
    </row>
    <row r="219" ht="36" customHeight="1" spans="1:7">
      <c r="A219" s="456" t="s">
        <v>470</v>
      </c>
      <c r="B219" s="322" t="s">
        <v>138</v>
      </c>
      <c r="C219" s="324">
        <v>622</v>
      </c>
      <c r="D219" s="324">
        <v>680</v>
      </c>
      <c r="E219" s="457">
        <f t="shared" si="12"/>
        <v>0.093</v>
      </c>
      <c r="F219" s="294" t="str">
        <f t="shared" si="10"/>
        <v>是</v>
      </c>
      <c r="G219" s="174" t="str">
        <f t="shared" si="11"/>
        <v>项</v>
      </c>
    </row>
    <row r="220" ht="36" customHeight="1" spans="1:7">
      <c r="A220" s="456" t="s">
        <v>471</v>
      </c>
      <c r="B220" s="322" t="s">
        <v>140</v>
      </c>
      <c r="C220" s="324">
        <v>111</v>
      </c>
      <c r="D220" s="324">
        <v>122</v>
      </c>
      <c r="E220" s="457">
        <f t="shared" si="12"/>
        <v>0.099</v>
      </c>
      <c r="F220" s="294" t="str">
        <f t="shared" si="10"/>
        <v>是</v>
      </c>
      <c r="G220" s="174" t="str">
        <f t="shared" si="11"/>
        <v>项</v>
      </c>
    </row>
    <row r="221" ht="36" customHeight="1" spans="1:7">
      <c r="A221" s="456" t="s">
        <v>472</v>
      </c>
      <c r="B221" s="322" t="s">
        <v>142</v>
      </c>
      <c r="C221" s="324"/>
      <c r="D221" s="324"/>
      <c r="E221" s="457" t="str">
        <f t="shared" si="12"/>
        <v/>
      </c>
      <c r="F221" s="294" t="str">
        <f t="shared" si="10"/>
        <v>否</v>
      </c>
      <c r="G221" s="174" t="str">
        <f t="shared" si="11"/>
        <v>项</v>
      </c>
    </row>
    <row r="222" ht="36" customHeight="1" spans="1:7">
      <c r="A222" s="456" t="s">
        <v>473</v>
      </c>
      <c r="B222" s="322" t="s">
        <v>156</v>
      </c>
      <c r="C222" s="324">
        <v>54</v>
      </c>
      <c r="D222" s="324">
        <v>53</v>
      </c>
      <c r="E222" s="457">
        <f t="shared" si="12"/>
        <v>-0.019</v>
      </c>
      <c r="F222" s="294" t="str">
        <f t="shared" si="10"/>
        <v>是</v>
      </c>
      <c r="G222" s="174" t="str">
        <f t="shared" si="11"/>
        <v>项</v>
      </c>
    </row>
    <row r="223" ht="36" customHeight="1" spans="1:7">
      <c r="A223" s="456" t="s">
        <v>474</v>
      </c>
      <c r="B223" s="322" t="s">
        <v>475</v>
      </c>
      <c r="C223" s="324">
        <v>3</v>
      </c>
      <c r="D223" s="324">
        <v>3</v>
      </c>
      <c r="E223" s="457">
        <f t="shared" si="12"/>
        <v>0</v>
      </c>
      <c r="F223" s="294" t="str">
        <f t="shared" si="10"/>
        <v>是</v>
      </c>
      <c r="G223" s="174" t="str">
        <f t="shared" si="11"/>
        <v>项</v>
      </c>
    </row>
    <row r="224" ht="36" customHeight="1" spans="1:7">
      <c r="A224" s="454" t="s">
        <v>476</v>
      </c>
      <c r="B224" s="318" t="s">
        <v>477</v>
      </c>
      <c r="C224" s="326"/>
      <c r="D224" s="326"/>
      <c r="E224" s="457" t="str">
        <f t="shared" si="12"/>
        <v/>
      </c>
      <c r="F224" s="294" t="str">
        <f t="shared" si="10"/>
        <v>否</v>
      </c>
      <c r="G224" s="174" t="str">
        <f t="shared" si="11"/>
        <v>款</v>
      </c>
    </row>
    <row r="225" ht="36" customHeight="1" spans="1:7">
      <c r="A225" s="456" t="s">
        <v>478</v>
      </c>
      <c r="B225" s="322" t="s">
        <v>138</v>
      </c>
      <c r="C225" s="324"/>
      <c r="D225" s="324"/>
      <c r="E225" s="457" t="str">
        <f t="shared" si="12"/>
        <v/>
      </c>
      <c r="F225" s="294" t="str">
        <f t="shared" si="10"/>
        <v>否</v>
      </c>
      <c r="G225" s="174" t="str">
        <f t="shared" si="11"/>
        <v>项</v>
      </c>
    </row>
    <row r="226" ht="36" customHeight="1" spans="1:7">
      <c r="A226" s="456" t="s">
        <v>479</v>
      </c>
      <c r="B226" s="322" t="s">
        <v>140</v>
      </c>
      <c r="C226" s="324"/>
      <c r="D226" s="324"/>
      <c r="E226" s="457" t="str">
        <f t="shared" si="12"/>
        <v/>
      </c>
      <c r="F226" s="294" t="str">
        <f t="shared" si="10"/>
        <v>否</v>
      </c>
      <c r="G226" s="174" t="str">
        <f t="shared" si="11"/>
        <v>项</v>
      </c>
    </row>
    <row r="227" ht="36" customHeight="1" spans="1:7">
      <c r="A227" s="456" t="s">
        <v>480</v>
      </c>
      <c r="B227" s="322" t="s">
        <v>142</v>
      </c>
      <c r="C227" s="324"/>
      <c r="D227" s="324"/>
      <c r="E227" s="457" t="str">
        <f t="shared" si="12"/>
        <v/>
      </c>
      <c r="F227" s="294" t="str">
        <f t="shared" si="10"/>
        <v>否</v>
      </c>
      <c r="G227" s="174" t="str">
        <f t="shared" si="11"/>
        <v>项</v>
      </c>
    </row>
    <row r="228" ht="36" customHeight="1" spans="1:7">
      <c r="A228" s="456" t="s">
        <v>481</v>
      </c>
      <c r="B228" s="322" t="s">
        <v>482</v>
      </c>
      <c r="C228" s="324"/>
      <c r="D228" s="324"/>
      <c r="E228" s="457" t="str">
        <f t="shared" si="12"/>
        <v/>
      </c>
      <c r="F228" s="294" t="str">
        <f t="shared" si="10"/>
        <v>否</v>
      </c>
      <c r="G228" s="174" t="str">
        <f t="shared" si="11"/>
        <v>项</v>
      </c>
    </row>
    <row r="229" ht="36" customHeight="1" spans="1:7">
      <c r="A229" s="456" t="s">
        <v>483</v>
      </c>
      <c r="B229" s="322" t="s">
        <v>156</v>
      </c>
      <c r="C229" s="324"/>
      <c r="D229" s="324"/>
      <c r="E229" s="457" t="str">
        <f t="shared" si="12"/>
        <v/>
      </c>
      <c r="F229" s="294" t="str">
        <f t="shared" si="10"/>
        <v>否</v>
      </c>
      <c r="G229" s="174" t="str">
        <f t="shared" si="11"/>
        <v>项</v>
      </c>
    </row>
    <row r="230" ht="36" customHeight="1" spans="1:7">
      <c r="A230" s="456" t="s">
        <v>484</v>
      </c>
      <c r="B230" s="322" t="s">
        <v>485</v>
      </c>
      <c r="C230" s="324"/>
      <c r="D230" s="324"/>
      <c r="E230" s="457" t="str">
        <f t="shared" si="12"/>
        <v/>
      </c>
      <c r="F230" s="294" t="str">
        <f t="shared" si="10"/>
        <v>否</v>
      </c>
      <c r="G230" s="174" t="str">
        <f t="shared" si="11"/>
        <v>项</v>
      </c>
    </row>
    <row r="231" ht="36" customHeight="1" spans="1:7">
      <c r="A231" s="454" t="s">
        <v>486</v>
      </c>
      <c r="B231" s="318" t="s">
        <v>487</v>
      </c>
      <c r="C231" s="326">
        <v>1092</v>
      </c>
      <c r="D231" s="326">
        <v>1185</v>
      </c>
      <c r="E231" s="457">
        <f t="shared" si="12"/>
        <v>0.085</v>
      </c>
      <c r="F231" s="294" t="str">
        <f t="shared" si="10"/>
        <v>是</v>
      </c>
      <c r="G231" s="174" t="str">
        <f t="shared" si="11"/>
        <v>款</v>
      </c>
    </row>
    <row r="232" ht="36" customHeight="1" spans="1:7">
      <c r="A232" s="456" t="s">
        <v>488</v>
      </c>
      <c r="B232" s="322" t="s">
        <v>138</v>
      </c>
      <c r="C232" s="324">
        <v>957</v>
      </c>
      <c r="D232" s="324">
        <v>1005</v>
      </c>
      <c r="E232" s="457">
        <f t="shared" si="12"/>
        <v>0.05</v>
      </c>
      <c r="F232" s="294" t="str">
        <f t="shared" si="10"/>
        <v>是</v>
      </c>
      <c r="G232" s="174" t="str">
        <f t="shared" si="11"/>
        <v>项</v>
      </c>
    </row>
    <row r="233" ht="36" customHeight="1" spans="1:7">
      <c r="A233" s="456" t="s">
        <v>489</v>
      </c>
      <c r="B233" s="322" t="s">
        <v>140</v>
      </c>
      <c r="C233" s="324">
        <v>2</v>
      </c>
      <c r="D233" s="324">
        <v>2</v>
      </c>
      <c r="E233" s="457">
        <f t="shared" si="12"/>
        <v>0</v>
      </c>
      <c r="F233" s="294" t="str">
        <f t="shared" si="10"/>
        <v>是</v>
      </c>
      <c r="G233" s="174" t="str">
        <f t="shared" si="11"/>
        <v>项</v>
      </c>
    </row>
    <row r="234" ht="36" customHeight="1" spans="1:7">
      <c r="A234" s="456" t="s">
        <v>490</v>
      </c>
      <c r="B234" s="322" t="s">
        <v>142</v>
      </c>
      <c r="C234" s="324"/>
      <c r="D234" s="324"/>
      <c r="E234" s="457" t="str">
        <f t="shared" si="12"/>
        <v/>
      </c>
      <c r="F234" s="294" t="str">
        <f t="shared" si="10"/>
        <v>否</v>
      </c>
      <c r="G234" s="174" t="str">
        <f t="shared" si="11"/>
        <v>项</v>
      </c>
    </row>
    <row r="235" ht="36" customHeight="1" spans="1:7">
      <c r="A235" s="456" t="s">
        <v>491</v>
      </c>
      <c r="B235" s="322" t="s">
        <v>492</v>
      </c>
      <c r="C235" s="324"/>
      <c r="D235" s="324">
        <v>25</v>
      </c>
      <c r="E235" s="457" t="str">
        <f t="shared" si="12"/>
        <v/>
      </c>
      <c r="F235" s="294" t="str">
        <f t="shared" si="10"/>
        <v>是</v>
      </c>
      <c r="G235" s="174" t="str">
        <f t="shared" si="11"/>
        <v>项</v>
      </c>
    </row>
    <row r="236" ht="36" customHeight="1" spans="1:7">
      <c r="A236" s="456" t="s">
        <v>493</v>
      </c>
      <c r="B236" s="322" t="s">
        <v>494</v>
      </c>
      <c r="C236" s="324"/>
      <c r="D236" s="324">
        <v>5</v>
      </c>
      <c r="E236" s="457" t="str">
        <f t="shared" si="12"/>
        <v/>
      </c>
      <c r="F236" s="294" t="str">
        <f t="shared" si="10"/>
        <v>是</v>
      </c>
      <c r="G236" s="174" t="str">
        <f t="shared" si="11"/>
        <v>项</v>
      </c>
    </row>
    <row r="237" ht="36" customHeight="1" spans="1:7">
      <c r="A237" s="456" t="s">
        <v>495</v>
      </c>
      <c r="B237" s="322" t="s">
        <v>239</v>
      </c>
      <c r="C237" s="324"/>
      <c r="D237" s="324"/>
      <c r="E237" s="457" t="str">
        <f t="shared" si="12"/>
        <v/>
      </c>
      <c r="F237" s="294" t="str">
        <f t="shared" si="10"/>
        <v>否</v>
      </c>
      <c r="G237" s="174" t="str">
        <f t="shared" si="11"/>
        <v>项</v>
      </c>
    </row>
    <row r="238" ht="36" customHeight="1" spans="1:7">
      <c r="A238" s="456" t="s">
        <v>496</v>
      </c>
      <c r="B238" s="322" t="s">
        <v>497</v>
      </c>
      <c r="C238" s="324"/>
      <c r="D238" s="324"/>
      <c r="E238" s="457" t="str">
        <f t="shared" si="12"/>
        <v/>
      </c>
      <c r="F238" s="294" t="str">
        <f t="shared" si="10"/>
        <v>否</v>
      </c>
      <c r="G238" s="174" t="str">
        <f t="shared" si="11"/>
        <v>项</v>
      </c>
    </row>
    <row r="239" ht="36" customHeight="1" spans="1:7">
      <c r="A239" s="456" t="s">
        <v>498</v>
      </c>
      <c r="B239" s="322" t="s">
        <v>499</v>
      </c>
      <c r="C239" s="324"/>
      <c r="D239" s="324"/>
      <c r="E239" s="457" t="str">
        <f t="shared" si="12"/>
        <v/>
      </c>
      <c r="F239" s="294" t="str">
        <f t="shared" si="10"/>
        <v>否</v>
      </c>
      <c r="G239" s="174" t="str">
        <f t="shared" si="11"/>
        <v>项</v>
      </c>
    </row>
    <row r="240" ht="36" customHeight="1" spans="1:7">
      <c r="A240" s="456" t="s">
        <v>500</v>
      </c>
      <c r="B240" s="322" t="s">
        <v>501</v>
      </c>
      <c r="C240" s="324"/>
      <c r="D240" s="324"/>
      <c r="E240" s="457" t="str">
        <f t="shared" si="12"/>
        <v/>
      </c>
      <c r="F240" s="294" t="str">
        <f t="shared" si="10"/>
        <v>否</v>
      </c>
      <c r="G240" s="174" t="str">
        <f t="shared" si="11"/>
        <v>项</v>
      </c>
    </row>
    <row r="241" ht="36" customHeight="1" spans="1:7">
      <c r="A241" s="456" t="s">
        <v>502</v>
      </c>
      <c r="B241" s="322" t="s">
        <v>503</v>
      </c>
      <c r="C241" s="324"/>
      <c r="D241" s="324"/>
      <c r="E241" s="457" t="str">
        <f t="shared" si="12"/>
        <v/>
      </c>
      <c r="F241" s="294" t="str">
        <f t="shared" si="10"/>
        <v>否</v>
      </c>
      <c r="G241" s="174" t="str">
        <f t="shared" si="11"/>
        <v>项</v>
      </c>
    </row>
    <row r="242" ht="36" customHeight="1" spans="1:7">
      <c r="A242" s="456" t="s">
        <v>504</v>
      </c>
      <c r="B242" s="322" t="s">
        <v>505</v>
      </c>
      <c r="C242" s="324"/>
      <c r="D242" s="324"/>
      <c r="E242" s="457" t="str">
        <f t="shared" si="12"/>
        <v/>
      </c>
      <c r="F242" s="294" t="str">
        <f t="shared" si="10"/>
        <v>否</v>
      </c>
      <c r="G242" s="174" t="str">
        <f t="shared" si="11"/>
        <v>项</v>
      </c>
    </row>
    <row r="243" ht="36" customHeight="1" spans="1:7">
      <c r="A243" s="456" t="s">
        <v>506</v>
      </c>
      <c r="B243" s="322" t="s">
        <v>507</v>
      </c>
      <c r="C243" s="324">
        <v>7</v>
      </c>
      <c r="D243" s="324">
        <v>7</v>
      </c>
      <c r="E243" s="457">
        <f t="shared" si="12"/>
        <v>0</v>
      </c>
      <c r="F243" s="294" t="str">
        <f t="shared" si="10"/>
        <v>是</v>
      </c>
      <c r="G243" s="174" t="str">
        <f t="shared" si="11"/>
        <v>项</v>
      </c>
    </row>
    <row r="244" ht="36" customHeight="1" spans="1:7">
      <c r="A244" s="456" t="s">
        <v>508</v>
      </c>
      <c r="B244" s="322" t="s">
        <v>156</v>
      </c>
      <c r="C244" s="324">
        <v>97</v>
      </c>
      <c r="D244" s="324">
        <v>106</v>
      </c>
      <c r="E244" s="457">
        <f t="shared" si="12"/>
        <v>0.093</v>
      </c>
      <c r="F244" s="294" t="str">
        <f t="shared" si="10"/>
        <v>是</v>
      </c>
      <c r="G244" s="174" t="str">
        <f t="shared" si="11"/>
        <v>项</v>
      </c>
    </row>
    <row r="245" ht="36" customHeight="1" spans="1:7">
      <c r="A245" s="456" t="s">
        <v>509</v>
      </c>
      <c r="B245" s="322" t="s">
        <v>510</v>
      </c>
      <c r="C245" s="324">
        <v>29</v>
      </c>
      <c r="D245" s="324">
        <v>35</v>
      </c>
      <c r="E245" s="457">
        <f t="shared" ref="E245:E306" si="13">IF(C245&lt;&gt;0,D245/C245-1,"")</f>
        <v>0.207</v>
      </c>
      <c r="F245" s="294" t="str">
        <f t="shared" si="10"/>
        <v>是</v>
      </c>
      <c r="G245" s="174" t="str">
        <f t="shared" si="11"/>
        <v>项</v>
      </c>
    </row>
    <row r="246" ht="36" customHeight="1" spans="1:7">
      <c r="A246" s="454" t="s">
        <v>511</v>
      </c>
      <c r="B246" s="318" t="s">
        <v>512</v>
      </c>
      <c r="C246" s="326">
        <v>231</v>
      </c>
      <c r="D246" s="326">
        <v>270</v>
      </c>
      <c r="E246" s="457">
        <f t="shared" si="13"/>
        <v>0.169</v>
      </c>
      <c r="F246" s="294" t="str">
        <f t="shared" si="10"/>
        <v>是</v>
      </c>
      <c r="G246" s="174" t="str">
        <f t="shared" si="11"/>
        <v>款</v>
      </c>
    </row>
    <row r="247" ht="36" customHeight="1" spans="1:7">
      <c r="A247" s="456" t="s">
        <v>513</v>
      </c>
      <c r="B247" s="322" t="s">
        <v>514</v>
      </c>
      <c r="C247" s="324"/>
      <c r="D247" s="324"/>
      <c r="E247" s="457" t="str">
        <f t="shared" si="13"/>
        <v/>
      </c>
      <c r="F247" s="294" t="str">
        <f t="shared" si="10"/>
        <v>否</v>
      </c>
      <c r="G247" s="174" t="str">
        <f t="shared" si="11"/>
        <v>项</v>
      </c>
    </row>
    <row r="248" ht="36" customHeight="1" spans="1:7">
      <c r="A248" s="456" t="s">
        <v>515</v>
      </c>
      <c r="B248" s="322" t="s">
        <v>516</v>
      </c>
      <c r="C248" s="324">
        <v>231</v>
      </c>
      <c r="D248" s="324">
        <v>270</v>
      </c>
      <c r="E248" s="457">
        <f t="shared" si="13"/>
        <v>0.169</v>
      </c>
      <c r="F248" s="294" t="str">
        <f t="shared" si="10"/>
        <v>是</v>
      </c>
      <c r="G248" s="174" t="str">
        <f t="shared" si="11"/>
        <v>项</v>
      </c>
    </row>
    <row r="249" ht="36" customHeight="1" spans="1:7">
      <c r="A249" s="454" t="s">
        <v>70</v>
      </c>
      <c r="B249" s="318" t="s">
        <v>71</v>
      </c>
      <c r="C249" s="326"/>
      <c r="D249" s="326"/>
      <c r="E249" s="457" t="str">
        <f t="shared" si="13"/>
        <v/>
      </c>
      <c r="F249" s="294" t="str">
        <f t="shared" si="10"/>
        <v>是</v>
      </c>
      <c r="G249" s="174" t="str">
        <f t="shared" si="11"/>
        <v>类</v>
      </c>
    </row>
    <row r="250" ht="36" customHeight="1" spans="1:7">
      <c r="A250" s="454" t="s">
        <v>517</v>
      </c>
      <c r="B250" s="318" t="s">
        <v>518</v>
      </c>
      <c r="C250" s="326"/>
      <c r="D250" s="326"/>
      <c r="E250" s="457" t="str">
        <f t="shared" si="13"/>
        <v/>
      </c>
      <c r="F250" s="294" t="str">
        <f t="shared" si="10"/>
        <v>否</v>
      </c>
      <c r="G250" s="174" t="str">
        <f t="shared" si="11"/>
        <v>款</v>
      </c>
    </row>
    <row r="251" ht="36" customHeight="1" spans="1:7">
      <c r="A251" s="454" t="s">
        <v>519</v>
      </c>
      <c r="B251" s="318" t="s">
        <v>520</v>
      </c>
      <c r="C251" s="326"/>
      <c r="D251" s="326"/>
      <c r="E251" s="457" t="str">
        <f t="shared" si="13"/>
        <v/>
      </c>
      <c r="F251" s="294" t="str">
        <f t="shared" si="10"/>
        <v>否</v>
      </c>
      <c r="G251" s="174" t="str">
        <f t="shared" si="11"/>
        <v>款</v>
      </c>
    </row>
    <row r="252" ht="36" customHeight="1" spans="1:7">
      <c r="A252" s="454" t="s">
        <v>72</v>
      </c>
      <c r="B252" s="318" t="s">
        <v>73</v>
      </c>
      <c r="C252" s="326">
        <v>92</v>
      </c>
      <c r="D252" s="326">
        <v>94</v>
      </c>
      <c r="E252" s="457">
        <f t="shared" si="13"/>
        <v>0.022</v>
      </c>
      <c r="F252" s="294" t="str">
        <f t="shared" si="10"/>
        <v>是</v>
      </c>
      <c r="G252" s="174" t="str">
        <f t="shared" si="11"/>
        <v>类</v>
      </c>
    </row>
    <row r="253" ht="36" customHeight="1" spans="1:7">
      <c r="A253" s="318" t="s">
        <v>521</v>
      </c>
      <c r="B253" s="318" t="s">
        <v>522</v>
      </c>
      <c r="C253" s="326"/>
      <c r="D253" s="326"/>
      <c r="E253" s="457" t="str">
        <f t="shared" si="13"/>
        <v/>
      </c>
      <c r="F253" s="294" t="str">
        <f t="shared" si="10"/>
        <v>否</v>
      </c>
      <c r="G253" s="174" t="str">
        <f t="shared" si="11"/>
        <v>款</v>
      </c>
    </row>
    <row r="254" ht="36" customHeight="1" spans="1:7">
      <c r="A254" s="322" t="s">
        <v>523</v>
      </c>
      <c r="B254" s="322" t="s">
        <v>524</v>
      </c>
      <c r="C254" s="324"/>
      <c r="D254" s="324"/>
      <c r="E254" s="457" t="str">
        <f t="shared" si="13"/>
        <v/>
      </c>
      <c r="F254" s="294" t="str">
        <f t="shared" si="10"/>
        <v>否</v>
      </c>
      <c r="G254" s="174" t="str">
        <f t="shared" si="11"/>
        <v>项</v>
      </c>
    </row>
    <row r="255" ht="36" customHeight="1" spans="1:7">
      <c r="A255" s="318" t="s">
        <v>525</v>
      </c>
      <c r="B255" s="318" t="s">
        <v>526</v>
      </c>
      <c r="C255" s="326"/>
      <c r="D255" s="326"/>
      <c r="E255" s="457" t="str">
        <f t="shared" si="13"/>
        <v/>
      </c>
      <c r="F255" s="294" t="str">
        <f t="shared" si="10"/>
        <v>否</v>
      </c>
      <c r="G255" s="174" t="str">
        <f t="shared" si="11"/>
        <v>款</v>
      </c>
    </row>
    <row r="256" ht="36" customHeight="1" spans="1:7">
      <c r="A256" s="322" t="s">
        <v>527</v>
      </c>
      <c r="B256" s="322" t="s">
        <v>528</v>
      </c>
      <c r="C256" s="324"/>
      <c r="D256" s="324"/>
      <c r="E256" s="457" t="str">
        <f t="shared" si="13"/>
        <v/>
      </c>
      <c r="F256" s="294" t="str">
        <f t="shared" si="10"/>
        <v>否</v>
      </c>
      <c r="G256" s="174" t="str">
        <f t="shared" si="11"/>
        <v>项</v>
      </c>
    </row>
    <row r="257" ht="36" customHeight="1" spans="1:7">
      <c r="A257" s="318" t="s">
        <v>529</v>
      </c>
      <c r="B257" s="318" t="s">
        <v>530</v>
      </c>
      <c r="C257" s="326"/>
      <c r="D257" s="326"/>
      <c r="E257" s="457" t="str">
        <f t="shared" si="13"/>
        <v/>
      </c>
      <c r="F257" s="294" t="str">
        <f t="shared" si="10"/>
        <v>否</v>
      </c>
      <c r="G257" s="174" t="str">
        <f t="shared" si="11"/>
        <v>款</v>
      </c>
    </row>
    <row r="258" ht="36" customHeight="1" spans="1:7">
      <c r="A258" s="322" t="s">
        <v>531</v>
      </c>
      <c r="B258" s="322" t="s">
        <v>532</v>
      </c>
      <c r="C258" s="324"/>
      <c r="D258" s="324"/>
      <c r="E258" s="457" t="str">
        <f t="shared" si="13"/>
        <v/>
      </c>
      <c r="F258" s="294" t="str">
        <f t="shared" si="10"/>
        <v>否</v>
      </c>
      <c r="G258" s="174" t="str">
        <f t="shared" si="11"/>
        <v>项</v>
      </c>
    </row>
    <row r="259" ht="36" customHeight="1" spans="1:7">
      <c r="A259" s="454" t="s">
        <v>533</v>
      </c>
      <c r="B259" s="318" t="s">
        <v>534</v>
      </c>
      <c r="C259" s="326">
        <v>84</v>
      </c>
      <c r="D259" s="326">
        <v>94</v>
      </c>
      <c r="E259" s="457">
        <f t="shared" si="13"/>
        <v>0.119</v>
      </c>
      <c r="F259" s="294" t="str">
        <f t="shared" ref="F259:F321" si="14">IF(LEN(A259)=3,"是",IF(B259&lt;&gt;"",IF(SUM(C259:D259)&lt;&gt;0,"是","否"),"是"))</f>
        <v>是</v>
      </c>
      <c r="G259" s="174" t="str">
        <f t="shared" ref="G259:G321" si="15">IF(LEN(A259)=3,"类",IF(LEN(A259)=5,"款","项"))</f>
        <v>款</v>
      </c>
    </row>
    <row r="260" ht="36" customHeight="1" spans="1:7">
      <c r="A260" s="456" t="s">
        <v>535</v>
      </c>
      <c r="B260" s="322" t="s">
        <v>536</v>
      </c>
      <c r="C260" s="324">
        <v>56</v>
      </c>
      <c r="D260" s="324">
        <v>60</v>
      </c>
      <c r="E260" s="457">
        <f t="shared" si="13"/>
        <v>0.071</v>
      </c>
      <c r="F260" s="294" t="str">
        <f t="shared" si="14"/>
        <v>是</v>
      </c>
      <c r="G260" s="174" t="str">
        <f t="shared" si="15"/>
        <v>项</v>
      </c>
    </row>
    <row r="261" ht="36" customHeight="1" spans="1:7">
      <c r="A261" s="456" t="s">
        <v>537</v>
      </c>
      <c r="B261" s="322" t="s">
        <v>538</v>
      </c>
      <c r="C261" s="324"/>
      <c r="D261" s="324"/>
      <c r="E261" s="457" t="str">
        <f t="shared" si="13"/>
        <v/>
      </c>
      <c r="F261" s="294" t="str">
        <f t="shared" si="14"/>
        <v>否</v>
      </c>
      <c r="G261" s="174" t="str">
        <f t="shared" si="15"/>
        <v>项</v>
      </c>
    </row>
    <row r="262" ht="36" customHeight="1" spans="1:7">
      <c r="A262" s="456" t="s">
        <v>539</v>
      </c>
      <c r="B262" s="322" t="s">
        <v>540</v>
      </c>
      <c r="C262" s="324"/>
      <c r="D262" s="324"/>
      <c r="E262" s="457" t="str">
        <f t="shared" si="13"/>
        <v/>
      </c>
      <c r="F262" s="294" t="str">
        <f t="shared" si="14"/>
        <v>否</v>
      </c>
      <c r="G262" s="174" t="str">
        <f t="shared" si="15"/>
        <v>项</v>
      </c>
    </row>
    <row r="263" ht="36" customHeight="1" spans="1:7">
      <c r="A263" s="456" t="s">
        <v>541</v>
      </c>
      <c r="B263" s="322" t="s">
        <v>542</v>
      </c>
      <c r="C263" s="324"/>
      <c r="D263" s="324"/>
      <c r="E263" s="457" t="str">
        <f t="shared" si="13"/>
        <v/>
      </c>
      <c r="F263" s="294" t="str">
        <f t="shared" si="14"/>
        <v>否</v>
      </c>
      <c r="G263" s="174" t="str">
        <f t="shared" si="15"/>
        <v>项</v>
      </c>
    </row>
    <row r="264" ht="36" customHeight="1" spans="1:7">
      <c r="A264" s="456" t="s">
        <v>543</v>
      </c>
      <c r="B264" s="322" t="s">
        <v>544</v>
      </c>
      <c r="C264" s="324"/>
      <c r="D264" s="324"/>
      <c r="E264" s="457" t="str">
        <f t="shared" si="13"/>
        <v/>
      </c>
      <c r="F264" s="294" t="str">
        <f t="shared" si="14"/>
        <v>否</v>
      </c>
      <c r="G264" s="174" t="str">
        <f t="shared" si="15"/>
        <v>项</v>
      </c>
    </row>
    <row r="265" ht="36" customHeight="1" spans="1:7">
      <c r="A265" s="456" t="s">
        <v>545</v>
      </c>
      <c r="B265" s="322" t="s">
        <v>546</v>
      </c>
      <c r="C265" s="324"/>
      <c r="D265" s="324"/>
      <c r="E265" s="457" t="str">
        <f t="shared" si="13"/>
        <v/>
      </c>
      <c r="F265" s="294" t="str">
        <f t="shared" si="14"/>
        <v>否</v>
      </c>
      <c r="G265" s="174" t="str">
        <f t="shared" si="15"/>
        <v>项</v>
      </c>
    </row>
    <row r="266" ht="36" customHeight="1" spans="1:7">
      <c r="A266" s="456" t="s">
        <v>547</v>
      </c>
      <c r="B266" s="322" t="s">
        <v>548</v>
      </c>
      <c r="C266" s="324">
        <v>28</v>
      </c>
      <c r="D266" s="324">
        <v>34</v>
      </c>
      <c r="E266" s="457">
        <f t="shared" si="13"/>
        <v>0.214</v>
      </c>
      <c r="F266" s="294" t="str">
        <f t="shared" si="14"/>
        <v>是</v>
      </c>
      <c r="G266" s="174" t="str">
        <f t="shared" si="15"/>
        <v>项</v>
      </c>
    </row>
    <row r="267" ht="36" customHeight="1" spans="1:7">
      <c r="A267" s="456" t="s">
        <v>549</v>
      </c>
      <c r="B267" s="322" t="s">
        <v>550</v>
      </c>
      <c r="C267" s="324"/>
      <c r="D267" s="324"/>
      <c r="E267" s="457" t="str">
        <f t="shared" si="13"/>
        <v/>
      </c>
      <c r="F267" s="294" t="str">
        <f t="shared" si="14"/>
        <v>否</v>
      </c>
      <c r="G267" s="174" t="str">
        <f t="shared" si="15"/>
        <v>项</v>
      </c>
    </row>
    <row r="268" ht="36" customHeight="1" spans="1:7">
      <c r="A268" s="456" t="s">
        <v>551</v>
      </c>
      <c r="B268" s="322" t="s">
        <v>552</v>
      </c>
      <c r="C268" s="324"/>
      <c r="D268" s="324"/>
      <c r="E268" s="457" t="str">
        <f t="shared" si="13"/>
        <v/>
      </c>
      <c r="F268" s="294" t="str">
        <f t="shared" si="14"/>
        <v>否</v>
      </c>
      <c r="G268" s="174" t="str">
        <f t="shared" si="15"/>
        <v>项</v>
      </c>
    </row>
    <row r="269" ht="36" customHeight="1" spans="1:7">
      <c r="A269" s="454" t="s">
        <v>553</v>
      </c>
      <c r="B269" s="318" t="s">
        <v>554</v>
      </c>
      <c r="C269" s="326">
        <v>8</v>
      </c>
      <c r="D269" s="326"/>
      <c r="E269" s="457">
        <f t="shared" si="13"/>
        <v>-1</v>
      </c>
      <c r="F269" s="294" t="str">
        <f t="shared" si="14"/>
        <v>是</v>
      </c>
      <c r="G269" s="174" t="str">
        <f t="shared" si="15"/>
        <v>款</v>
      </c>
    </row>
    <row r="270" ht="36" customHeight="1" spans="1:7">
      <c r="A270" s="322" t="s">
        <v>555</v>
      </c>
      <c r="B270" s="322" t="s">
        <v>556</v>
      </c>
      <c r="C270" s="324">
        <v>8</v>
      </c>
      <c r="D270" s="324"/>
      <c r="E270" s="457">
        <f t="shared" si="13"/>
        <v>-1</v>
      </c>
      <c r="F270" s="294" t="str">
        <f t="shared" si="14"/>
        <v>是</v>
      </c>
      <c r="G270" s="174" t="str">
        <f t="shared" si="15"/>
        <v>项</v>
      </c>
    </row>
    <row r="271" ht="36" customHeight="1" spans="1:7">
      <c r="A271" s="454" t="s">
        <v>74</v>
      </c>
      <c r="B271" s="318" t="s">
        <v>75</v>
      </c>
      <c r="C271" s="326">
        <v>10996</v>
      </c>
      <c r="D271" s="326">
        <v>11216</v>
      </c>
      <c r="E271" s="457">
        <f t="shared" si="13"/>
        <v>0.02</v>
      </c>
      <c r="F271" s="294" t="str">
        <f t="shared" si="14"/>
        <v>是</v>
      </c>
      <c r="G271" s="174" t="str">
        <f t="shared" si="15"/>
        <v>类</v>
      </c>
    </row>
    <row r="272" ht="36" customHeight="1" spans="1:7">
      <c r="A272" s="454" t="s">
        <v>557</v>
      </c>
      <c r="B272" s="318" t="s">
        <v>558</v>
      </c>
      <c r="C272" s="326"/>
      <c r="D272" s="326"/>
      <c r="E272" s="457" t="str">
        <f t="shared" si="13"/>
        <v/>
      </c>
      <c r="F272" s="294" t="str">
        <f t="shared" si="14"/>
        <v>否</v>
      </c>
      <c r="G272" s="174" t="str">
        <f t="shared" si="15"/>
        <v>款</v>
      </c>
    </row>
    <row r="273" ht="36" customHeight="1" spans="1:7">
      <c r="A273" s="456" t="s">
        <v>559</v>
      </c>
      <c r="B273" s="322" t="s">
        <v>560</v>
      </c>
      <c r="C273" s="324"/>
      <c r="D273" s="324"/>
      <c r="E273" s="457" t="str">
        <f t="shared" si="13"/>
        <v/>
      </c>
      <c r="F273" s="294" t="str">
        <f t="shared" si="14"/>
        <v>否</v>
      </c>
      <c r="G273" s="174" t="str">
        <f t="shared" si="15"/>
        <v>项</v>
      </c>
    </row>
    <row r="274" ht="36" customHeight="1" spans="1:7">
      <c r="A274" s="456" t="s">
        <v>561</v>
      </c>
      <c r="B274" s="322" t="s">
        <v>562</v>
      </c>
      <c r="C274" s="324"/>
      <c r="D274" s="324"/>
      <c r="E274" s="457" t="str">
        <f t="shared" si="13"/>
        <v/>
      </c>
      <c r="F274" s="294" t="str">
        <f t="shared" si="14"/>
        <v>否</v>
      </c>
      <c r="G274" s="174" t="str">
        <f t="shared" si="15"/>
        <v>项</v>
      </c>
    </row>
    <row r="275" ht="36" customHeight="1" spans="1:7">
      <c r="A275" s="454" t="s">
        <v>563</v>
      </c>
      <c r="B275" s="318" t="s">
        <v>564</v>
      </c>
      <c r="C275" s="326">
        <v>9805</v>
      </c>
      <c r="D275" s="326">
        <v>10039</v>
      </c>
      <c r="E275" s="457">
        <f t="shared" si="13"/>
        <v>0.024</v>
      </c>
      <c r="F275" s="294" t="str">
        <f t="shared" si="14"/>
        <v>是</v>
      </c>
      <c r="G275" s="174" t="str">
        <f t="shared" si="15"/>
        <v>款</v>
      </c>
    </row>
    <row r="276" ht="36" customHeight="1" spans="1:7">
      <c r="A276" s="456" t="s">
        <v>565</v>
      </c>
      <c r="B276" s="322" t="s">
        <v>138</v>
      </c>
      <c r="C276" s="324">
        <v>5515</v>
      </c>
      <c r="D276" s="324">
        <v>5637</v>
      </c>
      <c r="E276" s="457">
        <f t="shared" si="13"/>
        <v>0.022</v>
      </c>
      <c r="F276" s="294" t="str">
        <f t="shared" si="14"/>
        <v>是</v>
      </c>
      <c r="G276" s="174" t="str">
        <f t="shared" si="15"/>
        <v>项</v>
      </c>
    </row>
    <row r="277" ht="36" customHeight="1" spans="1:7">
      <c r="A277" s="456" t="s">
        <v>566</v>
      </c>
      <c r="B277" s="322" t="s">
        <v>140</v>
      </c>
      <c r="C277" s="324">
        <v>3499</v>
      </c>
      <c r="D277" s="324">
        <v>3600</v>
      </c>
      <c r="E277" s="457">
        <f t="shared" si="13"/>
        <v>0.029</v>
      </c>
      <c r="F277" s="294" t="str">
        <f t="shared" si="14"/>
        <v>是</v>
      </c>
      <c r="G277" s="174" t="str">
        <f t="shared" si="15"/>
        <v>项</v>
      </c>
    </row>
    <row r="278" ht="36" customHeight="1" spans="1:7">
      <c r="A278" s="456" t="s">
        <v>567</v>
      </c>
      <c r="B278" s="322" t="s">
        <v>142</v>
      </c>
      <c r="C278" s="324"/>
      <c r="D278" s="324"/>
      <c r="E278" s="457" t="str">
        <f t="shared" si="13"/>
        <v/>
      </c>
      <c r="F278" s="294" t="str">
        <f t="shared" si="14"/>
        <v>否</v>
      </c>
      <c r="G278" s="174" t="str">
        <f t="shared" si="15"/>
        <v>项</v>
      </c>
    </row>
    <row r="279" ht="36" customHeight="1" spans="1:7">
      <c r="A279" s="456" t="s">
        <v>568</v>
      </c>
      <c r="B279" s="322" t="s">
        <v>239</v>
      </c>
      <c r="C279" s="324"/>
      <c r="D279" s="324"/>
      <c r="E279" s="457" t="str">
        <f t="shared" si="13"/>
        <v/>
      </c>
      <c r="F279" s="294" t="str">
        <f t="shared" si="14"/>
        <v>否</v>
      </c>
      <c r="G279" s="174" t="str">
        <f t="shared" si="15"/>
        <v>项</v>
      </c>
    </row>
    <row r="280" ht="36" customHeight="1" spans="1:7">
      <c r="A280" s="456" t="s">
        <v>569</v>
      </c>
      <c r="B280" s="322" t="s">
        <v>570</v>
      </c>
      <c r="C280" s="324">
        <v>577</v>
      </c>
      <c r="D280" s="324">
        <v>550</v>
      </c>
      <c r="E280" s="457">
        <f t="shared" si="13"/>
        <v>-0.047</v>
      </c>
      <c r="F280" s="294" t="str">
        <f t="shared" si="14"/>
        <v>是</v>
      </c>
      <c r="G280" s="174" t="str">
        <f t="shared" si="15"/>
        <v>项</v>
      </c>
    </row>
    <row r="281" ht="36" customHeight="1" spans="1:7">
      <c r="A281" s="456" t="s">
        <v>571</v>
      </c>
      <c r="B281" s="322" t="s">
        <v>572</v>
      </c>
      <c r="C281" s="324"/>
      <c r="D281" s="324"/>
      <c r="E281" s="457" t="str">
        <f t="shared" si="13"/>
        <v/>
      </c>
      <c r="F281" s="294" t="str">
        <f t="shared" si="14"/>
        <v>否</v>
      </c>
      <c r="G281" s="174" t="str">
        <f t="shared" si="15"/>
        <v>项</v>
      </c>
    </row>
    <row r="282" ht="36" customHeight="1" spans="1:7">
      <c r="A282" s="456" t="s">
        <v>573</v>
      </c>
      <c r="B282" s="322" t="s">
        <v>574</v>
      </c>
      <c r="C282" s="324"/>
      <c r="D282" s="324"/>
      <c r="E282" s="457" t="str">
        <f t="shared" si="13"/>
        <v/>
      </c>
      <c r="F282" s="294" t="str">
        <f t="shared" si="14"/>
        <v>否</v>
      </c>
      <c r="G282" s="174" t="str">
        <f t="shared" si="15"/>
        <v>项</v>
      </c>
    </row>
    <row r="283" ht="36" customHeight="1" spans="1:7">
      <c r="A283" s="456" t="s">
        <v>575</v>
      </c>
      <c r="B283" s="322" t="s">
        <v>576</v>
      </c>
      <c r="C283" s="324"/>
      <c r="D283" s="324"/>
      <c r="E283" s="457" t="str">
        <f t="shared" si="13"/>
        <v/>
      </c>
      <c r="F283" s="294" t="str">
        <f t="shared" si="14"/>
        <v>否</v>
      </c>
      <c r="G283" s="174" t="str">
        <f t="shared" si="15"/>
        <v>项</v>
      </c>
    </row>
    <row r="284" ht="36" customHeight="1" spans="1:7">
      <c r="A284" s="456" t="s">
        <v>577</v>
      </c>
      <c r="B284" s="322" t="s">
        <v>156</v>
      </c>
      <c r="C284" s="324"/>
      <c r="D284" s="324"/>
      <c r="E284" s="457" t="str">
        <f t="shared" si="13"/>
        <v/>
      </c>
      <c r="F284" s="294" t="str">
        <f t="shared" si="14"/>
        <v>否</v>
      </c>
      <c r="G284" s="174" t="str">
        <f t="shared" si="15"/>
        <v>项</v>
      </c>
    </row>
    <row r="285" ht="36" customHeight="1" spans="1:7">
      <c r="A285" s="456" t="s">
        <v>578</v>
      </c>
      <c r="B285" s="322" t="s">
        <v>579</v>
      </c>
      <c r="C285" s="324">
        <v>214</v>
      </c>
      <c r="D285" s="324">
        <v>252</v>
      </c>
      <c r="E285" s="457">
        <f t="shared" si="13"/>
        <v>0.178</v>
      </c>
      <c r="F285" s="294" t="str">
        <f t="shared" si="14"/>
        <v>是</v>
      </c>
      <c r="G285" s="174" t="str">
        <f t="shared" si="15"/>
        <v>项</v>
      </c>
    </row>
    <row r="286" ht="36" customHeight="1" spans="1:7">
      <c r="A286" s="454" t="s">
        <v>580</v>
      </c>
      <c r="B286" s="318" t="s">
        <v>581</v>
      </c>
      <c r="C286" s="326"/>
      <c r="D286" s="326"/>
      <c r="E286" s="457" t="str">
        <f t="shared" si="13"/>
        <v/>
      </c>
      <c r="F286" s="294" t="str">
        <f t="shared" si="14"/>
        <v>否</v>
      </c>
      <c r="G286" s="174" t="str">
        <f t="shared" si="15"/>
        <v>款</v>
      </c>
    </row>
    <row r="287" ht="36" customHeight="1" spans="1:7">
      <c r="A287" s="456" t="s">
        <v>582</v>
      </c>
      <c r="B287" s="322" t="s">
        <v>138</v>
      </c>
      <c r="C287" s="324"/>
      <c r="D287" s="324"/>
      <c r="E287" s="457" t="str">
        <f t="shared" si="13"/>
        <v/>
      </c>
      <c r="F287" s="294" t="str">
        <f t="shared" si="14"/>
        <v>否</v>
      </c>
      <c r="G287" s="174" t="str">
        <f t="shared" si="15"/>
        <v>项</v>
      </c>
    </row>
    <row r="288" ht="36" customHeight="1" spans="1:7">
      <c r="A288" s="456" t="s">
        <v>583</v>
      </c>
      <c r="B288" s="322" t="s">
        <v>140</v>
      </c>
      <c r="C288" s="324"/>
      <c r="D288" s="324"/>
      <c r="E288" s="457" t="str">
        <f t="shared" si="13"/>
        <v/>
      </c>
      <c r="F288" s="294" t="str">
        <f t="shared" si="14"/>
        <v>否</v>
      </c>
      <c r="G288" s="174" t="str">
        <f t="shared" si="15"/>
        <v>项</v>
      </c>
    </row>
    <row r="289" ht="36" customHeight="1" spans="1:7">
      <c r="A289" s="456" t="s">
        <v>584</v>
      </c>
      <c r="B289" s="322" t="s">
        <v>142</v>
      </c>
      <c r="C289" s="324"/>
      <c r="D289" s="324"/>
      <c r="E289" s="457" t="str">
        <f t="shared" si="13"/>
        <v/>
      </c>
      <c r="F289" s="294" t="str">
        <f t="shared" si="14"/>
        <v>否</v>
      </c>
      <c r="G289" s="174" t="str">
        <f t="shared" si="15"/>
        <v>项</v>
      </c>
    </row>
    <row r="290" ht="36" customHeight="1" spans="1:7">
      <c r="A290" s="456" t="s">
        <v>585</v>
      </c>
      <c r="B290" s="322" t="s">
        <v>586</v>
      </c>
      <c r="C290" s="324"/>
      <c r="D290" s="324"/>
      <c r="E290" s="457" t="str">
        <f t="shared" si="13"/>
        <v/>
      </c>
      <c r="F290" s="294" t="str">
        <f t="shared" si="14"/>
        <v>否</v>
      </c>
      <c r="G290" s="174" t="str">
        <f t="shared" si="15"/>
        <v>项</v>
      </c>
    </row>
    <row r="291" ht="36" customHeight="1" spans="1:7">
      <c r="A291" s="456" t="s">
        <v>587</v>
      </c>
      <c r="B291" s="322" t="s">
        <v>156</v>
      </c>
      <c r="C291" s="324"/>
      <c r="D291" s="324"/>
      <c r="E291" s="457" t="str">
        <f t="shared" si="13"/>
        <v/>
      </c>
      <c r="F291" s="294" t="str">
        <f t="shared" si="14"/>
        <v>否</v>
      </c>
      <c r="G291" s="174" t="str">
        <f t="shared" si="15"/>
        <v>项</v>
      </c>
    </row>
    <row r="292" ht="36" customHeight="1" spans="1:7">
      <c r="A292" s="456" t="s">
        <v>588</v>
      </c>
      <c r="B292" s="322" t="s">
        <v>589</v>
      </c>
      <c r="C292" s="324"/>
      <c r="D292" s="324"/>
      <c r="E292" s="457" t="str">
        <f t="shared" si="13"/>
        <v/>
      </c>
      <c r="F292" s="294" t="str">
        <f t="shared" si="14"/>
        <v>否</v>
      </c>
      <c r="G292" s="174" t="str">
        <f t="shared" si="15"/>
        <v>项</v>
      </c>
    </row>
    <row r="293" ht="36" customHeight="1" spans="1:7">
      <c r="A293" s="454" t="s">
        <v>590</v>
      </c>
      <c r="B293" s="318" t="s">
        <v>591</v>
      </c>
      <c r="C293" s="326">
        <v>17</v>
      </c>
      <c r="D293" s="326">
        <v>3</v>
      </c>
      <c r="E293" s="457">
        <f t="shared" si="13"/>
        <v>-0.824</v>
      </c>
      <c r="F293" s="294" t="str">
        <f t="shared" si="14"/>
        <v>是</v>
      </c>
      <c r="G293" s="174" t="str">
        <f t="shared" si="15"/>
        <v>款</v>
      </c>
    </row>
    <row r="294" ht="36" customHeight="1" spans="1:7">
      <c r="A294" s="456" t="s">
        <v>592</v>
      </c>
      <c r="B294" s="322" t="s">
        <v>138</v>
      </c>
      <c r="C294" s="324">
        <v>10</v>
      </c>
      <c r="D294" s="324">
        <v>0</v>
      </c>
      <c r="E294" s="457">
        <f t="shared" si="13"/>
        <v>-1</v>
      </c>
      <c r="F294" s="294" t="str">
        <f t="shared" si="14"/>
        <v>是</v>
      </c>
      <c r="G294" s="174" t="str">
        <f t="shared" si="15"/>
        <v>项</v>
      </c>
    </row>
    <row r="295" ht="36" customHeight="1" spans="1:7">
      <c r="A295" s="456" t="s">
        <v>593</v>
      </c>
      <c r="B295" s="322" t="s">
        <v>140</v>
      </c>
      <c r="C295" s="324"/>
      <c r="D295" s="324"/>
      <c r="E295" s="457" t="str">
        <f t="shared" si="13"/>
        <v/>
      </c>
      <c r="F295" s="294" t="str">
        <f t="shared" si="14"/>
        <v>否</v>
      </c>
      <c r="G295" s="174" t="str">
        <f t="shared" si="15"/>
        <v>项</v>
      </c>
    </row>
    <row r="296" ht="36" customHeight="1" spans="1:7">
      <c r="A296" s="456" t="s">
        <v>594</v>
      </c>
      <c r="B296" s="322" t="s">
        <v>142</v>
      </c>
      <c r="C296" s="324"/>
      <c r="D296" s="324"/>
      <c r="E296" s="457" t="str">
        <f t="shared" si="13"/>
        <v/>
      </c>
      <c r="F296" s="294" t="str">
        <f t="shared" si="14"/>
        <v>否</v>
      </c>
      <c r="G296" s="174" t="str">
        <f t="shared" si="15"/>
        <v>项</v>
      </c>
    </row>
    <row r="297" ht="36" customHeight="1" spans="1:7">
      <c r="A297" s="456" t="s">
        <v>595</v>
      </c>
      <c r="B297" s="322" t="s">
        <v>596</v>
      </c>
      <c r="C297" s="324"/>
      <c r="D297" s="324"/>
      <c r="E297" s="457" t="str">
        <f t="shared" si="13"/>
        <v/>
      </c>
      <c r="F297" s="294" t="str">
        <f t="shared" si="14"/>
        <v>否</v>
      </c>
      <c r="G297" s="174" t="str">
        <f t="shared" si="15"/>
        <v>项</v>
      </c>
    </row>
    <row r="298" ht="36" customHeight="1" spans="1:7">
      <c r="A298" s="456" t="s">
        <v>597</v>
      </c>
      <c r="B298" s="322" t="s">
        <v>598</v>
      </c>
      <c r="C298" s="324"/>
      <c r="D298" s="324"/>
      <c r="E298" s="457" t="str">
        <f t="shared" si="13"/>
        <v/>
      </c>
      <c r="F298" s="294" t="str">
        <f t="shared" si="14"/>
        <v>否</v>
      </c>
      <c r="G298" s="174" t="str">
        <f t="shared" si="15"/>
        <v>项</v>
      </c>
    </row>
    <row r="299" ht="36" customHeight="1" spans="1:7">
      <c r="A299" s="456" t="s">
        <v>599</v>
      </c>
      <c r="B299" s="322" t="s">
        <v>156</v>
      </c>
      <c r="C299" s="324"/>
      <c r="D299" s="324"/>
      <c r="E299" s="457" t="str">
        <f t="shared" si="13"/>
        <v/>
      </c>
      <c r="F299" s="294" t="str">
        <f t="shared" si="14"/>
        <v>否</v>
      </c>
      <c r="G299" s="174" t="str">
        <f t="shared" si="15"/>
        <v>项</v>
      </c>
    </row>
    <row r="300" ht="36" customHeight="1" spans="1:7">
      <c r="A300" s="456" t="s">
        <v>600</v>
      </c>
      <c r="B300" s="322" t="s">
        <v>601</v>
      </c>
      <c r="C300" s="324">
        <v>7</v>
      </c>
      <c r="D300" s="324">
        <v>3</v>
      </c>
      <c r="E300" s="457">
        <f t="shared" si="13"/>
        <v>-0.571</v>
      </c>
      <c r="F300" s="294" t="str">
        <f t="shared" si="14"/>
        <v>是</v>
      </c>
      <c r="G300" s="174" t="str">
        <f t="shared" si="15"/>
        <v>项</v>
      </c>
    </row>
    <row r="301" ht="36" customHeight="1" spans="1:7">
      <c r="A301" s="454" t="s">
        <v>602</v>
      </c>
      <c r="B301" s="318" t="s">
        <v>603</v>
      </c>
      <c r="C301" s="326">
        <v>30</v>
      </c>
      <c r="D301" s="326">
        <v>13</v>
      </c>
      <c r="E301" s="457">
        <f t="shared" si="13"/>
        <v>-0.567</v>
      </c>
      <c r="F301" s="294" t="str">
        <f t="shared" si="14"/>
        <v>是</v>
      </c>
      <c r="G301" s="174" t="str">
        <f t="shared" si="15"/>
        <v>款</v>
      </c>
    </row>
    <row r="302" ht="36" customHeight="1" spans="1:7">
      <c r="A302" s="456" t="s">
        <v>604</v>
      </c>
      <c r="B302" s="322" t="s">
        <v>138</v>
      </c>
      <c r="C302" s="324">
        <v>17</v>
      </c>
      <c r="D302" s="324"/>
      <c r="E302" s="457">
        <f t="shared" si="13"/>
        <v>-1</v>
      </c>
      <c r="F302" s="294" t="str">
        <f t="shared" si="14"/>
        <v>是</v>
      </c>
      <c r="G302" s="174" t="str">
        <f t="shared" si="15"/>
        <v>项</v>
      </c>
    </row>
    <row r="303" ht="36" customHeight="1" spans="1:7">
      <c r="A303" s="456" t="s">
        <v>605</v>
      </c>
      <c r="B303" s="322" t="s">
        <v>140</v>
      </c>
      <c r="C303" s="324"/>
      <c r="D303" s="324"/>
      <c r="E303" s="457" t="str">
        <f t="shared" si="13"/>
        <v/>
      </c>
      <c r="F303" s="294" t="str">
        <f t="shared" si="14"/>
        <v>否</v>
      </c>
      <c r="G303" s="174" t="str">
        <f t="shared" si="15"/>
        <v>项</v>
      </c>
    </row>
    <row r="304" ht="36" customHeight="1" spans="1:7">
      <c r="A304" s="456" t="s">
        <v>606</v>
      </c>
      <c r="B304" s="322" t="s">
        <v>142</v>
      </c>
      <c r="C304" s="324"/>
      <c r="D304" s="324"/>
      <c r="E304" s="457" t="str">
        <f t="shared" si="13"/>
        <v/>
      </c>
      <c r="F304" s="294" t="str">
        <f t="shared" si="14"/>
        <v>否</v>
      </c>
      <c r="G304" s="174" t="str">
        <f t="shared" si="15"/>
        <v>项</v>
      </c>
    </row>
    <row r="305" ht="36" customHeight="1" spans="1:7">
      <c r="A305" s="456" t="s">
        <v>607</v>
      </c>
      <c r="B305" s="322" t="s">
        <v>608</v>
      </c>
      <c r="C305" s="324"/>
      <c r="D305" s="324"/>
      <c r="E305" s="457" t="str">
        <f t="shared" si="13"/>
        <v/>
      </c>
      <c r="F305" s="294" t="str">
        <f t="shared" si="14"/>
        <v>否</v>
      </c>
      <c r="G305" s="174" t="str">
        <f t="shared" si="15"/>
        <v>项</v>
      </c>
    </row>
    <row r="306" ht="36" customHeight="1" spans="1:7">
      <c r="A306" s="456" t="s">
        <v>609</v>
      </c>
      <c r="B306" s="322" t="s">
        <v>610</v>
      </c>
      <c r="C306" s="324">
        <v>0</v>
      </c>
      <c r="D306" s="324">
        <v>13</v>
      </c>
      <c r="E306" s="457" t="str">
        <f t="shared" si="13"/>
        <v/>
      </c>
      <c r="F306" s="294" t="str">
        <f t="shared" si="14"/>
        <v>是</v>
      </c>
      <c r="G306" s="174" t="str">
        <f t="shared" si="15"/>
        <v>项</v>
      </c>
    </row>
    <row r="307" ht="36" customHeight="1" spans="1:7">
      <c r="A307" s="456" t="s">
        <v>611</v>
      </c>
      <c r="B307" s="322" t="s">
        <v>612</v>
      </c>
      <c r="C307" s="324"/>
      <c r="D307" s="324"/>
      <c r="E307" s="457" t="str">
        <f t="shared" ref="E307:E368" si="16">IF(C307&lt;&gt;0,D307/C307-1,"")</f>
        <v/>
      </c>
      <c r="F307" s="294" t="str">
        <f t="shared" si="14"/>
        <v>否</v>
      </c>
      <c r="G307" s="174" t="str">
        <f t="shared" si="15"/>
        <v>项</v>
      </c>
    </row>
    <row r="308" ht="36" customHeight="1" spans="1:7">
      <c r="A308" s="456" t="s">
        <v>613</v>
      </c>
      <c r="B308" s="322" t="s">
        <v>156</v>
      </c>
      <c r="C308" s="324"/>
      <c r="D308" s="324"/>
      <c r="E308" s="457" t="str">
        <f t="shared" si="16"/>
        <v/>
      </c>
      <c r="F308" s="294" t="str">
        <f t="shared" si="14"/>
        <v>否</v>
      </c>
      <c r="G308" s="174" t="str">
        <f t="shared" si="15"/>
        <v>项</v>
      </c>
    </row>
    <row r="309" ht="36" customHeight="1" spans="1:7">
      <c r="A309" s="456" t="s">
        <v>614</v>
      </c>
      <c r="B309" s="322" t="s">
        <v>615</v>
      </c>
      <c r="C309" s="324">
        <v>13</v>
      </c>
      <c r="D309" s="324"/>
      <c r="E309" s="457">
        <f t="shared" si="16"/>
        <v>-1</v>
      </c>
      <c r="F309" s="294" t="str">
        <f t="shared" si="14"/>
        <v>是</v>
      </c>
      <c r="G309" s="174" t="str">
        <f t="shared" si="15"/>
        <v>项</v>
      </c>
    </row>
    <row r="310" ht="36" customHeight="1" spans="1:7">
      <c r="A310" s="454" t="s">
        <v>616</v>
      </c>
      <c r="B310" s="318" t="s">
        <v>617</v>
      </c>
      <c r="C310" s="326">
        <v>1119</v>
      </c>
      <c r="D310" s="326">
        <v>1131</v>
      </c>
      <c r="E310" s="457">
        <f t="shared" si="16"/>
        <v>0.011</v>
      </c>
      <c r="F310" s="294" t="str">
        <f t="shared" si="14"/>
        <v>是</v>
      </c>
      <c r="G310" s="174" t="str">
        <f t="shared" si="15"/>
        <v>款</v>
      </c>
    </row>
    <row r="311" ht="36" customHeight="1" spans="1:7">
      <c r="A311" s="456" t="s">
        <v>618</v>
      </c>
      <c r="B311" s="322" t="s">
        <v>138</v>
      </c>
      <c r="C311" s="324">
        <v>731</v>
      </c>
      <c r="D311" s="324">
        <v>750</v>
      </c>
      <c r="E311" s="457">
        <f t="shared" si="16"/>
        <v>0.026</v>
      </c>
      <c r="F311" s="294" t="str">
        <f t="shared" si="14"/>
        <v>是</v>
      </c>
      <c r="G311" s="174" t="str">
        <f t="shared" si="15"/>
        <v>项</v>
      </c>
    </row>
    <row r="312" ht="36" customHeight="1" spans="1:7">
      <c r="A312" s="456" t="s">
        <v>619</v>
      </c>
      <c r="B312" s="322" t="s">
        <v>140</v>
      </c>
      <c r="C312" s="324"/>
      <c r="D312" s="324"/>
      <c r="E312" s="457" t="str">
        <f t="shared" si="16"/>
        <v/>
      </c>
      <c r="F312" s="294" t="str">
        <f t="shared" si="14"/>
        <v>否</v>
      </c>
      <c r="G312" s="174" t="str">
        <f t="shared" si="15"/>
        <v>项</v>
      </c>
    </row>
    <row r="313" ht="36" customHeight="1" spans="1:7">
      <c r="A313" s="456" t="s">
        <v>620</v>
      </c>
      <c r="B313" s="322" t="s">
        <v>142</v>
      </c>
      <c r="C313" s="324"/>
      <c r="D313" s="324"/>
      <c r="E313" s="457" t="str">
        <f t="shared" si="16"/>
        <v/>
      </c>
      <c r="F313" s="294" t="str">
        <f t="shared" si="14"/>
        <v>否</v>
      </c>
      <c r="G313" s="174" t="str">
        <f t="shared" si="15"/>
        <v>项</v>
      </c>
    </row>
    <row r="314" ht="36" customHeight="1" spans="1:7">
      <c r="A314" s="456" t="s">
        <v>621</v>
      </c>
      <c r="B314" s="322" t="s">
        <v>622</v>
      </c>
      <c r="C314" s="324">
        <v>113</v>
      </c>
      <c r="D314" s="324">
        <v>115</v>
      </c>
      <c r="E314" s="457">
        <f t="shared" si="16"/>
        <v>0.018</v>
      </c>
      <c r="F314" s="294" t="str">
        <f t="shared" si="14"/>
        <v>是</v>
      </c>
      <c r="G314" s="174" t="str">
        <f t="shared" si="15"/>
        <v>项</v>
      </c>
    </row>
    <row r="315" ht="36" customHeight="1" spans="1:7">
      <c r="A315" s="456" t="s">
        <v>623</v>
      </c>
      <c r="B315" s="322" t="s">
        <v>624</v>
      </c>
      <c r="C315" s="324">
        <v>15</v>
      </c>
      <c r="D315" s="324">
        <v>18</v>
      </c>
      <c r="E315" s="457">
        <f t="shared" si="16"/>
        <v>0.2</v>
      </c>
      <c r="F315" s="294" t="str">
        <f t="shared" si="14"/>
        <v>是</v>
      </c>
      <c r="G315" s="174" t="str">
        <f t="shared" si="15"/>
        <v>项</v>
      </c>
    </row>
    <row r="316" ht="36" customHeight="1" spans="1:7">
      <c r="A316" s="461" t="s">
        <v>625</v>
      </c>
      <c r="B316" s="322" t="s">
        <v>626</v>
      </c>
      <c r="C316" s="324">
        <v>49</v>
      </c>
      <c r="D316" s="324">
        <v>48</v>
      </c>
      <c r="E316" s="457">
        <f t="shared" si="16"/>
        <v>-0.02</v>
      </c>
      <c r="F316" s="294" t="str">
        <f t="shared" si="14"/>
        <v>是</v>
      </c>
      <c r="G316" s="174" t="str">
        <f t="shared" si="15"/>
        <v>项</v>
      </c>
    </row>
    <row r="317" ht="36" customHeight="1" spans="1:7">
      <c r="A317" s="461" t="s">
        <v>627</v>
      </c>
      <c r="B317" s="322" t="s">
        <v>628</v>
      </c>
      <c r="C317" s="324">
        <v>17</v>
      </c>
      <c r="D317" s="324">
        <v>18</v>
      </c>
      <c r="E317" s="457">
        <f t="shared" si="16"/>
        <v>0.059</v>
      </c>
      <c r="F317" s="294" t="str">
        <f t="shared" si="14"/>
        <v>是</v>
      </c>
      <c r="G317" s="174" t="str">
        <f t="shared" si="15"/>
        <v>项</v>
      </c>
    </row>
    <row r="318" ht="36" customHeight="1" spans="1:7">
      <c r="A318" s="456" t="s">
        <v>629</v>
      </c>
      <c r="B318" s="322" t="s">
        <v>630</v>
      </c>
      <c r="C318" s="324"/>
      <c r="D318" s="324"/>
      <c r="E318" s="457" t="str">
        <f t="shared" si="16"/>
        <v/>
      </c>
      <c r="F318" s="294" t="str">
        <f t="shared" si="14"/>
        <v>否</v>
      </c>
      <c r="G318" s="174" t="str">
        <f t="shared" si="15"/>
        <v>项</v>
      </c>
    </row>
    <row r="319" ht="36" customHeight="1" spans="1:7">
      <c r="A319" s="456" t="s">
        <v>631</v>
      </c>
      <c r="B319" s="322" t="s">
        <v>632</v>
      </c>
      <c r="C319" s="324"/>
      <c r="D319" s="324"/>
      <c r="E319" s="457" t="str">
        <f t="shared" si="16"/>
        <v/>
      </c>
      <c r="F319" s="294" t="str">
        <f t="shared" si="14"/>
        <v>否</v>
      </c>
      <c r="G319" s="174" t="str">
        <f t="shared" si="15"/>
        <v>项</v>
      </c>
    </row>
    <row r="320" ht="36" customHeight="1" spans="1:7">
      <c r="A320" s="456" t="s">
        <v>633</v>
      </c>
      <c r="B320" s="322" t="s">
        <v>634</v>
      </c>
      <c r="C320" s="324">
        <v>17</v>
      </c>
      <c r="D320" s="324">
        <v>20</v>
      </c>
      <c r="E320" s="457">
        <f t="shared" si="16"/>
        <v>0.176</v>
      </c>
      <c r="F320" s="294" t="str">
        <f t="shared" si="14"/>
        <v>是</v>
      </c>
      <c r="G320" s="174" t="str">
        <f t="shared" si="15"/>
        <v>项</v>
      </c>
    </row>
    <row r="321" ht="36" customHeight="1" spans="1:7">
      <c r="A321" s="456" t="s">
        <v>635</v>
      </c>
      <c r="B321" s="322" t="s">
        <v>636</v>
      </c>
      <c r="C321" s="324"/>
      <c r="D321" s="324"/>
      <c r="E321" s="457" t="str">
        <f t="shared" si="16"/>
        <v/>
      </c>
      <c r="F321" s="294" t="str">
        <f t="shared" si="14"/>
        <v>否</v>
      </c>
      <c r="G321" s="174" t="str">
        <f t="shared" si="15"/>
        <v>项</v>
      </c>
    </row>
    <row r="322" ht="36" customHeight="1" spans="1:7">
      <c r="A322" s="456" t="s">
        <v>637</v>
      </c>
      <c r="B322" s="322" t="s">
        <v>638</v>
      </c>
      <c r="C322" s="324"/>
      <c r="D322" s="324"/>
      <c r="E322" s="457" t="str">
        <f t="shared" si="16"/>
        <v/>
      </c>
      <c r="F322" s="294" t="str">
        <f t="shared" ref="F322:F383" si="17">IF(LEN(A322)=3,"是",IF(B322&lt;&gt;"",IF(SUM(C322:D322)&lt;&gt;0,"是","否"),"是"))</f>
        <v>否</v>
      </c>
      <c r="G322" s="174" t="str">
        <f t="shared" ref="G322:G383" si="18">IF(LEN(A322)=3,"类",IF(LEN(A322)=5,"款","项"))</f>
        <v>项</v>
      </c>
    </row>
    <row r="323" ht="36" customHeight="1" spans="1:7">
      <c r="A323" s="456" t="s">
        <v>639</v>
      </c>
      <c r="B323" s="322" t="s">
        <v>239</v>
      </c>
      <c r="C323" s="324">
        <v>27</v>
      </c>
      <c r="D323" s="324"/>
      <c r="E323" s="457">
        <f t="shared" si="16"/>
        <v>-1</v>
      </c>
      <c r="F323" s="294" t="str">
        <f t="shared" si="17"/>
        <v>是</v>
      </c>
      <c r="G323" s="174" t="str">
        <f t="shared" si="18"/>
        <v>项</v>
      </c>
    </row>
    <row r="324" ht="36" customHeight="1" spans="1:7">
      <c r="A324" s="456" t="s">
        <v>640</v>
      </c>
      <c r="B324" s="322" t="s">
        <v>156</v>
      </c>
      <c r="C324" s="324">
        <v>133</v>
      </c>
      <c r="D324" s="324">
        <v>140</v>
      </c>
      <c r="E324" s="457">
        <f t="shared" si="16"/>
        <v>0.053</v>
      </c>
      <c r="F324" s="294" t="str">
        <f t="shared" si="17"/>
        <v>是</v>
      </c>
      <c r="G324" s="174" t="str">
        <f t="shared" si="18"/>
        <v>项</v>
      </c>
    </row>
    <row r="325" ht="36" customHeight="1" spans="1:7">
      <c r="A325" s="456" t="s">
        <v>641</v>
      </c>
      <c r="B325" s="322" t="s">
        <v>642</v>
      </c>
      <c r="C325" s="324">
        <v>17</v>
      </c>
      <c r="D325" s="324">
        <v>22</v>
      </c>
      <c r="E325" s="457">
        <f t="shared" si="16"/>
        <v>0.294</v>
      </c>
      <c r="F325" s="294" t="str">
        <f t="shared" si="17"/>
        <v>是</v>
      </c>
      <c r="G325" s="174" t="str">
        <f t="shared" si="18"/>
        <v>项</v>
      </c>
    </row>
    <row r="326" ht="36" customHeight="1" spans="1:7">
      <c r="A326" s="454" t="s">
        <v>643</v>
      </c>
      <c r="B326" s="318" t="s">
        <v>644</v>
      </c>
      <c r="C326" s="326"/>
      <c r="D326" s="326"/>
      <c r="E326" s="457" t="str">
        <f t="shared" si="16"/>
        <v/>
      </c>
      <c r="F326" s="294" t="str">
        <f t="shared" si="17"/>
        <v>否</v>
      </c>
      <c r="G326" s="174" t="str">
        <f t="shared" si="18"/>
        <v>款</v>
      </c>
    </row>
    <row r="327" ht="36" customHeight="1" spans="1:7">
      <c r="A327" s="456" t="s">
        <v>645</v>
      </c>
      <c r="B327" s="322" t="s">
        <v>138</v>
      </c>
      <c r="C327" s="324"/>
      <c r="D327" s="324"/>
      <c r="E327" s="457" t="str">
        <f t="shared" si="16"/>
        <v/>
      </c>
      <c r="F327" s="294" t="str">
        <f t="shared" si="17"/>
        <v>否</v>
      </c>
      <c r="G327" s="174" t="str">
        <f t="shared" si="18"/>
        <v>项</v>
      </c>
    </row>
    <row r="328" ht="36" customHeight="1" spans="1:7">
      <c r="A328" s="456" t="s">
        <v>646</v>
      </c>
      <c r="B328" s="322" t="s">
        <v>140</v>
      </c>
      <c r="C328" s="324"/>
      <c r="D328" s="324"/>
      <c r="E328" s="457" t="str">
        <f t="shared" si="16"/>
        <v/>
      </c>
      <c r="F328" s="294" t="str">
        <f t="shared" si="17"/>
        <v>否</v>
      </c>
      <c r="G328" s="174" t="str">
        <f t="shared" si="18"/>
        <v>项</v>
      </c>
    </row>
    <row r="329" ht="36" customHeight="1" spans="1:7">
      <c r="A329" s="456" t="s">
        <v>647</v>
      </c>
      <c r="B329" s="322" t="s">
        <v>142</v>
      </c>
      <c r="C329" s="324"/>
      <c r="D329" s="324"/>
      <c r="E329" s="457" t="str">
        <f t="shared" si="16"/>
        <v/>
      </c>
      <c r="F329" s="294" t="str">
        <f t="shared" si="17"/>
        <v>否</v>
      </c>
      <c r="G329" s="174" t="str">
        <f t="shared" si="18"/>
        <v>项</v>
      </c>
    </row>
    <row r="330" ht="36" customHeight="1" spans="1:7">
      <c r="A330" s="456" t="s">
        <v>648</v>
      </c>
      <c r="B330" s="322" t="s">
        <v>649</v>
      </c>
      <c r="C330" s="324"/>
      <c r="D330" s="324"/>
      <c r="E330" s="457" t="str">
        <f t="shared" si="16"/>
        <v/>
      </c>
      <c r="F330" s="294" t="str">
        <f t="shared" si="17"/>
        <v>否</v>
      </c>
      <c r="G330" s="174" t="str">
        <f t="shared" si="18"/>
        <v>项</v>
      </c>
    </row>
    <row r="331" ht="36" customHeight="1" spans="1:7">
      <c r="A331" s="456" t="s">
        <v>650</v>
      </c>
      <c r="B331" s="322" t="s">
        <v>651</v>
      </c>
      <c r="C331" s="324"/>
      <c r="D331" s="324"/>
      <c r="E331" s="457" t="str">
        <f t="shared" si="16"/>
        <v/>
      </c>
      <c r="F331" s="294" t="str">
        <f t="shared" si="17"/>
        <v>否</v>
      </c>
      <c r="G331" s="174" t="str">
        <f t="shared" si="18"/>
        <v>项</v>
      </c>
    </row>
    <row r="332" ht="36" customHeight="1" spans="1:7">
      <c r="A332" s="456" t="s">
        <v>652</v>
      </c>
      <c r="B332" s="322" t="s">
        <v>653</v>
      </c>
      <c r="C332" s="324"/>
      <c r="D332" s="324"/>
      <c r="E332" s="457" t="str">
        <f t="shared" si="16"/>
        <v/>
      </c>
      <c r="F332" s="294" t="str">
        <f t="shared" si="17"/>
        <v>否</v>
      </c>
      <c r="G332" s="174" t="str">
        <f t="shared" si="18"/>
        <v>项</v>
      </c>
    </row>
    <row r="333" ht="36" customHeight="1" spans="1:7">
      <c r="A333" s="456" t="s">
        <v>654</v>
      </c>
      <c r="B333" s="322" t="s">
        <v>239</v>
      </c>
      <c r="C333" s="324"/>
      <c r="D333" s="324"/>
      <c r="E333" s="457" t="str">
        <f t="shared" si="16"/>
        <v/>
      </c>
      <c r="F333" s="294" t="str">
        <f t="shared" si="17"/>
        <v>否</v>
      </c>
      <c r="G333" s="174" t="str">
        <f t="shared" si="18"/>
        <v>项</v>
      </c>
    </row>
    <row r="334" ht="36" customHeight="1" spans="1:7">
      <c r="A334" s="456" t="s">
        <v>655</v>
      </c>
      <c r="B334" s="322" t="s">
        <v>156</v>
      </c>
      <c r="C334" s="324"/>
      <c r="D334" s="324"/>
      <c r="E334" s="457" t="str">
        <f t="shared" si="16"/>
        <v/>
      </c>
      <c r="F334" s="294" t="str">
        <f t="shared" si="17"/>
        <v>否</v>
      </c>
      <c r="G334" s="174" t="str">
        <f t="shared" si="18"/>
        <v>项</v>
      </c>
    </row>
    <row r="335" ht="36" customHeight="1" spans="1:7">
      <c r="A335" s="456" t="s">
        <v>656</v>
      </c>
      <c r="B335" s="322" t="s">
        <v>657</v>
      </c>
      <c r="C335" s="324"/>
      <c r="D335" s="324"/>
      <c r="E335" s="457" t="str">
        <f t="shared" si="16"/>
        <v/>
      </c>
      <c r="F335" s="294" t="str">
        <f t="shared" si="17"/>
        <v>否</v>
      </c>
      <c r="G335" s="174" t="str">
        <f t="shared" si="18"/>
        <v>项</v>
      </c>
    </row>
    <row r="336" ht="36" customHeight="1" spans="1:7">
      <c r="A336" s="454" t="s">
        <v>658</v>
      </c>
      <c r="B336" s="318" t="s">
        <v>659</v>
      </c>
      <c r="C336" s="326"/>
      <c r="D336" s="326"/>
      <c r="E336" s="457" t="str">
        <f t="shared" si="16"/>
        <v/>
      </c>
      <c r="F336" s="294" t="str">
        <f t="shared" si="17"/>
        <v>否</v>
      </c>
      <c r="G336" s="174" t="str">
        <f t="shared" si="18"/>
        <v>款</v>
      </c>
    </row>
    <row r="337" ht="36" customHeight="1" spans="1:7">
      <c r="A337" s="456" t="s">
        <v>660</v>
      </c>
      <c r="B337" s="322" t="s">
        <v>138</v>
      </c>
      <c r="C337" s="324"/>
      <c r="D337" s="324"/>
      <c r="E337" s="457" t="str">
        <f t="shared" si="16"/>
        <v/>
      </c>
      <c r="F337" s="294" t="str">
        <f t="shared" si="17"/>
        <v>否</v>
      </c>
      <c r="G337" s="174" t="str">
        <f t="shared" si="18"/>
        <v>项</v>
      </c>
    </row>
    <row r="338" ht="36" customHeight="1" spans="1:7">
      <c r="A338" s="456" t="s">
        <v>661</v>
      </c>
      <c r="B338" s="322" t="s">
        <v>140</v>
      </c>
      <c r="C338" s="324"/>
      <c r="D338" s="324"/>
      <c r="E338" s="457" t="str">
        <f t="shared" si="16"/>
        <v/>
      </c>
      <c r="F338" s="294" t="str">
        <f t="shared" si="17"/>
        <v>否</v>
      </c>
      <c r="G338" s="174" t="str">
        <f t="shared" si="18"/>
        <v>项</v>
      </c>
    </row>
    <row r="339" ht="36" customHeight="1" spans="1:7">
      <c r="A339" s="456" t="s">
        <v>662</v>
      </c>
      <c r="B339" s="322" t="s">
        <v>142</v>
      </c>
      <c r="C339" s="324"/>
      <c r="D339" s="324"/>
      <c r="E339" s="457" t="str">
        <f t="shared" si="16"/>
        <v/>
      </c>
      <c r="F339" s="294" t="str">
        <f t="shared" si="17"/>
        <v>否</v>
      </c>
      <c r="G339" s="174" t="str">
        <f t="shared" si="18"/>
        <v>项</v>
      </c>
    </row>
    <row r="340" ht="36" customHeight="1" spans="1:7">
      <c r="A340" s="456" t="s">
        <v>663</v>
      </c>
      <c r="B340" s="322" t="s">
        <v>664</v>
      </c>
      <c r="C340" s="324"/>
      <c r="D340" s="324"/>
      <c r="E340" s="457" t="str">
        <f t="shared" si="16"/>
        <v/>
      </c>
      <c r="F340" s="294" t="str">
        <f t="shared" si="17"/>
        <v>否</v>
      </c>
      <c r="G340" s="174" t="str">
        <f t="shared" si="18"/>
        <v>项</v>
      </c>
    </row>
    <row r="341" ht="36" customHeight="1" spans="1:7">
      <c r="A341" s="456" t="s">
        <v>665</v>
      </c>
      <c r="B341" s="322" t="s">
        <v>666</v>
      </c>
      <c r="C341" s="324"/>
      <c r="D341" s="324"/>
      <c r="E341" s="457" t="str">
        <f t="shared" si="16"/>
        <v/>
      </c>
      <c r="F341" s="294" t="str">
        <f t="shared" si="17"/>
        <v>否</v>
      </c>
      <c r="G341" s="174" t="str">
        <f t="shared" si="18"/>
        <v>项</v>
      </c>
    </row>
    <row r="342" ht="36" customHeight="1" spans="1:7">
      <c r="A342" s="456" t="s">
        <v>667</v>
      </c>
      <c r="B342" s="322" t="s">
        <v>668</v>
      </c>
      <c r="C342" s="324"/>
      <c r="D342" s="324"/>
      <c r="E342" s="457" t="str">
        <f t="shared" si="16"/>
        <v/>
      </c>
      <c r="F342" s="294" t="str">
        <f t="shared" si="17"/>
        <v>否</v>
      </c>
      <c r="G342" s="174" t="str">
        <f t="shared" si="18"/>
        <v>项</v>
      </c>
    </row>
    <row r="343" ht="36" customHeight="1" spans="1:7">
      <c r="A343" s="456" t="s">
        <v>669</v>
      </c>
      <c r="B343" s="322" t="s">
        <v>239</v>
      </c>
      <c r="C343" s="324"/>
      <c r="D343" s="324"/>
      <c r="E343" s="457" t="str">
        <f t="shared" si="16"/>
        <v/>
      </c>
      <c r="F343" s="294" t="str">
        <f t="shared" si="17"/>
        <v>否</v>
      </c>
      <c r="G343" s="174" t="str">
        <f t="shared" si="18"/>
        <v>项</v>
      </c>
    </row>
    <row r="344" ht="36" customHeight="1" spans="1:7">
      <c r="A344" s="456" t="s">
        <v>670</v>
      </c>
      <c r="B344" s="322" t="s">
        <v>156</v>
      </c>
      <c r="C344" s="324"/>
      <c r="D344" s="324"/>
      <c r="E344" s="457" t="str">
        <f t="shared" si="16"/>
        <v/>
      </c>
      <c r="F344" s="294" t="str">
        <f t="shared" si="17"/>
        <v>否</v>
      </c>
      <c r="G344" s="174" t="str">
        <f t="shared" si="18"/>
        <v>项</v>
      </c>
    </row>
    <row r="345" ht="36" customHeight="1" spans="1:7">
      <c r="A345" s="456" t="s">
        <v>671</v>
      </c>
      <c r="B345" s="322" t="s">
        <v>672</v>
      </c>
      <c r="C345" s="324"/>
      <c r="D345" s="324"/>
      <c r="E345" s="457" t="str">
        <f t="shared" si="16"/>
        <v/>
      </c>
      <c r="F345" s="294" t="str">
        <f t="shared" si="17"/>
        <v>否</v>
      </c>
      <c r="G345" s="174" t="str">
        <f t="shared" si="18"/>
        <v>项</v>
      </c>
    </row>
    <row r="346" ht="36" customHeight="1" spans="1:7">
      <c r="A346" s="454" t="s">
        <v>673</v>
      </c>
      <c r="B346" s="318" t="s">
        <v>674</v>
      </c>
      <c r="C346" s="326"/>
      <c r="D346" s="326"/>
      <c r="E346" s="457" t="str">
        <f t="shared" si="16"/>
        <v/>
      </c>
      <c r="F346" s="294" t="str">
        <f t="shared" si="17"/>
        <v>否</v>
      </c>
      <c r="G346" s="174" t="str">
        <f t="shared" si="18"/>
        <v>款</v>
      </c>
    </row>
    <row r="347" ht="36" customHeight="1" spans="1:7">
      <c r="A347" s="456" t="s">
        <v>675</v>
      </c>
      <c r="B347" s="322" t="s">
        <v>138</v>
      </c>
      <c r="C347" s="324"/>
      <c r="D347" s="324"/>
      <c r="E347" s="457" t="str">
        <f t="shared" si="16"/>
        <v/>
      </c>
      <c r="F347" s="294" t="str">
        <f t="shared" si="17"/>
        <v>否</v>
      </c>
      <c r="G347" s="174" t="str">
        <f t="shared" si="18"/>
        <v>项</v>
      </c>
    </row>
    <row r="348" ht="36" customHeight="1" spans="1:7">
      <c r="A348" s="456" t="s">
        <v>676</v>
      </c>
      <c r="B348" s="322" t="s">
        <v>140</v>
      </c>
      <c r="C348" s="324"/>
      <c r="D348" s="324"/>
      <c r="E348" s="457" t="str">
        <f t="shared" si="16"/>
        <v/>
      </c>
      <c r="F348" s="294" t="str">
        <f t="shared" si="17"/>
        <v>否</v>
      </c>
      <c r="G348" s="174" t="str">
        <f t="shared" si="18"/>
        <v>项</v>
      </c>
    </row>
    <row r="349" ht="36" customHeight="1" spans="1:7">
      <c r="A349" s="456" t="s">
        <v>677</v>
      </c>
      <c r="B349" s="322" t="s">
        <v>142</v>
      </c>
      <c r="C349" s="324"/>
      <c r="D349" s="324"/>
      <c r="E349" s="457" t="str">
        <f t="shared" si="16"/>
        <v/>
      </c>
      <c r="F349" s="294" t="str">
        <f t="shared" si="17"/>
        <v>否</v>
      </c>
      <c r="G349" s="174" t="str">
        <f t="shared" si="18"/>
        <v>项</v>
      </c>
    </row>
    <row r="350" ht="36" customHeight="1" spans="1:7">
      <c r="A350" s="456" t="s">
        <v>678</v>
      </c>
      <c r="B350" s="322" t="s">
        <v>679</v>
      </c>
      <c r="C350" s="324"/>
      <c r="D350" s="324"/>
      <c r="E350" s="457" t="str">
        <f t="shared" si="16"/>
        <v/>
      </c>
      <c r="F350" s="294" t="str">
        <f t="shared" si="17"/>
        <v>否</v>
      </c>
      <c r="G350" s="174" t="str">
        <f t="shared" si="18"/>
        <v>项</v>
      </c>
    </row>
    <row r="351" ht="36" customHeight="1" spans="1:7">
      <c r="A351" s="456" t="s">
        <v>680</v>
      </c>
      <c r="B351" s="322" t="s">
        <v>681</v>
      </c>
      <c r="C351" s="324"/>
      <c r="D351" s="324"/>
      <c r="E351" s="457" t="str">
        <f t="shared" si="16"/>
        <v/>
      </c>
      <c r="F351" s="294" t="str">
        <f t="shared" si="17"/>
        <v>否</v>
      </c>
      <c r="G351" s="174" t="str">
        <f t="shared" si="18"/>
        <v>项</v>
      </c>
    </row>
    <row r="352" ht="36" customHeight="1" spans="1:7">
      <c r="A352" s="456" t="s">
        <v>682</v>
      </c>
      <c r="B352" s="322" t="s">
        <v>156</v>
      </c>
      <c r="C352" s="324"/>
      <c r="D352" s="324"/>
      <c r="E352" s="457" t="str">
        <f t="shared" si="16"/>
        <v/>
      </c>
      <c r="F352" s="294" t="str">
        <f t="shared" si="17"/>
        <v>否</v>
      </c>
      <c r="G352" s="174" t="str">
        <f t="shared" si="18"/>
        <v>项</v>
      </c>
    </row>
    <row r="353" ht="36" customHeight="1" spans="1:7">
      <c r="A353" s="456" t="s">
        <v>683</v>
      </c>
      <c r="B353" s="322" t="s">
        <v>684</v>
      </c>
      <c r="C353" s="324"/>
      <c r="D353" s="324"/>
      <c r="E353" s="457" t="str">
        <f t="shared" si="16"/>
        <v/>
      </c>
      <c r="F353" s="294" t="str">
        <f t="shared" si="17"/>
        <v>否</v>
      </c>
      <c r="G353" s="174" t="str">
        <f t="shared" si="18"/>
        <v>项</v>
      </c>
    </row>
    <row r="354" ht="36" customHeight="1" spans="1:7">
      <c r="A354" s="454" t="s">
        <v>685</v>
      </c>
      <c r="B354" s="318" t="s">
        <v>686</v>
      </c>
      <c r="C354" s="326"/>
      <c r="D354" s="326"/>
      <c r="E354" s="457" t="str">
        <f t="shared" si="16"/>
        <v/>
      </c>
      <c r="F354" s="294" t="str">
        <f t="shared" si="17"/>
        <v>否</v>
      </c>
      <c r="G354" s="174" t="str">
        <f t="shared" si="18"/>
        <v>款</v>
      </c>
    </row>
    <row r="355" ht="36" customHeight="1" spans="1:7">
      <c r="A355" s="456" t="s">
        <v>687</v>
      </c>
      <c r="B355" s="322" t="s">
        <v>138</v>
      </c>
      <c r="C355" s="324"/>
      <c r="D355" s="324"/>
      <c r="E355" s="457" t="str">
        <f t="shared" si="16"/>
        <v/>
      </c>
      <c r="F355" s="294" t="str">
        <f t="shared" si="17"/>
        <v>否</v>
      </c>
      <c r="G355" s="174" t="str">
        <f t="shared" si="18"/>
        <v>项</v>
      </c>
    </row>
    <row r="356" ht="36" customHeight="1" spans="1:7">
      <c r="A356" s="456" t="s">
        <v>688</v>
      </c>
      <c r="B356" s="322" t="s">
        <v>140</v>
      </c>
      <c r="C356" s="324"/>
      <c r="D356" s="324"/>
      <c r="E356" s="457" t="str">
        <f t="shared" si="16"/>
        <v/>
      </c>
      <c r="F356" s="294" t="str">
        <f t="shared" si="17"/>
        <v>否</v>
      </c>
      <c r="G356" s="174" t="str">
        <f t="shared" si="18"/>
        <v>项</v>
      </c>
    </row>
    <row r="357" ht="36" customHeight="1" spans="1:7">
      <c r="A357" s="456" t="s">
        <v>689</v>
      </c>
      <c r="B357" s="322" t="s">
        <v>239</v>
      </c>
      <c r="C357" s="324"/>
      <c r="D357" s="324"/>
      <c r="E357" s="457" t="str">
        <f t="shared" si="16"/>
        <v/>
      </c>
      <c r="F357" s="294" t="str">
        <f t="shared" si="17"/>
        <v>否</v>
      </c>
      <c r="G357" s="174" t="str">
        <f t="shared" si="18"/>
        <v>项</v>
      </c>
    </row>
    <row r="358" ht="36" customHeight="1" spans="1:7">
      <c r="A358" s="456" t="s">
        <v>690</v>
      </c>
      <c r="B358" s="322" t="s">
        <v>691</v>
      </c>
      <c r="C358" s="324"/>
      <c r="D358" s="324"/>
      <c r="E358" s="457" t="str">
        <f t="shared" si="16"/>
        <v/>
      </c>
      <c r="F358" s="294" t="str">
        <f t="shared" si="17"/>
        <v>否</v>
      </c>
      <c r="G358" s="174" t="str">
        <f t="shared" si="18"/>
        <v>项</v>
      </c>
    </row>
    <row r="359" ht="36" customHeight="1" spans="1:7">
      <c r="A359" s="456" t="s">
        <v>692</v>
      </c>
      <c r="B359" s="322" t="s">
        <v>693</v>
      </c>
      <c r="C359" s="324"/>
      <c r="D359" s="324"/>
      <c r="E359" s="457" t="str">
        <f t="shared" si="16"/>
        <v/>
      </c>
      <c r="F359" s="294" t="str">
        <f t="shared" si="17"/>
        <v>否</v>
      </c>
      <c r="G359" s="174" t="str">
        <f t="shared" si="18"/>
        <v>项</v>
      </c>
    </row>
    <row r="360" ht="36" customHeight="1" spans="1:7">
      <c r="A360" s="454" t="s">
        <v>694</v>
      </c>
      <c r="B360" s="318" t="s">
        <v>695</v>
      </c>
      <c r="C360" s="326">
        <v>25</v>
      </c>
      <c r="D360" s="326">
        <v>30</v>
      </c>
      <c r="E360" s="457">
        <f t="shared" si="16"/>
        <v>0.2</v>
      </c>
      <c r="F360" s="294" t="str">
        <f t="shared" si="17"/>
        <v>是</v>
      </c>
      <c r="G360" s="174" t="str">
        <f t="shared" si="18"/>
        <v>款</v>
      </c>
    </row>
    <row r="361" ht="36" customHeight="1" spans="1:7">
      <c r="A361" s="456">
        <v>2049902</v>
      </c>
      <c r="B361" s="322" t="s">
        <v>696</v>
      </c>
      <c r="C361" s="324"/>
      <c r="D361" s="324"/>
      <c r="E361" s="457" t="str">
        <f t="shared" si="16"/>
        <v/>
      </c>
      <c r="F361" s="294" t="str">
        <f t="shared" si="17"/>
        <v>否</v>
      </c>
      <c r="G361" s="174" t="str">
        <f t="shared" si="18"/>
        <v>项</v>
      </c>
    </row>
    <row r="362" ht="36" customHeight="1" spans="1:7">
      <c r="A362" s="462" t="s">
        <v>697</v>
      </c>
      <c r="B362" s="322" t="s">
        <v>698</v>
      </c>
      <c r="C362" s="324">
        <v>25</v>
      </c>
      <c r="D362" s="324">
        <v>30</v>
      </c>
      <c r="E362" s="457">
        <f t="shared" si="16"/>
        <v>0.2</v>
      </c>
      <c r="F362" s="294" t="str">
        <f t="shared" si="17"/>
        <v>是</v>
      </c>
      <c r="G362" s="174" t="str">
        <f t="shared" si="18"/>
        <v>项</v>
      </c>
    </row>
    <row r="363" ht="36" customHeight="1" spans="1:7">
      <c r="A363" s="454" t="s">
        <v>76</v>
      </c>
      <c r="B363" s="318" t="s">
        <v>77</v>
      </c>
      <c r="C363" s="326">
        <v>77710</v>
      </c>
      <c r="D363" s="326">
        <v>79264</v>
      </c>
      <c r="E363" s="457">
        <f t="shared" si="16"/>
        <v>0.02</v>
      </c>
      <c r="F363" s="294" t="str">
        <f t="shared" si="17"/>
        <v>是</v>
      </c>
      <c r="G363" s="174" t="str">
        <f t="shared" si="18"/>
        <v>类</v>
      </c>
    </row>
    <row r="364" ht="36" customHeight="1" spans="1:7">
      <c r="A364" s="454" t="s">
        <v>699</v>
      </c>
      <c r="B364" s="318" t="s">
        <v>700</v>
      </c>
      <c r="C364" s="326">
        <v>1371</v>
      </c>
      <c r="D364" s="326">
        <v>1351</v>
      </c>
      <c r="E364" s="457">
        <f t="shared" si="16"/>
        <v>-0.015</v>
      </c>
      <c r="F364" s="294" t="str">
        <f t="shared" si="17"/>
        <v>是</v>
      </c>
      <c r="G364" s="174" t="str">
        <f t="shared" si="18"/>
        <v>款</v>
      </c>
    </row>
    <row r="365" ht="36" customHeight="1" spans="1:7">
      <c r="A365" s="456" t="s">
        <v>701</v>
      </c>
      <c r="B365" s="322" t="s">
        <v>138</v>
      </c>
      <c r="C365" s="324">
        <v>348</v>
      </c>
      <c r="D365" s="324">
        <v>311</v>
      </c>
      <c r="E365" s="457">
        <f t="shared" si="16"/>
        <v>-0.106</v>
      </c>
      <c r="F365" s="294" t="str">
        <f t="shared" si="17"/>
        <v>是</v>
      </c>
      <c r="G365" s="174" t="str">
        <f t="shared" si="18"/>
        <v>项</v>
      </c>
    </row>
    <row r="366" ht="36" customHeight="1" spans="1:7">
      <c r="A366" s="456" t="s">
        <v>702</v>
      </c>
      <c r="B366" s="322" t="s">
        <v>140</v>
      </c>
      <c r="C366" s="324"/>
      <c r="D366" s="324"/>
      <c r="E366" s="457" t="str">
        <f t="shared" si="16"/>
        <v/>
      </c>
      <c r="F366" s="294" t="str">
        <f t="shared" si="17"/>
        <v>否</v>
      </c>
      <c r="G366" s="174" t="str">
        <f t="shared" si="18"/>
        <v>项</v>
      </c>
    </row>
    <row r="367" ht="36" customHeight="1" spans="1:7">
      <c r="A367" s="456" t="s">
        <v>703</v>
      </c>
      <c r="B367" s="322" t="s">
        <v>142</v>
      </c>
      <c r="C367" s="324"/>
      <c r="D367" s="324"/>
      <c r="E367" s="457" t="str">
        <f t="shared" si="16"/>
        <v/>
      </c>
      <c r="F367" s="294" t="str">
        <f t="shared" si="17"/>
        <v>否</v>
      </c>
      <c r="G367" s="174" t="str">
        <f t="shared" si="18"/>
        <v>项</v>
      </c>
    </row>
    <row r="368" ht="36" customHeight="1" spans="1:7">
      <c r="A368" s="456" t="s">
        <v>704</v>
      </c>
      <c r="B368" s="322" t="s">
        <v>705</v>
      </c>
      <c r="C368" s="324">
        <v>1023</v>
      </c>
      <c r="D368" s="324">
        <v>1040</v>
      </c>
      <c r="E368" s="457">
        <f t="shared" si="16"/>
        <v>0.017</v>
      </c>
      <c r="F368" s="294" t="str">
        <f t="shared" si="17"/>
        <v>是</v>
      </c>
      <c r="G368" s="174" t="str">
        <f t="shared" si="18"/>
        <v>项</v>
      </c>
    </row>
    <row r="369" ht="36" customHeight="1" spans="1:7">
      <c r="A369" s="454" t="s">
        <v>706</v>
      </c>
      <c r="B369" s="318" t="s">
        <v>707</v>
      </c>
      <c r="C369" s="326">
        <v>72070</v>
      </c>
      <c r="D369" s="326">
        <v>74303</v>
      </c>
      <c r="E369" s="457">
        <f t="shared" ref="E369:E430" si="19">IF(C369&lt;&gt;0,D369/C369-1,"")</f>
        <v>0.031</v>
      </c>
      <c r="F369" s="294" t="str">
        <f t="shared" si="17"/>
        <v>是</v>
      </c>
      <c r="G369" s="174" t="str">
        <f t="shared" si="18"/>
        <v>款</v>
      </c>
    </row>
    <row r="370" ht="36" customHeight="1" spans="1:7">
      <c r="A370" s="456" t="s">
        <v>708</v>
      </c>
      <c r="B370" s="322" t="s">
        <v>709</v>
      </c>
      <c r="C370" s="324">
        <v>1956</v>
      </c>
      <c r="D370" s="324">
        <v>1565</v>
      </c>
      <c r="E370" s="457">
        <f t="shared" si="19"/>
        <v>-0.2</v>
      </c>
      <c r="F370" s="294" t="str">
        <f t="shared" si="17"/>
        <v>是</v>
      </c>
      <c r="G370" s="174" t="str">
        <f t="shared" si="18"/>
        <v>项</v>
      </c>
    </row>
    <row r="371" ht="36" customHeight="1" spans="1:7">
      <c r="A371" s="456" t="s">
        <v>710</v>
      </c>
      <c r="B371" s="322" t="s">
        <v>711</v>
      </c>
      <c r="C371" s="324">
        <v>41767</v>
      </c>
      <c r="D371" s="324">
        <v>43172</v>
      </c>
      <c r="E371" s="457">
        <f t="shared" si="19"/>
        <v>0.034</v>
      </c>
      <c r="F371" s="294" t="str">
        <f t="shared" si="17"/>
        <v>是</v>
      </c>
      <c r="G371" s="174" t="str">
        <f t="shared" si="18"/>
        <v>项</v>
      </c>
    </row>
    <row r="372" ht="36" customHeight="1" spans="1:7">
      <c r="A372" s="456" t="s">
        <v>712</v>
      </c>
      <c r="B372" s="322" t="s">
        <v>713</v>
      </c>
      <c r="C372" s="324">
        <v>19607</v>
      </c>
      <c r="D372" s="324">
        <v>21979</v>
      </c>
      <c r="E372" s="457">
        <f t="shared" si="19"/>
        <v>0.121</v>
      </c>
      <c r="F372" s="294" t="str">
        <f t="shared" si="17"/>
        <v>是</v>
      </c>
      <c r="G372" s="174" t="str">
        <f t="shared" si="18"/>
        <v>项</v>
      </c>
    </row>
    <row r="373" ht="36" customHeight="1" spans="1:7">
      <c r="A373" s="456" t="s">
        <v>714</v>
      </c>
      <c r="B373" s="322" t="s">
        <v>715</v>
      </c>
      <c r="C373" s="324">
        <v>8605</v>
      </c>
      <c r="D373" s="324">
        <v>7442</v>
      </c>
      <c r="E373" s="457">
        <f t="shared" si="19"/>
        <v>-0.135</v>
      </c>
      <c r="F373" s="294" t="str">
        <f t="shared" si="17"/>
        <v>是</v>
      </c>
      <c r="G373" s="174" t="str">
        <f t="shared" si="18"/>
        <v>项</v>
      </c>
    </row>
    <row r="374" ht="36" customHeight="1" spans="1:7">
      <c r="A374" s="456" t="s">
        <v>716</v>
      </c>
      <c r="B374" s="322" t="s">
        <v>717</v>
      </c>
      <c r="C374" s="324"/>
      <c r="D374" s="324"/>
      <c r="E374" s="457" t="str">
        <f t="shared" si="19"/>
        <v/>
      </c>
      <c r="F374" s="294" t="str">
        <f t="shared" si="17"/>
        <v>否</v>
      </c>
      <c r="G374" s="174" t="str">
        <f t="shared" si="18"/>
        <v>项</v>
      </c>
    </row>
    <row r="375" ht="36" customHeight="1" spans="1:7">
      <c r="A375" s="456" t="s">
        <v>718</v>
      </c>
      <c r="B375" s="322" t="s">
        <v>719</v>
      </c>
      <c r="C375" s="324"/>
      <c r="D375" s="324"/>
      <c r="E375" s="457" t="str">
        <f t="shared" si="19"/>
        <v/>
      </c>
      <c r="F375" s="294" t="str">
        <f t="shared" si="17"/>
        <v>否</v>
      </c>
      <c r="G375" s="174" t="str">
        <f t="shared" si="18"/>
        <v>项</v>
      </c>
    </row>
    <row r="376" ht="36" customHeight="1" spans="1:7">
      <c r="A376" s="456" t="s">
        <v>720</v>
      </c>
      <c r="B376" s="322" t="s">
        <v>721</v>
      </c>
      <c r="C376" s="324"/>
      <c r="D376" s="324"/>
      <c r="E376" s="457" t="str">
        <f t="shared" si="19"/>
        <v/>
      </c>
      <c r="F376" s="294" t="str">
        <f t="shared" si="17"/>
        <v>否</v>
      </c>
      <c r="G376" s="174" t="str">
        <f t="shared" si="18"/>
        <v>项</v>
      </c>
    </row>
    <row r="377" ht="36" customHeight="1" spans="1:7">
      <c r="A377" s="456" t="s">
        <v>722</v>
      </c>
      <c r="B377" s="322" t="s">
        <v>723</v>
      </c>
      <c r="C377" s="324">
        <v>135</v>
      </c>
      <c r="D377" s="324">
        <v>145</v>
      </c>
      <c r="E377" s="457">
        <f t="shared" si="19"/>
        <v>0.074</v>
      </c>
      <c r="F377" s="294" t="str">
        <f t="shared" si="17"/>
        <v>是</v>
      </c>
      <c r="G377" s="174" t="str">
        <f t="shared" si="18"/>
        <v>项</v>
      </c>
    </row>
    <row r="378" ht="36" customHeight="1" spans="1:7">
      <c r="A378" s="454" t="s">
        <v>724</v>
      </c>
      <c r="B378" s="318" t="s">
        <v>725</v>
      </c>
      <c r="C378" s="326">
        <v>1966</v>
      </c>
      <c r="D378" s="326">
        <v>1852</v>
      </c>
      <c r="E378" s="457">
        <f t="shared" si="19"/>
        <v>-0.058</v>
      </c>
      <c r="F378" s="294" t="str">
        <f t="shared" si="17"/>
        <v>是</v>
      </c>
      <c r="G378" s="174" t="str">
        <f t="shared" si="18"/>
        <v>款</v>
      </c>
    </row>
    <row r="379" ht="36" customHeight="1" spans="1:7">
      <c r="A379" s="456" t="s">
        <v>726</v>
      </c>
      <c r="B379" s="322" t="s">
        <v>727</v>
      </c>
      <c r="C379" s="324"/>
      <c r="D379" s="324"/>
      <c r="E379" s="457" t="str">
        <f t="shared" si="19"/>
        <v/>
      </c>
      <c r="F379" s="294" t="str">
        <f t="shared" si="17"/>
        <v>否</v>
      </c>
      <c r="G379" s="174" t="str">
        <f t="shared" si="18"/>
        <v>项</v>
      </c>
    </row>
    <row r="380" ht="36" customHeight="1" spans="1:7">
      <c r="A380" s="456" t="s">
        <v>728</v>
      </c>
      <c r="B380" s="322" t="s">
        <v>729</v>
      </c>
      <c r="C380" s="324">
        <v>1966</v>
      </c>
      <c r="D380" s="324">
        <v>1852</v>
      </c>
      <c r="E380" s="457">
        <f t="shared" si="19"/>
        <v>-0.058</v>
      </c>
      <c r="F380" s="294" t="str">
        <f t="shared" si="17"/>
        <v>是</v>
      </c>
      <c r="G380" s="174" t="str">
        <f t="shared" si="18"/>
        <v>项</v>
      </c>
    </row>
    <row r="381" ht="36" customHeight="1" spans="1:7">
      <c r="A381" s="456" t="s">
        <v>730</v>
      </c>
      <c r="B381" s="322" t="s">
        <v>731</v>
      </c>
      <c r="C381" s="324"/>
      <c r="D381" s="324"/>
      <c r="E381" s="457" t="str">
        <f t="shared" si="19"/>
        <v/>
      </c>
      <c r="F381" s="294" t="str">
        <f t="shared" si="17"/>
        <v>否</v>
      </c>
      <c r="G381" s="174" t="str">
        <f t="shared" si="18"/>
        <v>项</v>
      </c>
    </row>
    <row r="382" ht="36" customHeight="1" spans="1:7">
      <c r="A382" s="456" t="s">
        <v>732</v>
      </c>
      <c r="B382" s="322" t="s">
        <v>733</v>
      </c>
      <c r="C382" s="324"/>
      <c r="D382" s="324"/>
      <c r="E382" s="457" t="str">
        <f t="shared" si="19"/>
        <v/>
      </c>
      <c r="F382" s="294" t="str">
        <f t="shared" si="17"/>
        <v>否</v>
      </c>
      <c r="G382" s="174" t="str">
        <f t="shared" si="18"/>
        <v>项</v>
      </c>
    </row>
    <row r="383" ht="36" customHeight="1" spans="1:7">
      <c r="A383" s="456" t="s">
        <v>734</v>
      </c>
      <c r="B383" s="322" t="s">
        <v>735</v>
      </c>
      <c r="C383" s="324"/>
      <c r="D383" s="324"/>
      <c r="E383" s="457" t="str">
        <f t="shared" si="19"/>
        <v/>
      </c>
      <c r="F383" s="294" t="str">
        <f t="shared" si="17"/>
        <v>否</v>
      </c>
      <c r="G383" s="174" t="str">
        <f t="shared" si="18"/>
        <v>项</v>
      </c>
    </row>
    <row r="384" ht="36" customHeight="1" spans="1:7">
      <c r="A384" s="454" t="s">
        <v>736</v>
      </c>
      <c r="B384" s="318" t="s">
        <v>737</v>
      </c>
      <c r="C384" s="326"/>
      <c r="D384" s="326"/>
      <c r="E384" s="457" t="str">
        <f t="shared" si="19"/>
        <v/>
      </c>
      <c r="F384" s="294" t="str">
        <f t="shared" ref="F384:F445" si="20">IF(LEN(A384)=3,"是",IF(B384&lt;&gt;"",IF(SUM(C384:D384)&lt;&gt;0,"是","否"),"是"))</f>
        <v>否</v>
      </c>
      <c r="G384" s="174" t="str">
        <f t="shared" ref="G384:G445" si="21">IF(LEN(A384)=3,"类",IF(LEN(A384)=5,"款","项"))</f>
        <v>款</v>
      </c>
    </row>
    <row r="385" ht="36" customHeight="1" spans="1:7">
      <c r="A385" s="456" t="s">
        <v>738</v>
      </c>
      <c r="B385" s="322" t="s">
        <v>739</v>
      </c>
      <c r="C385" s="324"/>
      <c r="D385" s="324"/>
      <c r="E385" s="457" t="str">
        <f t="shared" si="19"/>
        <v/>
      </c>
      <c r="F385" s="294" t="str">
        <f t="shared" si="20"/>
        <v>否</v>
      </c>
      <c r="G385" s="174" t="str">
        <f t="shared" si="21"/>
        <v>项</v>
      </c>
    </row>
    <row r="386" ht="36" customHeight="1" spans="1:7">
      <c r="A386" s="456" t="s">
        <v>740</v>
      </c>
      <c r="B386" s="322" t="s">
        <v>741</v>
      </c>
      <c r="C386" s="324"/>
      <c r="D386" s="324"/>
      <c r="E386" s="457" t="str">
        <f t="shared" si="19"/>
        <v/>
      </c>
      <c r="F386" s="294" t="str">
        <f t="shared" si="20"/>
        <v>否</v>
      </c>
      <c r="G386" s="174" t="str">
        <f t="shared" si="21"/>
        <v>项</v>
      </c>
    </row>
    <row r="387" ht="36" customHeight="1" spans="1:7">
      <c r="A387" s="456" t="s">
        <v>742</v>
      </c>
      <c r="B387" s="322" t="s">
        <v>743</v>
      </c>
      <c r="C387" s="324"/>
      <c r="D387" s="324"/>
      <c r="E387" s="457" t="str">
        <f t="shared" si="19"/>
        <v/>
      </c>
      <c r="F387" s="294" t="str">
        <f t="shared" si="20"/>
        <v>否</v>
      </c>
      <c r="G387" s="174" t="str">
        <f t="shared" si="21"/>
        <v>项</v>
      </c>
    </row>
    <row r="388" ht="36" customHeight="1" spans="1:7">
      <c r="A388" s="456" t="s">
        <v>744</v>
      </c>
      <c r="B388" s="322" t="s">
        <v>745</v>
      </c>
      <c r="C388" s="324"/>
      <c r="D388" s="324"/>
      <c r="E388" s="457" t="str">
        <f t="shared" si="19"/>
        <v/>
      </c>
      <c r="F388" s="294" t="str">
        <f t="shared" si="20"/>
        <v>否</v>
      </c>
      <c r="G388" s="174" t="str">
        <f t="shared" si="21"/>
        <v>项</v>
      </c>
    </row>
    <row r="389" ht="36" customHeight="1" spans="1:7">
      <c r="A389" s="456" t="s">
        <v>746</v>
      </c>
      <c r="B389" s="322" t="s">
        <v>747</v>
      </c>
      <c r="C389" s="324"/>
      <c r="D389" s="324"/>
      <c r="E389" s="457" t="str">
        <f t="shared" si="19"/>
        <v/>
      </c>
      <c r="F389" s="294" t="str">
        <f t="shared" si="20"/>
        <v>否</v>
      </c>
      <c r="G389" s="174" t="str">
        <f t="shared" si="21"/>
        <v>项</v>
      </c>
    </row>
    <row r="390" ht="36" customHeight="1" spans="1:7">
      <c r="A390" s="454" t="s">
        <v>748</v>
      </c>
      <c r="B390" s="318" t="s">
        <v>749</v>
      </c>
      <c r="C390" s="326"/>
      <c r="D390" s="326"/>
      <c r="E390" s="457" t="str">
        <f t="shared" si="19"/>
        <v/>
      </c>
      <c r="F390" s="294" t="str">
        <f t="shared" si="20"/>
        <v>否</v>
      </c>
      <c r="G390" s="174" t="str">
        <f t="shared" si="21"/>
        <v>款</v>
      </c>
    </row>
    <row r="391" ht="36" customHeight="1" spans="1:7">
      <c r="A391" s="456" t="s">
        <v>750</v>
      </c>
      <c r="B391" s="322" t="s">
        <v>751</v>
      </c>
      <c r="C391" s="324"/>
      <c r="D391" s="324"/>
      <c r="E391" s="457" t="str">
        <f t="shared" si="19"/>
        <v/>
      </c>
      <c r="F391" s="294" t="str">
        <f t="shared" si="20"/>
        <v>否</v>
      </c>
      <c r="G391" s="174" t="str">
        <f t="shared" si="21"/>
        <v>项</v>
      </c>
    </row>
    <row r="392" ht="36" customHeight="1" spans="1:7">
      <c r="A392" s="456" t="s">
        <v>752</v>
      </c>
      <c r="B392" s="322" t="s">
        <v>753</v>
      </c>
      <c r="C392" s="324"/>
      <c r="D392" s="324"/>
      <c r="E392" s="457" t="str">
        <f t="shared" si="19"/>
        <v/>
      </c>
      <c r="F392" s="294" t="str">
        <f t="shared" si="20"/>
        <v>否</v>
      </c>
      <c r="G392" s="174" t="str">
        <f t="shared" si="21"/>
        <v>项</v>
      </c>
    </row>
    <row r="393" ht="36" customHeight="1" spans="1:7">
      <c r="A393" s="456" t="s">
        <v>754</v>
      </c>
      <c r="B393" s="322" t="s">
        <v>755</v>
      </c>
      <c r="C393" s="324"/>
      <c r="D393" s="324"/>
      <c r="E393" s="457" t="str">
        <f t="shared" si="19"/>
        <v/>
      </c>
      <c r="F393" s="294" t="str">
        <f t="shared" si="20"/>
        <v>否</v>
      </c>
      <c r="G393" s="174" t="str">
        <f t="shared" si="21"/>
        <v>项</v>
      </c>
    </row>
    <row r="394" ht="36" customHeight="1" spans="1:7">
      <c r="A394" s="454" t="s">
        <v>756</v>
      </c>
      <c r="B394" s="318" t="s">
        <v>757</v>
      </c>
      <c r="C394" s="326"/>
      <c r="D394" s="326"/>
      <c r="E394" s="457" t="str">
        <f t="shared" si="19"/>
        <v/>
      </c>
      <c r="F394" s="294" t="str">
        <f t="shared" si="20"/>
        <v>否</v>
      </c>
      <c r="G394" s="174" t="str">
        <f t="shared" si="21"/>
        <v>款</v>
      </c>
    </row>
    <row r="395" ht="36" customHeight="1" spans="1:7">
      <c r="A395" s="456" t="s">
        <v>758</v>
      </c>
      <c r="B395" s="322" t="s">
        <v>759</v>
      </c>
      <c r="C395" s="324"/>
      <c r="D395" s="324"/>
      <c r="E395" s="457" t="str">
        <f t="shared" si="19"/>
        <v/>
      </c>
      <c r="F395" s="294" t="str">
        <f t="shared" si="20"/>
        <v>否</v>
      </c>
      <c r="G395" s="174" t="str">
        <f t="shared" si="21"/>
        <v>项</v>
      </c>
    </row>
    <row r="396" ht="36" customHeight="1" spans="1:7">
      <c r="A396" s="456" t="s">
        <v>760</v>
      </c>
      <c r="B396" s="322" t="s">
        <v>761</v>
      </c>
      <c r="C396" s="324"/>
      <c r="D396" s="324"/>
      <c r="E396" s="457" t="str">
        <f t="shared" si="19"/>
        <v/>
      </c>
      <c r="F396" s="294" t="str">
        <f t="shared" si="20"/>
        <v>否</v>
      </c>
      <c r="G396" s="174" t="str">
        <f t="shared" si="21"/>
        <v>项</v>
      </c>
    </row>
    <row r="397" ht="36" customHeight="1" spans="1:7">
      <c r="A397" s="456" t="s">
        <v>762</v>
      </c>
      <c r="B397" s="322" t="s">
        <v>763</v>
      </c>
      <c r="C397" s="324"/>
      <c r="D397" s="324"/>
      <c r="E397" s="457" t="str">
        <f t="shared" si="19"/>
        <v/>
      </c>
      <c r="F397" s="294" t="str">
        <f t="shared" si="20"/>
        <v>否</v>
      </c>
      <c r="G397" s="174" t="str">
        <f t="shared" si="21"/>
        <v>项</v>
      </c>
    </row>
    <row r="398" ht="36" customHeight="1" spans="1:7">
      <c r="A398" s="454" t="s">
        <v>764</v>
      </c>
      <c r="B398" s="318" t="s">
        <v>765</v>
      </c>
      <c r="C398" s="326">
        <v>470</v>
      </c>
      <c r="D398" s="326">
        <v>560</v>
      </c>
      <c r="E398" s="457">
        <f t="shared" si="19"/>
        <v>0.191</v>
      </c>
      <c r="F398" s="294" t="str">
        <f t="shared" si="20"/>
        <v>是</v>
      </c>
      <c r="G398" s="174" t="str">
        <f t="shared" si="21"/>
        <v>款</v>
      </c>
    </row>
    <row r="399" ht="36" customHeight="1" spans="1:7">
      <c r="A399" s="456" t="s">
        <v>766</v>
      </c>
      <c r="B399" s="322" t="s">
        <v>767</v>
      </c>
      <c r="C399" s="324">
        <v>470</v>
      </c>
      <c r="D399" s="324">
        <v>560</v>
      </c>
      <c r="E399" s="457">
        <f t="shared" si="19"/>
        <v>0.191</v>
      </c>
      <c r="F399" s="294" t="str">
        <f t="shared" si="20"/>
        <v>是</v>
      </c>
      <c r="G399" s="174" t="str">
        <f t="shared" si="21"/>
        <v>项</v>
      </c>
    </row>
    <row r="400" ht="36" customHeight="1" spans="1:7">
      <c r="A400" s="456" t="s">
        <v>768</v>
      </c>
      <c r="B400" s="322" t="s">
        <v>769</v>
      </c>
      <c r="C400" s="324"/>
      <c r="D400" s="324"/>
      <c r="E400" s="457" t="str">
        <f t="shared" si="19"/>
        <v/>
      </c>
      <c r="F400" s="294" t="str">
        <f t="shared" si="20"/>
        <v>否</v>
      </c>
      <c r="G400" s="174" t="str">
        <f t="shared" si="21"/>
        <v>项</v>
      </c>
    </row>
    <row r="401" ht="36" customHeight="1" spans="1:7">
      <c r="A401" s="456" t="s">
        <v>770</v>
      </c>
      <c r="B401" s="322" t="s">
        <v>771</v>
      </c>
      <c r="C401" s="324"/>
      <c r="D401" s="324"/>
      <c r="E401" s="457" t="str">
        <f t="shared" si="19"/>
        <v/>
      </c>
      <c r="F401" s="294" t="str">
        <f t="shared" si="20"/>
        <v>否</v>
      </c>
      <c r="G401" s="174" t="str">
        <f t="shared" si="21"/>
        <v>项</v>
      </c>
    </row>
    <row r="402" ht="36" customHeight="1" spans="1:7">
      <c r="A402" s="454" t="s">
        <v>772</v>
      </c>
      <c r="B402" s="318" t="s">
        <v>773</v>
      </c>
      <c r="C402" s="326">
        <v>613</v>
      </c>
      <c r="D402" s="326">
        <v>337</v>
      </c>
      <c r="E402" s="457">
        <f t="shared" si="19"/>
        <v>-0.45</v>
      </c>
      <c r="F402" s="294" t="str">
        <f t="shared" si="20"/>
        <v>是</v>
      </c>
      <c r="G402" s="174" t="str">
        <f t="shared" si="21"/>
        <v>款</v>
      </c>
    </row>
    <row r="403" ht="36" customHeight="1" spans="1:7">
      <c r="A403" s="456" t="s">
        <v>774</v>
      </c>
      <c r="B403" s="322" t="s">
        <v>775</v>
      </c>
      <c r="C403" s="324">
        <v>220</v>
      </c>
      <c r="D403" s="324">
        <v>215</v>
      </c>
      <c r="E403" s="457">
        <f t="shared" si="19"/>
        <v>-0.023</v>
      </c>
      <c r="F403" s="294" t="str">
        <f t="shared" si="20"/>
        <v>是</v>
      </c>
      <c r="G403" s="174" t="str">
        <f t="shared" si="21"/>
        <v>项</v>
      </c>
    </row>
    <row r="404" ht="36" customHeight="1" spans="1:7">
      <c r="A404" s="456" t="s">
        <v>776</v>
      </c>
      <c r="B404" s="322" t="s">
        <v>777</v>
      </c>
      <c r="C404" s="324">
        <v>393</v>
      </c>
      <c r="D404" s="324">
        <v>122</v>
      </c>
      <c r="E404" s="457">
        <f t="shared" si="19"/>
        <v>-0.69</v>
      </c>
      <c r="F404" s="294" t="str">
        <f t="shared" si="20"/>
        <v>是</v>
      </c>
      <c r="G404" s="174" t="str">
        <f t="shared" si="21"/>
        <v>项</v>
      </c>
    </row>
    <row r="405" ht="36" customHeight="1" spans="1:7">
      <c r="A405" s="456" t="s">
        <v>778</v>
      </c>
      <c r="B405" s="322" t="s">
        <v>779</v>
      </c>
      <c r="C405" s="324"/>
      <c r="D405" s="324"/>
      <c r="E405" s="457" t="str">
        <f t="shared" si="19"/>
        <v/>
      </c>
      <c r="F405" s="294" t="str">
        <f t="shared" si="20"/>
        <v>否</v>
      </c>
      <c r="G405" s="174" t="str">
        <f t="shared" si="21"/>
        <v>项</v>
      </c>
    </row>
    <row r="406" ht="36" customHeight="1" spans="1:7">
      <c r="A406" s="456" t="s">
        <v>780</v>
      </c>
      <c r="B406" s="322" t="s">
        <v>781</v>
      </c>
      <c r="C406" s="324"/>
      <c r="D406" s="324"/>
      <c r="E406" s="457" t="str">
        <f t="shared" si="19"/>
        <v/>
      </c>
      <c r="F406" s="294" t="str">
        <f t="shared" si="20"/>
        <v>否</v>
      </c>
      <c r="G406" s="174" t="str">
        <f t="shared" si="21"/>
        <v>项</v>
      </c>
    </row>
    <row r="407" ht="36" customHeight="1" spans="1:7">
      <c r="A407" s="456" t="s">
        <v>782</v>
      </c>
      <c r="B407" s="322" t="s">
        <v>783</v>
      </c>
      <c r="C407" s="324"/>
      <c r="D407" s="324"/>
      <c r="E407" s="457" t="str">
        <f t="shared" si="19"/>
        <v/>
      </c>
      <c r="F407" s="294" t="str">
        <f t="shared" si="20"/>
        <v>否</v>
      </c>
      <c r="G407" s="174" t="str">
        <f t="shared" si="21"/>
        <v>项</v>
      </c>
    </row>
    <row r="408" ht="36" customHeight="1" spans="1:7">
      <c r="A408" s="454" t="s">
        <v>784</v>
      </c>
      <c r="B408" s="318" t="s">
        <v>785</v>
      </c>
      <c r="C408" s="326">
        <v>1185</v>
      </c>
      <c r="D408" s="326">
        <v>821</v>
      </c>
      <c r="E408" s="457">
        <f t="shared" si="19"/>
        <v>-0.307</v>
      </c>
      <c r="F408" s="294" t="str">
        <f t="shared" si="20"/>
        <v>是</v>
      </c>
      <c r="G408" s="174" t="str">
        <f t="shared" si="21"/>
        <v>款</v>
      </c>
    </row>
    <row r="409" s="446" customFormat="1" ht="36" customHeight="1" spans="1:9">
      <c r="A409" s="456" t="s">
        <v>786</v>
      </c>
      <c r="B409" s="322" t="s">
        <v>787</v>
      </c>
      <c r="C409" s="324"/>
      <c r="D409" s="324"/>
      <c r="E409" s="457" t="str">
        <f t="shared" si="19"/>
        <v/>
      </c>
      <c r="F409" s="294" t="str">
        <f t="shared" si="20"/>
        <v>否</v>
      </c>
      <c r="G409" s="174" t="str">
        <f t="shared" si="21"/>
        <v>项</v>
      </c>
      <c r="I409" s="174"/>
    </row>
    <row r="410" ht="36" customHeight="1" spans="1:7">
      <c r="A410" s="456" t="s">
        <v>788</v>
      </c>
      <c r="B410" s="322" t="s">
        <v>789</v>
      </c>
      <c r="C410" s="324"/>
      <c r="D410" s="324"/>
      <c r="E410" s="457" t="str">
        <f t="shared" si="19"/>
        <v/>
      </c>
      <c r="F410" s="294" t="str">
        <f t="shared" si="20"/>
        <v>否</v>
      </c>
      <c r="G410" s="174" t="str">
        <f t="shared" si="21"/>
        <v>项</v>
      </c>
    </row>
    <row r="411" ht="36" customHeight="1" spans="1:7">
      <c r="A411" s="456" t="s">
        <v>790</v>
      </c>
      <c r="B411" s="322" t="s">
        <v>791</v>
      </c>
      <c r="C411" s="324"/>
      <c r="D411" s="324"/>
      <c r="E411" s="457" t="str">
        <f t="shared" si="19"/>
        <v/>
      </c>
      <c r="F411" s="294" t="str">
        <f t="shared" si="20"/>
        <v>否</v>
      </c>
      <c r="G411" s="174" t="str">
        <f t="shared" si="21"/>
        <v>项</v>
      </c>
    </row>
    <row r="412" s="446" customFormat="1" ht="36" customHeight="1" spans="1:9">
      <c r="A412" s="456" t="s">
        <v>792</v>
      </c>
      <c r="B412" s="322" t="s">
        <v>793</v>
      </c>
      <c r="C412" s="324"/>
      <c r="D412" s="324"/>
      <c r="E412" s="457" t="str">
        <f t="shared" si="19"/>
        <v/>
      </c>
      <c r="F412" s="294" t="str">
        <f t="shared" si="20"/>
        <v>否</v>
      </c>
      <c r="G412" s="174" t="str">
        <f t="shared" si="21"/>
        <v>项</v>
      </c>
      <c r="I412" s="174"/>
    </row>
    <row r="413" ht="36" customHeight="1" spans="1:7">
      <c r="A413" s="456" t="s">
        <v>794</v>
      </c>
      <c r="B413" s="322" t="s">
        <v>795</v>
      </c>
      <c r="C413" s="324"/>
      <c r="D413" s="324"/>
      <c r="E413" s="457" t="str">
        <f t="shared" si="19"/>
        <v/>
      </c>
      <c r="F413" s="294" t="str">
        <f t="shared" si="20"/>
        <v>否</v>
      </c>
      <c r="G413" s="174" t="str">
        <f t="shared" si="21"/>
        <v>项</v>
      </c>
    </row>
    <row r="414" ht="36" customHeight="1" spans="1:7">
      <c r="A414" s="456" t="s">
        <v>796</v>
      </c>
      <c r="B414" s="322" t="s">
        <v>797</v>
      </c>
      <c r="C414" s="324">
        <v>1185</v>
      </c>
      <c r="D414" s="324">
        <v>821</v>
      </c>
      <c r="E414" s="457">
        <f t="shared" si="19"/>
        <v>-0.307</v>
      </c>
      <c r="F414" s="294" t="str">
        <f t="shared" si="20"/>
        <v>是</v>
      </c>
      <c r="G414" s="174" t="str">
        <f t="shared" si="21"/>
        <v>项</v>
      </c>
    </row>
    <row r="415" ht="36" customHeight="1" spans="1:7">
      <c r="A415" s="454" t="s">
        <v>798</v>
      </c>
      <c r="B415" s="318" t="s">
        <v>799</v>
      </c>
      <c r="C415" s="326">
        <v>35</v>
      </c>
      <c r="D415" s="326">
        <v>40</v>
      </c>
      <c r="E415" s="457">
        <f t="shared" si="19"/>
        <v>0.143</v>
      </c>
      <c r="F415" s="294" t="str">
        <f t="shared" si="20"/>
        <v>是</v>
      </c>
      <c r="G415" s="174" t="str">
        <f t="shared" si="21"/>
        <v>款</v>
      </c>
    </row>
    <row r="416" ht="36" customHeight="1" spans="1:7">
      <c r="A416" s="322">
        <v>2059999</v>
      </c>
      <c r="B416" s="322" t="s">
        <v>800</v>
      </c>
      <c r="C416" s="324">
        <v>35</v>
      </c>
      <c r="D416" s="324">
        <v>40</v>
      </c>
      <c r="E416" s="457">
        <f t="shared" si="19"/>
        <v>0.143</v>
      </c>
      <c r="F416" s="294" t="str">
        <f t="shared" si="20"/>
        <v>是</v>
      </c>
      <c r="G416" s="174" t="str">
        <f t="shared" si="21"/>
        <v>项</v>
      </c>
    </row>
    <row r="417" ht="36" customHeight="1" spans="1:7">
      <c r="A417" s="454" t="s">
        <v>78</v>
      </c>
      <c r="B417" s="318" t="s">
        <v>79</v>
      </c>
      <c r="C417" s="326">
        <v>1422</v>
      </c>
      <c r="D417" s="326">
        <v>1450</v>
      </c>
      <c r="E417" s="457">
        <f t="shared" si="19"/>
        <v>0.02</v>
      </c>
      <c r="F417" s="294" t="str">
        <f t="shared" si="20"/>
        <v>是</v>
      </c>
      <c r="G417" s="174" t="str">
        <f t="shared" si="21"/>
        <v>类</v>
      </c>
    </row>
    <row r="418" ht="36" customHeight="1" spans="1:7">
      <c r="A418" s="454" t="s">
        <v>801</v>
      </c>
      <c r="B418" s="318" t="s">
        <v>802</v>
      </c>
      <c r="C418" s="326">
        <v>379</v>
      </c>
      <c r="D418" s="326">
        <v>375</v>
      </c>
      <c r="E418" s="457">
        <f t="shared" si="19"/>
        <v>-0.011</v>
      </c>
      <c r="F418" s="294" t="str">
        <f t="shared" si="20"/>
        <v>是</v>
      </c>
      <c r="G418" s="174" t="str">
        <f t="shared" si="21"/>
        <v>款</v>
      </c>
    </row>
    <row r="419" ht="36" customHeight="1" spans="1:7">
      <c r="A419" s="456" t="s">
        <v>803</v>
      </c>
      <c r="B419" s="322" t="s">
        <v>138</v>
      </c>
      <c r="C419" s="324">
        <v>298</v>
      </c>
      <c r="D419" s="324">
        <v>290</v>
      </c>
      <c r="E419" s="457">
        <f t="shared" si="19"/>
        <v>-0.027</v>
      </c>
      <c r="F419" s="294" t="str">
        <f t="shared" si="20"/>
        <v>是</v>
      </c>
      <c r="G419" s="174" t="str">
        <f t="shared" si="21"/>
        <v>项</v>
      </c>
    </row>
    <row r="420" ht="36" customHeight="1" spans="1:7">
      <c r="A420" s="456" t="s">
        <v>804</v>
      </c>
      <c r="B420" s="322" t="s">
        <v>140</v>
      </c>
      <c r="C420" s="324"/>
      <c r="D420" s="324"/>
      <c r="E420" s="457" t="str">
        <f t="shared" si="19"/>
        <v/>
      </c>
      <c r="F420" s="294" t="str">
        <f t="shared" si="20"/>
        <v>否</v>
      </c>
      <c r="G420" s="174" t="str">
        <f t="shared" si="21"/>
        <v>项</v>
      </c>
    </row>
    <row r="421" ht="36" customHeight="1" spans="1:7">
      <c r="A421" s="456" t="s">
        <v>805</v>
      </c>
      <c r="B421" s="322" t="s">
        <v>142</v>
      </c>
      <c r="C421" s="324"/>
      <c r="D421" s="324"/>
      <c r="E421" s="457" t="str">
        <f t="shared" si="19"/>
        <v/>
      </c>
      <c r="F421" s="294" t="str">
        <f t="shared" si="20"/>
        <v>否</v>
      </c>
      <c r="G421" s="174" t="str">
        <f t="shared" si="21"/>
        <v>项</v>
      </c>
    </row>
    <row r="422" ht="36" customHeight="1" spans="1:7">
      <c r="A422" s="456" t="s">
        <v>806</v>
      </c>
      <c r="B422" s="322" t="s">
        <v>807</v>
      </c>
      <c r="C422" s="324">
        <v>81</v>
      </c>
      <c r="D422" s="324">
        <v>85</v>
      </c>
      <c r="E422" s="457">
        <f t="shared" si="19"/>
        <v>0.049</v>
      </c>
      <c r="F422" s="294" t="str">
        <f t="shared" si="20"/>
        <v>是</v>
      </c>
      <c r="G422" s="174" t="str">
        <f t="shared" si="21"/>
        <v>项</v>
      </c>
    </row>
    <row r="423" ht="36" customHeight="1" spans="1:7">
      <c r="A423" s="454" t="s">
        <v>808</v>
      </c>
      <c r="B423" s="318" t="s">
        <v>809</v>
      </c>
      <c r="C423" s="326"/>
      <c r="D423" s="326"/>
      <c r="E423" s="457" t="str">
        <f t="shared" si="19"/>
        <v/>
      </c>
      <c r="F423" s="294" t="str">
        <f t="shared" si="20"/>
        <v>否</v>
      </c>
      <c r="G423" s="174" t="str">
        <f t="shared" si="21"/>
        <v>款</v>
      </c>
    </row>
    <row r="424" ht="36" customHeight="1" spans="1:7">
      <c r="A424" s="456" t="s">
        <v>810</v>
      </c>
      <c r="B424" s="322" t="s">
        <v>811</v>
      </c>
      <c r="C424" s="324"/>
      <c r="D424" s="324"/>
      <c r="E424" s="457" t="str">
        <f t="shared" si="19"/>
        <v/>
      </c>
      <c r="F424" s="294" t="str">
        <f t="shared" si="20"/>
        <v>否</v>
      </c>
      <c r="G424" s="174" t="str">
        <f t="shared" si="21"/>
        <v>项</v>
      </c>
    </row>
    <row r="425" ht="36" customHeight="1" spans="1:7">
      <c r="A425" s="456" t="s">
        <v>812</v>
      </c>
      <c r="B425" s="322" t="s">
        <v>813</v>
      </c>
      <c r="C425" s="324"/>
      <c r="D425" s="324"/>
      <c r="E425" s="457" t="str">
        <f t="shared" si="19"/>
        <v/>
      </c>
      <c r="F425" s="294" t="str">
        <f t="shared" si="20"/>
        <v>否</v>
      </c>
      <c r="G425" s="174" t="str">
        <f t="shared" si="21"/>
        <v>项</v>
      </c>
    </row>
    <row r="426" ht="36" customHeight="1" spans="1:7">
      <c r="A426" s="456" t="s">
        <v>814</v>
      </c>
      <c r="B426" s="322" t="s">
        <v>815</v>
      </c>
      <c r="C426" s="324"/>
      <c r="D426" s="324"/>
      <c r="E426" s="457" t="str">
        <f t="shared" si="19"/>
        <v/>
      </c>
      <c r="F426" s="294" t="str">
        <f t="shared" si="20"/>
        <v>否</v>
      </c>
      <c r="G426" s="174" t="str">
        <f t="shared" si="21"/>
        <v>项</v>
      </c>
    </row>
    <row r="427" ht="36" customHeight="1" spans="1:7">
      <c r="A427" s="456" t="s">
        <v>816</v>
      </c>
      <c r="B427" s="322" t="s">
        <v>817</v>
      </c>
      <c r="C427" s="324"/>
      <c r="D427" s="324"/>
      <c r="E427" s="457" t="str">
        <f t="shared" si="19"/>
        <v/>
      </c>
      <c r="F427" s="294" t="str">
        <f t="shared" si="20"/>
        <v>否</v>
      </c>
      <c r="G427" s="174" t="str">
        <f t="shared" si="21"/>
        <v>项</v>
      </c>
    </row>
    <row r="428" ht="36" customHeight="1" spans="1:7">
      <c r="A428" s="456" t="s">
        <v>818</v>
      </c>
      <c r="B428" s="322" t="s">
        <v>819</v>
      </c>
      <c r="C428" s="324"/>
      <c r="D428" s="324"/>
      <c r="E428" s="457" t="str">
        <f t="shared" si="19"/>
        <v/>
      </c>
      <c r="F428" s="294" t="str">
        <f t="shared" si="20"/>
        <v>否</v>
      </c>
      <c r="G428" s="174" t="str">
        <f t="shared" si="21"/>
        <v>项</v>
      </c>
    </row>
    <row r="429" ht="36" customHeight="1" spans="1:7">
      <c r="A429" s="456" t="s">
        <v>820</v>
      </c>
      <c r="B429" s="322" t="s">
        <v>821</v>
      </c>
      <c r="C429" s="324"/>
      <c r="D429" s="324"/>
      <c r="E429" s="457" t="str">
        <f t="shared" si="19"/>
        <v/>
      </c>
      <c r="F429" s="294" t="str">
        <f t="shared" si="20"/>
        <v>否</v>
      </c>
      <c r="G429" s="174" t="str">
        <f t="shared" si="21"/>
        <v>项</v>
      </c>
    </row>
    <row r="430" ht="36" customHeight="1" spans="1:7">
      <c r="A430" s="459">
        <v>2060208</v>
      </c>
      <c r="B430" s="463" t="s">
        <v>822</v>
      </c>
      <c r="C430" s="324"/>
      <c r="D430" s="324"/>
      <c r="E430" s="457" t="str">
        <f t="shared" si="19"/>
        <v/>
      </c>
      <c r="F430" s="294" t="str">
        <f t="shared" si="20"/>
        <v>否</v>
      </c>
      <c r="G430" s="174" t="str">
        <f t="shared" si="21"/>
        <v>项</v>
      </c>
    </row>
    <row r="431" ht="36" customHeight="1" spans="1:7">
      <c r="A431" s="456" t="s">
        <v>823</v>
      </c>
      <c r="B431" s="322" t="s">
        <v>824</v>
      </c>
      <c r="C431" s="324"/>
      <c r="D431" s="324"/>
      <c r="E431" s="457" t="str">
        <f t="shared" ref="E431:E493" si="22">IF(C431&lt;&gt;0,D431/C431-1,"")</f>
        <v/>
      </c>
      <c r="F431" s="294" t="str">
        <f t="shared" si="20"/>
        <v>否</v>
      </c>
      <c r="G431" s="174" t="str">
        <f t="shared" si="21"/>
        <v>项</v>
      </c>
    </row>
    <row r="432" ht="36" customHeight="1" spans="1:7">
      <c r="A432" s="454" t="s">
        <v>825</v>
      </c>
      <c r="B432" s="318" t="s">
        <v>826</v>
      </c>
      <c r="C432" s="326"/>
      <c r="D432" s="326"/>
      <c r="E432" s="457" t="str">
        <f t="shared" si="22"/>
        <v/>
      </c>
      <c r="F432" s="294" t="str">
        <f t="shared" si="20"/>
        <v>否</v>
      </c>
      <c r="G432" s="174" t="str">
        <f t="shared" si="21"/>
        <v>款</v>
      </c>
    </row>
    <row r="433" ht="36" customHeight="1" spans="1:7">
      <c r="A433" s="456" t="s">
        <v>827</v>
      </c>
      <c r="B433" s="322" t="s">
        <v>811</v>
      </c>
      <c r="C433" s="324"/>
      <c r="D433" s="324"/>
      <c r="E433" s="457" t="str">
        <f t="shared" si="22"/>
        <v/>
      </c>
      <c r="F433" s="294" t="str">
        <f t="shared" si="20"/>
        <v>否</v>
      </c>
      <c r="G433" s="174" t="str">
        <f t="shared" si="21"/>
        <v>项</v>
      </c>
    </row>
    <row r="434" ht="36" customHeight="1" spans="1:7">
      <c r="A434" s="456" t="s">
        <v>828</v>
      </c>
      <c r="B434" s="322" t="s">
        <v>829</v>
      </c>
      <c r="C434" s="324"/>
      <c r="D434" s="324"/>
      <c r="E434" s="457" t="str">
        <f t="shared" si="22"/>
        <v/>
      </c>
      <c r="F434" s="294" t="str">
        <f t="shared" si="20"/>
        <v>否</v>
      </c>
      <c r="G434" s="174" t="str">
        <f t="shared" si="21"/>
        <v>项</v>
      </c>
    </row>
    <row r="435" ht="36" customHeight="1" spans="1:7">
      <c r="A435" s="456" t="s">
        <v>830</v>
      </c>
      <c r="B435" s="322" t="s">
        <v>831</v>
      </c>
      <c r="C435" s="324"/>
      <c r="D435" s="324"/>
      <c r="E435" s="457" t="str">
        <f t="shared" si="22"/>
        <v/>
      </c>
      <c r="F435" s="294" t="str">
        <f t="shared" si="20"/>
        <v>否</v>
      </c>
      <c r="G435" s="174" t="str">
        <f t="shared" si="21"/>
        <v>项</v>
      </c>
    </row>
    <row r="436" ht="36" customHeight="1" spans="1:7">
      <c r="A436" s="456" t="s">
        <v>832</v>
      </c>
      <c r="B436" s="322" t="s">
        <v>833</v>
      </c>
      <c r="C436" s="324"/>
      <c r="D436" s="324"/>
      <c r="E436" s="457" t="str">
        <f t="shared" si="22"/>
        <v/>
      </c>
      <c r="F436" s="294" t="str">
        <f t="shared" si="20"/>
        <v>否</v>
      </c>
      <c r="G436" s="174" t="str">
        <f t="shared" si="21"/>
        <v>项</v>
      </c>
    </row>
    <row r="437" ht="36" customHeight="1" spans="1:7">
      <c r="A437" s="456" t="s">
        <v>834</v>
      </c>
      <c r="B437" s="322" t="s">
        <v>835</v>
      </c>
      <c r="C437" s="324"/>
      <c r="D437" s="324"/>
      <c r="E437" s="457" t="str">
        <f t="shared" si="22"/>
        <v/>
      </c>
      <c r="F437" s="294" t="str">
        <f t="shared" si="20"/>
        <v>否</v>
      </c>
      <c r="G437" s="174" t="str">
        <f t="shared" si="21"/>
        <v>项</v>
      </c>
    </row>
    <row r="438" ht="36" customHeight="1" spans="1:7">
      <c r="A438" s="454" t="s">
        <v>836</v>
      </c>
      <c r="B438" s="318" t="s">
        <v>837</v>
      </c>
      <c r="C438" s="326">
        <v>960</v>
      </c>
      <c r="D438" s="326">
        <v>980</v>
      </c>
      <c r="E438" s="457">
        <f t="shared" si="22"/>
        <v>0.021</v>
      </c>
      <c r="F438" s="294" t="str">
        <f t="shared" si="20"/>
        <v>是</v>
      </c>
      <c r="G438" s="174" t="str">
        <f t="shared" si="21"/>
        <v>款</v>
      </c>
    </row>
    <row r="439" ht="36" customHeight="1" spans="1:7">
      <c r="A439" s="456" t="s">
        <v>838</v>
      </c>
      <c r="B439" s="322" t="s">
        <v>811</v>
      </c>
      <c r="C439" s="324"/>
      <c r="D439" s="324"/>
      <c r="E439" s="457" t="str">
        <f t="shared" si="22"/>
        <v/>
      </c>
      <c r="F439" s="294" t="str">
        <f t="shared" si="20"/>
        <v>否</v>
      </c>
      <c r="G439" s="174" t="str">
        <f t="shared" si="21"/>
        <v>项</v>
      </c>
    </row>
    <row r="440" ht="36" customHeight="1" spans="1:7">
      <c r="A440" s="456" t="s">
        <v>839</v>
      </c>
      <c r="B440" s="322" t="s">
        <v>840</v>
      </c>
      <c r="C440" s="324"/>
      <c r="D440" s="324"/>
      <c r="E440" s="457" t="str">
        <f t="shared" si="22"/>
        <v/>
      </c>
      <c r="F440" s="294" t="str">
        <f t="shared" si="20"/>
        <v>否</v>
      </c>
      <c r="G440" s="174" t="str">
        <f t="shared" si="21"/>
        <v>项</v>
      </c>
    </row>
    <row r="441" ht="36" customHeight="1" spans="1:7">
      <c r="A441" s="464">
        <v>2060405</v>
      </c>
      <c r="B441" s="322" t="s">
        <v>841</v>
      </c>
      <c r="C441" s="324"/>
      <c r="D441" s="324"/>
      <c r="E441" s="457" t="str">
        <f t="shared" si="22"/>
        <v/>
      </c>
      <c r="F441" s="294" t="str">
        <f t="shared" si="20"/>
        <v>否</v>
      </c>
      <c r="G441" s="174" t="str">
        <f t="shared" si="21"/>
        <v>项</v>
      </c>
    </row>
    <row r="442" ht="36" customHeight="1" spans="1:7">
      <c r="A442" s="456" t="s">
        <v>842</v>
      </c>
      <c r="B442" s="322" t="s">
        <v>843</v>
      </c>
      <c r="C442" s="324">
        <v>960</v>
      </c>
      <c r="D442" s="324">
        <v>980</v>
      </c>
      <c r="E442" s="457">
        <f t="shared" si="22"/>
        <v>0.021</v>
      </c>
      <c r="F442" s="294" t="str">
        <f t="shared" si="20"/>
        <v>是</v>
      </c>
      <c r="G442" s="174" t="str">
        <f t="shared" si="21"/>
        <v>项</v>
      </c>
    </row>
    <row r="443" ht="36" customHeight="1" spans="1:7">
      <c r="A443" s="454" t="s">
        <v>844</v>
      </c>
      <c r="B443" s="318" t="s">
        <v>845</v>
      </c>
      <c r="C443" s="326"/>
      <c r="D443" s="326"/>
      <c r="E443" s="457" t="str">
        <f t="shared" si="22"/>
        <v/>
      </c>
      <c r="F443" s="294" t="str">
        <f t="shared" si="20"/>
        <v>否</v>
      </c>
      <c r="G443" s="174" t="str">
        <f t="shared" si="21"/>
        <v>款</v>
      </c>
    </row>
    <row r="444" ht="36" customHeight="1" spans="1:7">
      <c r="A444" s="456" t="s">
        <v>846</v>
      </c>
      <c r="B444" s="322" t="s">
        <v>811</v>
      </c>
      <c r="C444" s="324"/>
      <c r="D444" s="324"/>
      <c r="E444" s="457" t="str">
        <f t="shared" si="22"/>
        <v/>
      </c>
      <c r="F444" s="294" t="str">
        <f t="shared" si="20"/>
        <v>否</v>
      </c>
      <c r="G444" s="174" t="str">
        <f t="shared" si="21"/>
        <v>项</v>
      </c>
    </row>
    <row r="445" ht="36" customHeight="1" spans="1:7">
      <c r="A445" s="456" t="s">
        <v>847</v>
      </c>
      <c r="B445" s="322" t="s">
        <v>848</v>
      </c>
      <c r="C445" s="324"/>
      <c r="D445" s="324"/>
      <c r="E445" s="457" t="str">
        <f t="shared" si="22"/>
        <v/>
      </c>
      <c r="F445" s="294" t="str">
        <f t="shared" si="20"/>
        <v>否</v>
      </c>
      <c r="G445" s="174" t="str">
        <f t="shared" si="21"/>
        <v>项</v>
      </c>
    </row>
    <row r="446" ht="36" customHeight="1" spans="1:7">
      <c r="A446" s="456" t="s">
        <v>849</v>
      </c>
      <c r="B446" s="322" t="s">
        <v>850</v>
      </c>
      <c r="C446" s="324"/>
      <c r="D446" s="324"/>
      <c r="E446" s="457" t="str">
        <f t="shared" si="22"/>
        <v/>
      </c>
      <c r="F446" s="294" t="str">
        <f t="shared" ref="F446:F508" si="23">IF(LEN(A446)=3,"是",IF(B446&lt;&gt;"",IF(SUM(C446:D446)&lt;&gt;0,"是","否"),"是"))</f>
        <v>否</v>
      </c>
      <c r="G446" s="174" t="str">
        <f t="shared" ref="G446:G508" si="24">IF(LEN(A446)=3,"类",IF(LEN(A446)=5,"款","项"))</f>
        <v>项</v>
      </c>
    </row>
    <row r="447" ht="36" customHeight="1" spans="1:7">
      <c r="A447" s="456" t="s">
        <v>851</v>
      </c>
      <c r="B447" s="322" t="s">
        <v>852</v>
      </c>
      <c r="C447" s="324"/>
      <c r="D447" s="324"/>
      <c r="E447" s="457" t="str">
        <f t="shared" si="22"/>
        <v/>
      </c>
      <c r="F447" s="294" t="str">
        <f t="shared" si="23"/>
        <v>否</v>
      </c>
      <c r="G447" s="174" t="str">
        <f t="shared" si="24"/>
        <v>项</v>
      </c>
    </row>
    <row r="448" ht="36" customHeight="1" spans="1:7">
      <c r="A448" s="454" t="s">
        <v>853</v>
      </c>
      <c r="B448" s="318" t="s">
        <v>854</v>
      </c>
      <c r="C448" s="326"/>
      <c r="D448" s="326"/>
      <c r="E448" s="457" t="str">
        <f t="shared" si="22"/>
        <v/>
      </c>
      <c r="F448" s="294" t="str">
        <f t="shared" si="23"/>
        <v>否</v>
      </c>
      <c r="G448" s="174" t="str">
        <f t="shared" si="24"/>
        <v>款</v>
      </c>
    </row>
    <row r="449" ht="36" customHeight="1" spans="1:7">
      <c r="A449" s="456" t="s">
        <v>855</v>
      </c>
      <c r="B449" s="322" t="s">
        <v>856</v>
      </c>
      <c r="C449" s="324"/>
      <c r="D449" s="324"/>
      <c r="E449" s="457" t="str">
        <f t="shared" si="22"/>
        <v/>
      </c>
      <c r="F449" s="294" t="str">
        <f t="shared" si="23"/>
        <v>否</v>
      </c>
      <c r="G449" s="174" t="str">
        <f t="shared" si="24"/>
        <v>项</v>
      </c>
    </row>
    <row r="450" ht="36" customHeight="1" spans="1:7">
      <c r="A450" s="456" t="s">
        <v>857</v>
      </c>
      <c r="B450" s="322" t="s">
        <v>858</v>
      </c>
      <c r="C450" s="324"/>
      <c r="D450" s="324"/>
      <c r="E450" s="457" t="str">
        <f t="shared" si="22"/>
        <v/>
      </c>
      <c r="F450" s="294" t="str">
        <f t="shared" si="23"/>
        <v>否</v>
      </c>
      <c r="G450" s="174" t="str">
        <f t="shared" si="24"/>
        <v>项</v>
      </c>
    </row>
    <row r="451" ht="36" customHeight="1" spans="1:7">
      <c r="A451" s="456" t="s">
        <v>859</v>
      </c>
      <c r="B451" s="322" t="s">
        <v>860</v>
      </c>
      <c r="C451" s="324"/>
      <c r="D451" s="324"/>
      <c r="E451" s="457" t="str">
        <f t="shared" si="22"/>
        <v/>
      </c>
      <c r="F451" s="294" t="str">
        <f t="shared" si="23"/>
        <v>否</v>
      </c>
      <c r="G451" s="174" t="str">
        <f t="shared" si="24"/>
        <v>项</v>
      </c>
    </row>
    <row r="452" ht="36" customHeight="1" spans="1:7">
      <c r="A452" s="456" t="s">
        <v>861</v>
      </c>
      <c r="B452" s="322" t="s">
        <v>862</v>
      </c>
      <c r="C452" s="324"/>
      <c r="D452" s="324"/>
      <c r="E452" s="457" t="str">
        <f t="shared" si="22"/>
        <v/>
      </c>
      <c r="F452" s="294" t="str">
        <f t="shared" si="23"/>
        <v>否</v>
      </c>
      <c r="G452" s="174" t="str">
        <f t="shared" si="24"/>
        <v>项</v>
      </c>
    </row>
    <row r="453" ht="36" customHeight="1" spans="1:7">
      <c r="A453" s="454" t="s">
        <v>863</v>
      </c>
      <c r="B453" s="318" t="s">
        <v>864</v>
      </c>
      <c r="C453" s="326">
        <v>83</v>
      </c>
      <c r="D453" s="326">
        <v>95</v>
      </c>
      <c r="E453" s="457">
        <f t="shared" si="22"/>
        <v>0.145</v>
      </c>
      <c r="F453" s="294" t="str">
        <f t="shared" si="23"/>
        <v>是</v>
      </c>
      <c r="G453" s="174" t="str">
        <f t="shared" si="24"/>
        <v>款</v>
      </c>
    </row>
    <row r="454" ht="36" customHeight="1" spans="1:7">
      <c r="A454" s="456" t="s">
        <v>865</v>
      </c>
      <c r="B454" s="322" t="s">
        <v>811</v>
      </c>
      <c r="C454" s="324"/>
      <c r="D454" s="324"/>
      <c r="E454" s="457" t="str">
        <f t="shared" si="22"/>
        <v/>
      </c>
      <c r="F454" s="294" t="str">
        <f t="shared" si="23"/>
        <v>否</v>
      </c>
      <c r="G454" s="174" t="str">
        <f t="shared" si="24"/>
        <v>项</v>
      </c>
    </row>
    <row r="455" ht="36" customHeight="1" spans="1:7">
      <c r="A455" s="456" t="s">
        <v>866</v>
      </c>
      <c r="B455" s="322" t="s">
        <v>867</v>
      </c>
      <c r="C455" s="324">
        <v>68</v>
      </c>
      <c r="D455" s="324">
        <v>80</v>
      </c>
      <c r="E455" s="457">
        <f t="shared" si="22"/>
        <v>0.176</v>
      </c>
      <c r="F455" s="294" t="str">
        <f t="shared" si="23"/>
        <v>是</v>
      </c>
      <c r="G455" s="174" t="str">
        <f t="shared" si="24"/>
        <v>项</v>
      </c>
    </row>
    <row r="456" ht="36" customHeight="1" spans="1:7">
      <c r="A456" s="456" t="s">
        <v>868</v>
      </c>
      <c r="B456" s="322" t="s">
        <v>869</v>
      </c>
      <c r="C456" s="324"/>
      <c r="D456" s="324"/>
      <c r="E456" s="457" t="str">
        <f t="shared" si="22"/>
        <v/>
      </c>
      <c r="F456" s="294" t="str">
        <f t="shared" si="23"/>
        <v>否</v>
      </c>
      <c r="G456" s="174" t="str">
        <f t="shared" si="24"/>
        <v>项</v>
      </c>
    </row>
    <row r="457" ht="36" customHeight="1" spans="1:7">
      <c r="A457" s="456" t="s">
        <v>870</v>
      </c>
      <c r="B457" s="322" t="s">
        <v>871</v>
      </c>
      <c r="C457" s="324"/>
      <c r="D457" s="324"/>
      <c r="E457" s="457" t="str">
        <f t="shared" si="22"/>
        <v/>
      </c>
      <c r="F457" s="294" t="str">
        <f t="shared" si="23"/>
        <v>否</v>
      </c>
      <c r="G457" s="174" t="str">
        <f t="shared" si="24"/>
        <v>项</v>
      </c>
    </row>
    <row r="458" ht="36" customHeight="1" spans="1:7">
      <c r="A458" s="456" t="s">
        <v>872</v>
      </c>
      <c r="B458" s="322" t="s">
        <v>873</v>
      </c>
      <c r="C458" s="324"/>
      <c r="D458" s="324"/>
      <c r="E458" s="457" t="str">
        <f t="shared" si="22"/>
        <v/>
      </c>
      <c r="F458" s="294" t="str">
        <f t="shared" si="23"/>
        <v>否</v>
      </c>
      <c r="G458" s="174" t="str">
        <f t="shared" si="24"/>
        <v>项</v>
      </c>
    </row>
    <row r="459" ht="36" customHeight="1" spans="1:7">
      <c r="A459" s="456" t="s">
        <v>874</v>
      </c>
      <c r="B459" s="322" t="s">
        <v>875</v>
      </c>
      <c r="C459" s="324">
        <v>15</v>
      </c>
      <c r="D459" s="324">
        <v>15</v>
      </c>
      <c r="E459" s="457">
        <f t="shared" si="22"/>
        <v>0</v>
      </c>
      <c r="F459" s="294" t="str">
        <f t="shared" si="23"/>
        <v>是</v>
      </c>
      <c r="G459" s="174" t="str">
        <f t="shared" si="24"/>
        <v>项</v>
      </c>
    </row>
    <row r="460" ht="36" customHeight="1" spans="1:7">
      <c r="A460" s="454" t="s">
        <v>876</v>
      </c>
      <c r="B460" s="318" t="s">
        <v>877</v>
      </c>
      <c r="C460" s="326"/>
      <c r="D460" s="326"/>
      <c r="E460" s="457" t="str">
        <f t="shared" si="22"/>
        <v/>
      </c>
      <c r="F460" s="294" t="str">
        <f t="shared" si="23"/>
        <v>否</v>
      </c>
      <c r="G460" s="174" t="str">
        <f t="shared" si="24"/>
        <v>款</v>
      </c>
    </row>
    <row r="461" ht="36" customHeight="1" spans="1:7">
      <c r="A461" s="456" t="s">
        <v>878</v>
      </c>
      <c r="B461" s="322" t="s">
        <v>879</v>
      </c>
      <c r="C461" s="324"/>
      <c r="D461" s="324"/>
      <c r="E461" s="457" t="str">
        <f t="shared" si="22"/>
        <v/>
      </c>
      <c r="F461" s="294" t="str">
        <f t="shared" si="23"/>
        <v>否</v>
      </c>
      <c r="G461" s="174" t="str">
        <f t="shared" si="24"/>
        <v>项</v>
      </c>
    </row>
    <row r="462" ht="36" customHeight="1" spans="1:7">
      <c r="A462" s="456" t="s">
        <v>880</v>
      </c>
      <c r="B462" s="322" t="s">
        <v>881</v>
      </c>
      <c r="C462" s="324"/>
      <c r="D462" s="324"/>
      <c r="E462" s="457" t="str">
        <f t="shared" si="22"/>
        <v/>
      </c>
      <c r="F462" s="294" t="str">
        <f t="shared" si="23"/>
        <v>否</v>
      </c>
      <c r="G462" s="174" t="str">
        <f t="shared" si="24"/>
        <v>项</v>
      </c>
    </row>
    <row r="463" ht="36" customHeight="1" spans="1:7">
      <c r="A463" s="456" t="s">
        <v>882</v>
      </c>
      <c r="B463" s="322" t="s">
        <v>883</v>
      </c>
      <c r="C463" s="324"/>
      <c r="D463" s="324"/>
      <c r="E463" s="457" t="str">
        <f t="shared" si="22"/>
        <v/>
      </c>
      <c r="F463" s="294" t="str">
        <f t="shared" si="23"/>
        <v>否</v>
      </c>
      <c r="G463" s="174" t="str">
        <f t="shared" si="24"/>
        <v>项</v>
      </c>
    </row>
    <row r="464" ht="36" customHeight="1" spans="1:7">
      <c r="A464" s="454" t="s">
        <v>884</v>
      </c>
      <c r="B464" s="318" t="s">
        <v>885</v>
      </c>
      <c r="C464" s="326"/>
      <c r="D464" s="326"/>
      <c r="E464" s="457" t="str">
        <f t="shared" si="22"/>
        <v/>
      </c>
      <c r="F464" s="294" t="str">
        <f t="shared" si="23"/>
        <v>否</v>
      </c>
      <c r="G464" s="174" t="str">
        <f t="shared" si="24"/>
        <v>款</v>
      </c>
    </row>
    <row r="465" ht="36" customHeight="1" spans="1:7">
      <c r="A465" s="456" t="s">
        <v>886</v>
      </c>
      <c r="B465" s="322" t="s">
        <v>887</v>
      </c>
      <c r="C465" s="324"/>
      <c r="D465" s="324"/>
      <c r="E465" s="457" t="str">
        <f t="shared" si="22"/>
        <v/>
      </c>
      <c r="F465" s="294" t="str">
        <f t="shared" si="23"/>
        <v>否</v>
      </c>
      <c r="G465" s="174" t="str">
        <f t="shared" si="24"/>
        <v>项</v>
      </c>
    </row>
    <row r="466" ht="36" customHeight="1" spans="1:7">
      <c r="A466" s="456" t="s">
        <v>888</v>
      </c>
      <c r="B466" s="322" t="s">
        <v>889</v>
      </c>
      <c r="C466" s="324"/>
      <c r="D466" s="324"/>
      <c r="E466" s="457" t="str">
        <f t="shared" si="22"/>
        <v/>
      </c>
      <c r="F466" s="294" t="str">
        <f t="shared" si="23"/>
        <v>否</v>
      </c>
      <c r="G466" s="174" t="str">
        <f t="shared" si="24"/>
        <v>项</v>
      </c>
    </row>
    <row r="467" ht="36" customHeight="1" spans="1:7">
      <c r="A467" s="456" t="s">
        <v>890</v>
      </c>
      <c r="B467" s="322" t="s">
        <v>891</v>
      </c>
      <c r="C467" s="324"/>
      <c r="D467" s="324"/>
      <c r="E467" s="457" t="str">
        <f t="shared" si="22"/>
        <v/>
      </c>
      <c r="F467" s="294" t="str">
        <f t="shared" si="23"/>
        <v>否</v>
      </c>
      <c r="G467" s="174" t="str">
        <f t="shared" si="24"/>
        <v>项</v>
      </c>
    </row>
    <row r="468" ht="36" customHeight="1" spans="1:7">
      <c r="A468" s="454" t="s">
        <v>892</v>
      </c>
      <c r="B468" s="318" t="s">
        <v>893</v>
      </c>
      <c r="C468" s="326"/>
      <c r="D468" s="326"/>
      <c r="E468" s="457" t="str">
        <f t="shared" si="22"/>
        <v/>
      </c>
      <c r="F468" s="294" t="str">
        <f t="shared" si="23"/>
        <v>否</v>
      </c>
      <c r="G468" s="174" t="str">
        <f t="shared" si="24"/>
        <v>款</v>
      </c>
    </row>
    <row r="469" ht="36" customHeight="1" spans="1:7">
      <c r="A469" s="456" t="s">
        <v>894</v>
      </c>
      <c r="B469" s="322" t="s">
        <v>895</v>
      </c>
      <c r="C469" s="324"/>
      <c r="D469" s="324"/>
      <c r="E469" s="457" t="str">
        <f t="shared" si="22"/>
        <v/>
      </c>
      <c r="F469" s="294" t="str">
        <f t="shared" si="23"/>
        <v>否</v>
      </c>
      <c r="G469" s="174" t="str">
        <f t="shared" si="24"/>
        <v>项</v>
      </c>
    </row>
    <row r="470" ht="36" customHeight="1" spans="1:7">
      <c r="A470" s="456" t="s">
        <v>896</v>
      </c>
      <c r="B470" s="322" t="s">
        <v>897</v>
      </c>
      <c r="C470" s="324"/>
      <c r="D470" s="324"/>
      <c r="E470" s="457" t="str">
        <f t="shared" si="22"/>
        <v/>
      </c>
      <c r="F470" s="294" t="str">
        <f t="shared" si="23"/>
        <v>否</v>
      </c>
      <c r="G470" s="174" t="str">
        <f t="shared" si="24"/>
        <v>项</v>
      </c>
    </row>
    <row r="471" ht="36" customHeight="1" spans="1:7">
      <c r="A471" s="456" t="s">
        <v>898</v>
      </c>
      <c r="B471" s="322" t="s">
        <v>899</v>
      </c>
      <c r="C471" s="324"/>
      <c r="D471" s="324"/>
      <c r="E471" s="457" t="str">
        <f t="shared" si="22"/>
        <v/>
      </c>
      <c r="F471" s="294" t="str">
        <f t="shared" si="23"/>
        <v>否</v>
      </c>
      <c r="G471" s="174" t="str">
        <f t="shared" si="24"/>
        <v>项</v>
      </c>
    </row>
    <row r="472" ht="36" customHeight="1" spans="1:7">
      <c r="A472" s="456" t="s">
        <v>900</v>
      </c>
      <c r="B472" s="322" t="s">
        <v>901</v>
      </c>
      <c r="C472" s="324"/>
      <c r="D472" s="324"/>
      <c r="E472" s="457" t="str">
        <f t="shared" si="22"/>
        <v/>
      </c>
      <c r="F472" s="294" t="str">
        <f t="shared" si="23"/>
        <v>否</v>
      </c>
      <c r="G472" s="174" t="str">
        <f t="shared" si="24"/>
        <v>项</v>
      </c>
    </row>
    <row r="473" ht="36" customHeight="1" spans="1:7">
      <c r="A473" s="454" t="s">
        <v>80</v>
      </c>
      <c r="B473" s="318" t="s">
        <v>81</v>
      </c>
      <c r="C473" s="326">
        <v>2363</v>
      </c>
      <c r="D473" s="326">
        <v>2410</v>
      </c>
      <c r="E473" s="457">
        <f t="shared" si="22"/>
        <v>0.02</v>
      </c>
      <c r="F473" s="294" t="str">
        <f t="shared" si="23"/>
        <v>是</v>
      </c>
      <c r="G473" s="174" t="str">
        <f t="shared" si="24"/>
        <v>类</v>
      </c>
    </row>
    <row r="474" ht="36" customHeight="1" spans="1:7">
      <c r="A474" s="454" t="s">
        <v>902</v>
      </c>
      <c r="B474" s="318" t="s">
        <v>903</v>
      </c>
      <c r="C474" s="326">
        <v>1193</v>
      </c>
      <c r="D474" s="326">
        <v>1284</v>
      </c>
      <c r="E474" s="457">
        <f t="shared" si="22"/>
        <v>0.076</v>
      </c>
      <c r="F474" s="294" t="str">
        <f t="shared" si="23"/>
        <v>是</v>
      </c>
      <c r="G474" s="174" t="str">
        <f t="shared" si="24"/>
        <v>款</v>
      </c>
    </row>
    <row r="475" ht="36" customHeight="1" spans="1:7">
      <c r="A475" s="456" t="s">
        <v>904</v>
      </c>
      <c r="B475" s="322" t="s">
        <v>138</v>
      </c>
      <c r="C475" s="324">
        <v>265</v>
      </c>
      <c r="D475" s="324">
        <v>291</v>
      </c>
      <c r="E475" s="457">
        <f t="shared" si="22"/>
        <v>0.098</v>
      </c>
      <c r="F475" s="294" t="str">
        <f t="shared" si="23"/>
        <v>是</v>
      </c>
      <c r="G475" s="174" t="str">
        <f t="shared" si="24"/>
        <v>项</v>
      </c>
    </row>
    <row r="476" ht="36" customHeight="1" spans="1:7">
      <c r="A476" s="456" t="s">
        <v>905</v>
      </c>
      <c r="B476" s="322" t="s">
        <v>140</v>
      </c>
      <c r="C476" s="324">
        <v>2</v>
      </c>
      <c r="D476" s="324">
        <v>2</v>
      </c>
      <c r="E476" s="457">
        <f t="shared" si="22"/>
        <v>0</v>
      </c>
      <c r="F476" s="294" t="str">
        <f t="shared" si="23"/>
        <v>是</v>
      </c>
      <c r="G476" s="174" t="str">
        <f t="shared" si="24"/>
        <v>项</v>
      </c>
    </row>
    <row r="477" ht="36" customHeight="1" spans="1:7">
      <c r="A477" s="456" t="s">
        <v>906</v>
      </c>
      <c r="B477" s="322" t="s">
        <v>142</v>
      </c>
      <c r="C477" s="324"/>
      <c r="D477" s="324"/>
      <c r="E477" s="457" t="str">
        <f t="shared" si="22"/>
        <v/>
      </c>
      <c r="F477" s="294" t="str">
        <f t="shared" si="23"/>
        <v>否</v>
      </c>
      <c r="G477" s="174" t="str">
        <f t="shared" si="24"/>
        <v>项</v>
      </c>
    </row>
    <row r="478" ht="36" customHeight="1" spans="1:7">
      <c r="A478" s="456" t="s">
        <v>907</v>
      </c>
      <c r="B478" s="322" t="s">
        <v>908</v>
      </c>
      <c r="C478" s="324"/>
      <c r="D478" s="324"/>
      <c r="E478" s="457" t="str">
        <f t="shared" si="22"/>
        <v/>
      </c>
      <c r="F478" s="294" t="str">
        <f t="shared" si="23"/>
        <v>否</v>
      </c>
      <c r="G478" s="174" t="str">
        <f t="shared" si="24"/>
        <v>项</v>
      </c>
    </row>
    <row r="479" ht="36" customHeight="1" spans="1:7">
      <c r="A479" s="456" t="s">
        <v>909</v>
      </c>
      <c r="B479" s="322" t="s">
        <v>910</v>
      </c>
      <c r="C479" s="324"/>
      <c r="D479" s="324"/>
      <c r="E479" s="457" t="str">
        <f t="shared" si="22"/>
        <v/>
      </c>
      <c r="F479" s="294" t="str">
        <f t="shared" si="23"/>
        <v>否</v>
      </c>
      <c r="G479" s="174" t="str">
        <f t="shared" si="24"/>
        <v>项</v>
      </c>
    </row>
    <row r="480" ht="36" customHeight="1" spans="1:7">
      <c r="A480" s="456" t="s">
        <v>911</v>
      </c>
      <c r="B480" s="322" t="s">
        <v>912</v>
      </c>
      <c r="C480" s="324"/>
      <c r="D480" s="324"/>
      <c r="E480" s="457" t="str">
        <f t="shared" si="22"/>
        <v/>
      </c>
      <c r="F480" s="294" t="str">
        <f t="shared" si="23"/>
        <v>否</v>
      </c>
      <c r="G480" s="174" t="str">
        <f t="shared" si="24"/>
        <v>项</v>
      </c>
    </row>
    <row r="481" ht="36" customHeight="1" spans="1:7">
      <c r="A481" s="456" t="s">
        <v>913</v>
      </c>
      <c r="B481" s="322" t="s">
        <v>914</v>
      </c>
      <c r="C481" s="324"/>
      <c r="D481" s="324"/>
      <c r="E481" s="457" t="str">
        <f t="shared" si="22"/>
        <v/>
      </c>
      <c r="F481" s="294" t="str">
        <f t="shared" si="23"/>
        <v>否</v>
      </c>
      <c r="G481" s="174" t="str">
        <f t="shared" si="24"/>
        <v>项</v>
      </c>
    </row>
    <row r="482" ht="36" customHeight="1" spans="1:7">
      <c r="A482" s="456" t="s">
        <v>915</v>
      </c>
      <c r="B482" s="322" t="s">
        <v>916</v>
      </c>
      <c r="C482" s="324"/>
      <c r="D482" s="324"/>
      <c r="E482" s="457" t="str">
        <f t="shared" si="22"/>
        <v/>
      </c>
      <c r="F482" s="294" t="str">
        <f t="shared" si="23"/>
        <v>否</v>
      </c>
      <c r="G482" s="174" t="str">
        <f t="shared" si="24"/>
        <v>项</v>
      </c>
    </row>
    <row r="483" ht="36" customHeight="1" spans="1:7">
      <c r="A483" s="456" t="s">
        <v>917</v>
      </c>
      <c r="B483" s="322" t="s">
        <v>918</v>
      </c>
      <c r="C483" s="324">
        <v>8</v>
      </c>
      <c r="D483" s="324">
        <v>8</v>
      </c>
      <c r="E483" s="457">
        <f t="shared" si="22"/>
        <v>0</v>
      </c>
      <c r="F483" s="294" t="str">
        <f t="shared" si="23"/>
        <v>是</v>
      </c>
      <c r="G483" s="174" t="str">
        <f t="shared" si="24"/>
        <v>项</v>
      </c>
    </row>
    <row r="484" ht="36" customHeight="1" spans="1:7">
      <c r="A484" s="456" t="s">
        <v>919</v>
      </c>
      <c r="B484" s="322" t="s">
        <v>920</v>
      </c>
      <c r="C484" s="324"/>
      <c r="D484" s="324"/>
      <c r="E484" s="457" t="str">
        <f t="shared" si="22"/>
        <v/>
      </c>
      <c r="F484" s="294" t="str">
        <f t="shared" si="23"/>
        <v>否</v>
      </c>
      <c r="G484" s="174" t="str">
        <f t="shared" si="24"/>
        <v>项</v>
      </c>
    </row>
    <row r="485" ht="36" customHeight="1" spans="1:7">
      <c r="A485" s="456" t="s">
        <v>921</v>
      </c>
      <c r="B485" s="322" t="s">
        <v>922</v>
      </c>
      <c r="C485" s="324"/>
      <c r="D485" s="324"/>
      <c r="E485" s="457" t="str">
        <f t="shared" si="22"/>
        <v/>
      </c>
      <c r="F485" s="294" t="str">
        <f t="shared" si="23"/>
        <v>否</v>
      </c>
      <c r="G485" s="174" t="str">
        <f t="shared" si="24"/>
        <v>项</v>
      </c>
    </row>
    <row r="486" ht="36" customHeight="1" spans="1:7">
      <c r="A486" s="456" t="s">
        <v>923</v>
      </c>
      <c r="B486" s="322" t="s">
        <v>924</v>
      </c>
      <c r="C486" s="324">
        <v>12</v>
      </c>
      <c r="D486" s="324">
        <v>12</v>
      </c>
      <c r="E486" s="457">
        <f t="shared" si="22"/>
        <v>0</v>
      </c>
      <c r="F486" s="294" t="str">
        <f t="shared" si="23"/>
        <v>是</v>
      </c>
      <c r="G486" s="174" t="str">
        <f t="shared" si="24"/>
        <v>项</v>
      </c>
    </row>
    <row r="487" ht="36" customHeight="1" spans="1:7">
      <c r="A487" s="456" t="s">
        <v>925</v>
      </c>
      <c r="B487" s="322" t="s">
        <v>926</v>
      </c>
      <c r="C487" s="324">
        <v>10</v>
      </c>
      <c r="D487" s="324">
        <v>10</v>
      </c>
      <c r="E487" s="457">
        <f t="shared" si="22"/>
        <v>0</v>
      </c>
      <c r="F487" s="294" t="str">
        <f t="shared" si="23"/>
        <v>是</v>
      </c>
      <c r="G487" s="174" t="str">
        <f t="shared" si="24"/>
        <v>项</v>
      </c>
    </row>
    <row r="488" ht="36" customHeight="1" spans="1:7">
      <c r="A488" s="456" t="s">
        <v>927</v>
      </c>
      <c r="B488" s="322" t="s">
        <v>928</v>
      </c>
      <c r="C488" s="324"/>
      <c r="D488" s="324"/>
      <c r="E488" s="457" t="str">
        <f t="shared" si="22"/>
        <v/>
      </c>
      <c r="F488" s="294" t="str">
        <f t="shared" si="23"/>
        <v>否</v>
      </c>
      <c r="G488" s="174" t="str">
        <f t="shared" si="24"/>
        <v>项</v>
      </c>
    </row>
    <row r="489" ht="36" customHeight="1" spans="1:7">
      <c r="A489" s="456" t="s">
        <v>929</v>
      </c>
      <c r="B489" s="322" t="s">
        <v>930</v>
      </c>
      <c r="C489" s="324">
        <v>896</v>
      </c>
      <c r="D489" s="324">
        <v>961</v>
      </c>
      <c r="E489" s="457">
        <f t="shared" si="22"/>
        <v>0.073</v>
      </c>
      <c r="F489" s="294" t="str">
        <f t="shared" si="23"/>
        <v>是</v>
      </c>
      <c r="G489" s="174" t="str">
        <f t="shared" si="24"/>
        <v>项</v>
      </c>
    </row>
    <row r="490" ht="36" customHeight="1" spans="1:7">
      <c r="A490" s="454" t="s">
        <v>931</v>
      </c>
      <c r="B490" s="318" t="s">
        <v>932</v>
      </c>
      <c r="C490" s="326">
        <v>140</v>
      </c>
      <c r="D490" s="326">
        <v>101</v>
      </c>
      <c r="E490" s="457">
        <f t="shared" si="22"/>
        <v>-0.279</v>
      </c>
      <c r="F490" s="294" t="str">
        <f t="shared" si="23"/>
        <v>是</v>
      </c>
      <c r="G490" s="174" t="str">
        <f t="shared" si="24"/>
        <v>款</v>
      </c>
    </row>
    <row r="491" ht="36" customHeight="1" spans="1:7">
      <c r="A491" s="456" t="s">
        <v>933</v>
      </c>
      <c r="B491" s="322" t="s">
        <v>138</v>
      </c>
      <c r="C491" s="324"/>
      <c r="D491" s="324"/>
      <c r="E491" s="457" t="str">
        <f t="shared" si="22"/>
        <v/>
      </c>
      <c r="F491" s="294" t="str">
        <f t="shared" si="23"/>
        <v>否</v>
      </c>
      <c r="G491" s="174" t="str">
        <f t="shared" si="24"/>
        <v>项</v>
      </c>
    </row>
    <row r="492" ht="36" customHeight="1" spans="1:7">
      <c r="A492" s="456" t="s">
        <v>934</v>
      </c>
      <c r="B492" s="322" t="s">
        <v>140</v>
      </c>
      <c r="C492" s="324"/>
      <c r="D492" s="324"/>
      <c r="E492" s="457" t="str">
        <f t="shared" si="22"/>
        <v/>
      </c>
      <c r="F492" s="294" t="str">
        <f t="shared" si="23"/>
        <v>否</v>
      </c>
      <c r="G492" s="174" t="str">
        <f t="shared" si="24"/>
        <v>项</v>
      </c>
    </row>
    <row r="493" ht="36" customHeight="1" spans="1:7">
      <c r="A493" s="456" t="s">
        <v>935</v>
      </c>
      <c r="B493" s="322" t="s">
        <v>142</v>
      </c>
      <c r="C493" s="324"/>
      <c r="D493" s="324"/>
      <c r="E493" s="457" t="str">
        <f t="shared" si="22"/>
        <v/>
      </c>
      <c r="F493" s="294" t="str">
        <f t="shared" si="23"/>
        <v>否</v>
      </c>
      <c r="G493" s="174" t="str">
        <f t="shared" si="24"/>
        <v>项</v>
      </c>
    </row>
    <row r="494" ht="36" customHeight="1" spans="1:7">
      <c r="A494" s="456" t="s">
        <v>936</v>
      </c>
      <c r="B494" s="322" t="s">
        <v>937</v>
      </c>
      <c r="C494" s="324">
        <v>20</v>
      </c>
      <c r="D494" s="324">
        <v>23</v>
      </c>
      <c r="E494" s="457">
        <f t="shared" ref="E494:E556" si="25">IF(C494&lt;&gt;0,D494/C494-1,"")</f>
        <v>0.15</v>
      </c>
      <c r="F494" s="294" t="str">
        <f t="shared" si="23"/>
        <v>是</v>
      </c>
      <c r="G494" s="174" t="str">
        <f t="shared" si="24"/>
        <v>项</v>
      </c>
    </row>
    <row r="495" ht="36" customHeight="1" spans="1:7">
      <c r="A495" s="456" t="s">
        <v>938</v>
      </c>
      <c r="B495" s="322" t="s">
        <v>939</v>
      </c>
      <c r="C495" s="324"/>
      <c r="D495" s="324"/>
      <c r="E495" s="457" t="str">
        <f t="shared" si="25"/>
        <v/>
      </c>
      <c r="F495" s="294" t="str">
        <f t="shared" si="23"/>
        <v>否</v>
      </c>
      <c r="G495" s="174" t="str">
        <f t="shared" si="24"/>
        <v>项</v>
      </c>
    </row>
    <row r="496" ht="36" customHeight="1" spans="1:7">
      <c r="A496" s="456" t="s">
        <v>940</v>
      </c>
      <c r="B496" s="322" t="s">
        <v>941</v>
      </c>
      <c r="C496" s="324"/>
      <c r="D496" s="324"/>
      <c r="E496" s="457" t="str">
        <f t="shared" si="25"/>
        <v/>
      </c>
      <c r="F496" s="294" t="str">
        <f t="shared" si="23"/>
        <v>否</v>
      </c>
      <c r="G496" s="174" t="str">
        <f t="shared" si="24"/>
        <v>项</v>
      </c>
    </row>
    <row r="497" ht="36" customHeight="1" spans="1:7">
      <c r="A497" s="456" t="s">
        <v>942</v>
      </c>
      <c r="B497" s="322" t="s">
        <v>943</v>
      </c>
      <c r="C497" s="324">
        <v>70</v>
      </c>
      <c r="D497" s="324">
        <v>78</v>
      </c>
      <c r="E497" s="457">
        <f t="shared" si="25"/>
        <v>0.114</v>
      </c>
      <c r="F497" s="294" t="str">
        <f t="shared" si="23"/>
        <v>是</v>
      </c>
      <c r="G497" s="174" t="str">
        <f t="shared" si="24"/>
        <v>项</v>
      </c>
    </row>
    <row r="498" ht="36" customHeight="1" spans="1:7">
      <c r="A498" s="454" t="s">
        <v>944</v>
      </c>
      <c r="B498" s="318" t="s">
        <v>945</v>
      </c>
      <c r="C498" s="326">
        <v>414</v>
      </c>
      <c r="D498" s="326">
        <v>435</v>
      </c>
      <c r="E498" s="457">
        <f t="shared" si="25"/>
        <v>0.051</v>
      </c>
      <c r="F498" s="294" t="str">
        <f t="shared" si="23"/>
        <v>是</v>
      </c>
      <c r="G498" s="174" t="str">
        <f t="shared" si="24"/>
        <v>款</v>
      </c>
    </row>
    <row r="499" ht="36" customHeight="1" spans="1:7">
      <c r="A499" s="456" t="s">
        <v>946</v>
      </c>
      <c r="B499" s="322" t="s">
        <v>138</v>
      </c>
      <c r="C499" s="324"/>
      <c r="D499" s="324"/>
      <c r="E499" s="457" t="str">
        <f t="shared" si="25"/>
        <v/>
      </c>
      <c r="F499" s="294" t="str">
        <f t="shared" si="23"/>
        <v>否</v>
      </c>
      <c r="G499" s="174" t="str">
        <f t="shared" si="24"/>
        <v>项</v>
      </c>
    </row>
    <row r="500" ht="36" customHeight="1" spans="1:7">
      <c r="A500" s="456" t="s">
        <v>947</v>
      </c>
      <c r="B500" s="322" t="s">
        <v>140</v>
      </c>
      <c r="C500" s="324"/>
      <c r="D500" s="324"/>
      <c r="E500" s="457" t="str">
        <f t="shared" si="25"/>
        <v/>
      </c>
      <c r="F500" s="294" t="str">
        <f t="shared" si="23"/>
        <v>否</v>
      </c>
      <c r="G500" s="174" t="str">
        <f t="shared" si="24"/>
        <v>项</v>
      </c>
    </row>
    <row r="501" ht="36" customHeight="1" spans="1:7">
      <c r="A501" s="456" t="s">
        <v>948</v>
      </c>
      <c r="B501" s="322" t="s">
        <v>142</v>
      </c>
      <c r="C501" s="324"/>
      <c r="D501" s="324"/>
      <c r="E501" s="457" t="str">
        <f t="shared" si="25"/>
        <v/>
      </c>
      <c r="F501" s="294" t="str">
        <f t="shared" si="23"/>
        <v>否</v>
      </c>
      <c r="G501" s="174" t="str">
        <f t="shared" si="24"/>
        <v>项</v>
      </c>
    </row>
    <row r="502" ht="36" customHeight="1" spans="1:7">
      <c r="A502" s="456" t="s">
        <v>949</v>
      </c>
      <c r="B502" s="322" t="s">
        <v>950</v>
      </c>
      <c r="C502" s="324"/>
      <c r="D502" s="324"/>
      <c r="E502" s="457" t="str">
        <f t="shared" si="25"/>
        <v/>
      </c>
      <c r="F502" s="294" t="str">
        <f t="shared" si="23"/>
        <v>否</v>
      </c>
      <c r="G502" s="174" t="str">
        <f t="shared" si="24"/>
        <v>项</v>
      </c>
    </row>
    <row r="503" ht="36" customHeight="1" spans="1:7">
      <c r="A503" s="456" t="s">
        <v>951</v>
      </c>
      <c r="B503" s="322" t="s">
        <v>952</v>
      </c>
      <c r="C503" s="324"/>
      <c r="D503" s="324"/>
      <c r="E503" s="457" t="str">
        <f t="shared" si="25"/>
        <v/>
      </c>
      <c r="F503" s="294" t="str">
        <f t="shared" si="23"/>
        <v>否</v>
      </c>
      <c r="G503" s="174" t="str">
        <f t="shared" si="24"/>
        <v>项</v>
      </c>
    </row>
    <row r="504" ht="36" customHeight="1" spans="1:7">
      <c r="A504" s="456" t="s">
        <v>953</v>
      </c>
      <c r="B504" s="322" t="s">
        <v>954</v>
      </c>
      <c r="C504" s="324"/>
      <c r="D504" s="324"/>
      <c r="E504" s="457" t="str">
        <f t="shared" si="25"/>
        <v/>
      </c>
      <c r="F504" s="294" t="str">
        <f t="shared" si="23"/>
        <v>否</v>
      </c>
      <c r="G504" s="174" t="str">
        <f t="shared" si="24"/>
        <v>项</v>
      </c>
    </row>
    <row r="505" ht="36" customHeight="1" spans="1:7">
      <c r="A505" s="456" t="s">
        <v>955</v>
      </c>
      <c r="B505" s="322" t="s">
        <v>956</v>
      </c>
      <c r="C505" s="324">
        <v>385</v>
      </c>
      <c r="D505" s="324">
        <v>405</v>
      </c>
      <c r="E505" s="457">
        <f t="shared" si="25"/>
        <v>0.052</v>
      </c>
      <c r="F505" s="294" t="str">
        <f t="shared" si="23"/>
        <v>是</v>
      </c>
      <c r="G505" s="174" t="str">
        <f t="shared" si="24"/>
        <v>项</v>
      </c>
    </row>
    <row r="506" ht="36" customHeight="1" spans="1:7">
      <c r="A506" s="456" t="s">
        <v>957</v>
      </c>
      <c r="B506" s="322" t="s">
        <v>958</v>
      </c>
      <c r="C506" s="324">
        <v>29</v>
      </c>
      <c r="D506" s="324">
        <v>30</v>
      </c>
      <c r="E506" s="457">
        <f t="shared" si="25"/>
        <v>0.034</v>
      </c>
      <c r="F506" s="294" t="str">
        <f t="shared" si="23"/>
        <v>是</v>
      </c>
      <c r="G506" s="174" t="str">
        <f t="shared" si="24"/>
        <v>项</v>
      </c>
    </row>
    <row r="507" ht="36" customHeight="1" spans="1:7">
      <c r="A507" s="456" t="s">
        <v>959</v>
      </c>
      <c r="B507" s="322" t="s">
        <v>960</v>
      </c>
      <c r="C507" s="324"/>
      <c r="D507" s="324"/>
      <c r="E507" s="457" t="str">
        <f t="shared" si="25"/>
        <v/>
      </c>
      <c r="F507" s="294" t="str">
        <f t="shared" si="23"/>
        <v>否</v>
      </c>
      <c r="G507" s="174" t="str">
        <f t="shared" si="24"/>
        <v>项</v>
      </c>
    </row>
    <row r="508" ht="36" customHeight="1" spans="1:7">
      <c r="A508" s="456" t="s">
        <v>961</v>
      </c>
      <c r="B508" s="322" t="s">
        <v>962</v>
      </c>
      <c r="C508" s="324"/>
      <c r="D508" s="324"/>
      <c r="E508" s="457" t="str">
        <f t="shared" si="25"/>
        <v/>
      </c>
      <c r="F508" s="294" t="str">
        <f t="shared" si="23"/>
        <v>否</v>
      </c>
      <c r="G508" s="174" t="str">
        <f t="shared" si="24"/>
        <v>项</v>
      </c>
    </row>
    <row r="509" ht="36" customHeight="1" spans="1:7">
      <c r="A509" s="454" t="s">
        <v>963</v>
      </c>
      <c r="B509" s="318" t="s">
        <v>964</v>
      </c>
      <c r="C509" s="326"/>
      <c r="D509" s="326"/>
      <c r="E509" s="457" t="str">
        <f t="shared" si="25"/>
        <v/>
      </c>
      <c r="F509" s="294" t="str">
        <f t="shared" ref="F509:F571" si="26">IF(LEN(A509)=3,"是",IF(B509&lt;&gt;"",IF(SUM(C509:D509)&lt;&gt;0,"是","否"),"是"))</f>
        <v>否</v>
      </c>
      <c r="G509" s="174" t="str">
        <f t="shared" ref="G509:G571" si="27">IF(LEN(A509)=3,"类",IF(LEN(A509)=5,"款","项"))</f>
        <v>款</v>
      </c>
    </row>
    <row r="510" ht="36" customHeight="1" spans="1:7">
      <c r="A510" s="456" t="s">
        <v>965</v>
      </c>
      <c r="B510" s="322" t="s">
        <v>138</v>
      </c>
      <c r="C510" s="324"/>
      <c r="D510" s="324"/>
      <c r="E510" s="457" t="str">
        <f t="shared" si="25"/>
        <v/>
      </c>
      <c r="F510" s="294" t="str">
        <f t="shared" si="26"/>
        <v>否</v>
      </c>
      <c r="G510" s="174" t="str">
        <f t="shared" si="27"/>
        <v>项</v>
      </c>
    </row>
    <row r="511" ht="36" customHeight="1" spans="1:7">
      <c r="A511" s="456" t="s">
        <v>966</v>
      </c>
      <c r="B511" s="322" t="s">
        <v>140</v>
      </c>
      <c r="C511" s="324"/>
      <c r="D511" s="324"/>
      <c r="E511" s="457" t="str">
        <f t="shared" si="25"/>
        <v/>
      </c>
      <c r="F511" s="294" t="str">
        <f t="shared" si="26"/>
        <v>否</v>
      </c>
      <c r="G511" s="174" t="str">
        <f t="shared" si="27"/>
        <v>项</v>
      </c>
    </row>
    <row r="512" ht="36" customHeight="1" spans="1:7">
      <c r="A512" s="456" t="s">
        <v>967</v>
      </c>
      <c r="B512" s="322" t="s">
        <v>142</v>
      </c>
      <c r="C512" s="324"/>
      <c r="D512" s="324"/>
      <c r="E512" s="457" t="str">
        <f t="shared" si="25"/>
        <v/>
      </c>
      <c r="F512" s="294" t="str">
        <f t="shared" si="26"/>
        <v>否</v>
      </c>
      <c r="G512" s="174" t="str">
        <f t="shared" si="27"/>
        <v>项</v>
      </c>
    </row>
    <row r="513" ht="36" customHeight="1" spans="1:7">
      <c r="A513" s="456" t="s">
        <v>968</v>
      </c>
      <c r="B513" s="322" t="s">
        <v>969</v>
      </c>
      <c r="C513" s="324"/>
      <c r="D513" s="324"/>
      <c r="E513" s="457" t="str">
        <f t="shared" si="25"/>
        <v/>
      </c>
      <c r="F513" s="294" t="str">
        <f t="shared" si="26"/>
        <v>否</v>
      </c>
      <c r="G513" s="174" t="str">
        <f t="shared" si="27"/>
        <v>项</v>
      </c>
    </row>
    <row r="514" ht="36" customHeight="1" spans="1:7">
      <c r="A514" s="456" t="s">
        <v>970</v>
      </c>
      <c r="B514" s="322" t="s">
        <v>971</v>
      </c>
      <c r="C514" s="324"/>
      <c r="D514" s="324"/>
      <c r="E514" s="457" t="str">
        <f t="shared" si="25"/>
        <v/>
      </c>
      <c r="F514" s="294" t="str">
        <f t="shared" si="26"/>
        <v>否</v>
      </c>
      <c r="G514" s="174" t="str">
        <f t="shared" si="27"/>
        <v>项</v>
      </c>
    </row>
    <row r="515" ht="36" customHeight="1" spans="1:7">
      <c r="A515" s="456" t="s">
        <v>972</v>
      </c>
      <c r="B515" s="322" t="s">
        <v>973</v>
      </c>
      <c r="C515" s="324"/>
      <c r="D515" s="324"/>
      <c r="E515" s="457" t="str">
        <f t="shared" si="25"/>
        <v/>
      </c>
      <c r="F515" s="294" t="str">
        <f t="shared" si="26"/>
        <v>否</v>
      </c>
      <c r="G515" s="174" t="str">
        <f t="shared" si="27"/>
        <v>项</v>
      </c>
    </row>
    <row r="516" ht="36" customHeight="1" spans="1:7">
      <c r="A516" s="456" t="s">
        <v>974</v>
      </c>
      <c r="B516" s="322" t="s">
        <v>975</v>
      </c>
      <c r="C516" s="324"/>
      <c r="D516" s="324"/>
      <c r="E516" s="457" t="str">
        <f t="shared" si="25"/>
        <v/>
      </c>
      <c r="F516" s="294" t="str">
        <f t="shared" si="26"/>
        <v>否</v>
      </c>
      <c r="G516" s="174" t="str">
        <f t="shared" si="27"/>
        <v>项</v>
      </c>
    </row>
    <row r="517" ht="36" customHeight="1" spans="1:7">
      <c r="A517" s="456" t="s">
        <v>976</v>
      </c>
      <c r="B517" s="322" t="s">
        <v>977</v>
      </c>
      <c r="C517" s="324"/>
      <c r="D517" s="324"/>
      <c r="E517" s="457" t="str">
        <f t="shared" si="25"/>
        <v/>
      </c>
      <c r="F517" s="294" t="str">
        <f t="shared" si="26"/>
        <v>否</v>
      </c>
      <c r="G517" s="174" t="str">
        <f t="shared" si="27"/>
        <v>项</v>
      </c>
    </row>
    <row r="518" ht="36" customHeight="1" spans="1:7">
      <c r="A518" s="454" t="s">
        <v>978</v>
      </c>
      <c r="B518" s="318" t="s">
        <v>979</v>
      </c>
      <c r="C518" s="326">
        <v>361</v>
      </c>
      <c r="D518" s="326">
        <v>290</v>
      </c>
      <c r="E518" s="457">
        <f t="shared" si="25"/>
        <v>-0.197</v>
      </c>
      <c r="F518" s="294" t="str">
        <f t="shared" si="26"/>
        <v>是</v>
      </c>
      <c r="G518" s="174" t="str">
        <f t="shared" si="27"/>
        <v>款</v>
      </c>
    </row>
    <row r="519" ht="36" customHeight="1" spans="1:7">
      <c r="A519" s="456" t="s">
        <v>980</v>
      </c>
      <c r="B519" s="322" t="s">
        <v>138</v>
      </c>
      <c r="C519" s="324"/>
      <c r="D519" s="324"/>
      <c r="E519" s="457" t="str">
        <f t="shared" si="25"/>
        <v/>
      </c>
      <c r="F519" s="294" t="str">
        <f t="shared" si="26"/>
        <v>否</v>
      </c>
      <c r="G519" s="174" t="str">
        <f t="shared" si="27"/>
        <v>项</v>
      </c>
    </row>
    <row r="520" ht="36" customHeight="1" spans="1:7">
      <c r="A520" s="456" t="s">
        <v>981</v>
      </c>
      <c r="B520" s="322" t="s">
        <v>140</v>
      </c>
      <c r="C520" s="324"/>
      <c r="D520" s="324"/>
      <c r="E520" s="457" t="str">
        <f t="shared" si="25"/>
        <v/>
      </c>
      <c r="F520" s="294" t="str">
        <f t="shared" si="26"/>
        <v>否</v>
      </c>
      <c r="G520" s="174" t="str">
        <f t="shared" si="27"/>
        <v>项</v>
      </c>
    </row>
    <row r="521" ht="36" customHeight="1" spans="1:7">
      <c r="A521" s="456" t="s">
        <v>982</v>
      </c>
      <c r="B521" s="322" t="s">
        <v>142</v>
      </c>
      <c r="C521" s="324"/>
      <c r="D521" s="324"/>
      <c r="E521" s="457" t="str">
        <f t="shared" si="25"/>
        <v/>
      </c>
      <c r="F521" s="294" t="str">
        <f t="shared" si="26"/>
        <v>否</v>
      </c>
      <c r="G521" s="174" t="str">
        <f t="shared" si="27"/>
        <v>项</v>
      </c>
    </row>
    <row r="522" ht="36" customHeight="1" spans="1:7">
      <c r="A522" s="456" t="s">
        <v>983</v>
      </c>
      <c r="B522" s="322" t="s">
        <v>984</v>
      </c>
      <c r="C522" s="324"/>
      <c r="D522" s="324"/>
      <c r="E522" s="457" t="str">
        <f t="shared" si="25"/>
        <v/>
      </c>
      <c r="F522" s="294" t="str">
        <f t="shared" si="26"/>
        <v>否</v>
      </c>
      <c r="G522" s="174" t="str">
        <f t="shared" si="27"/>
        <v>项</v>
      </c>
    </row>
    <row r="523" ht="36" customHeight="1" spans="1:7">
      <c r="A523" s="456" t="s">
        <v>985</v>
      </c>
      <c r="B523" s="322" t="s">
        <v>986</v>
      </c>
      <c r="C523" s="324"/>
      <c r="D523" s="324"/>
      <c r="E523" s="457" t="str">
        <f t="shared" si="25"/>
        <v/>
      </c>
      <c r="F523" s="294" t="str">
        <f t="shared" si="26"/>
        <v>否</v>
      </c>
      <c r="G523" s="174" t="str">
        <f t="shared" si="27"/>
        <v>项</v>
      </c>
    </row>
    <row r="524" ht="36" customHeight="1" spans="1:7">
      <c r="A524" s="456" t="s">
        <v>987</v>
      </c>
      <c r="B524" s="322" t="s">
        <v>988</v>
      </c>
      <c r="C524" s="324"/>
      <c r="D524" s="324"/>
      <c r="E524" s="457" t="str">
        <f t="shared" si="25"/>
        <v/>
      </c>
      <c r="F524" s="294" t="str">
        <f t="shared" si="26"/>
        <v>否</v>
      </c>
      <c r="G524" s="174" t="str">
        <f t="shared" si="27"/>
        <v>项</v>
      </c>
    </row>
    <row r="525" ht="36" customHeight="1" spans="1:7">
      <c r="A525" s="464" t="s">
        <v>989</v>
      </c>
      <c r="B525" s="322" t="s">
        <v>990</v>
      </c>
      <c r="C525" s="324"/>
      <c r="D525" s="324"/>
      <c r="E525" s="457" t="str">
        <f t="shared" si="25"/>
        <v/>
      </c>
      <c r="F525" s="294" t="str">
        <f t="shared" si="26"/>
        <v>否</v>
      </c>
      <c r="G525" s="174" t="str">
        <f t="shared" si="27"/>
        <v>项</v>
      </c>
    </row>
    <row r="526" ht="36" customHeight="1" spans="1:7">
      <c r="A526" s="464" t="s">
        <v>991</v>
      </c>
      <c r="B526" s="322" t="s">
        <v>992</v>
      </c>
      <c r="C526" s="324"/>
      <c r="D526" s="324"/>
      <c r="E526" s="457" t="str">
        <f t="shared" si="25"/>
        <v/>
      </c>
      <c r="F526" s="294" t="str">
        <f t="shared" si="26"/>
        <v>否</v>
      </c>
      <c r="G526" s="174" t="str">
        <f t="shared" si="27"/>
        <v>项</v>
      </c>
    </row>
    <row r="527" ht="36" customHeight="1" spans="1:7">
      <c r="A527" s="456" t="s">
        <v>993</v>
      </c>
      <c r="B527" s="322" t="s">
        <v>994</v>
      </c>
      <c r="C527" s="324">
        <v>361</v>
      </c>
      <c r="D527" s="324">
        <v>290</v>
      </c>
      <c r="E527" s="457">
        <f t="shared" si="25"/>
        <v>-0.197</v>
      </c>
      <c r="F527" s="294" t="str">
        <f t="shared" si="26"/>
        <v>是</v>
      </c>
      <c r="G527" s="174" t="str">
        <f t="shared" si="27"/>
        <v>项</v>
      </c>
    </row>
    <row r="528" ht="36" customHeight="1" spans="1:7">
      <c r="A528" s="454" t="s">
        <v>995</v>
      </c>
      <c r="B528" s="318" t="s">
        <v>996</v>
      </c>
      <c r="C528" s="326">
        <v>255</v>
      </c>
      <c r="D528" s="326">
        <v>300</v>
      </c>
      <c r="E528" s="457">
        <f t="shared" si="25"/>
        <v>0.176</v>
      </c>
      <c r="F528" s="294" t="str">
        <f t="shared" si="26"/>
        <v>是</v>
      </c>
      <c r="G528" s="174" t="str">
        <f t="shared" si="27"/>
        <v>款</v>
      </c>
    </row>
    <row r="529" ht="36" customHeight="1" spans="1:7">
      <c r="A529" s="456" t="s">
        <v>997</v>
      </c>
      <c r="B529" s="322" t="s">
        <v>998</v>
      </c>
      <c r="C529" s="324"/>
      <c r="D529" s="324"/>
      <c r="E529" s="457" t="str">
        <f t="shared" si="25"/>
        <v/>
      </c>
      <c r="F529" s="294" t="str">
        <f t="shared" si="26"/>
        <v>否</v>
      </c>
      <c r="G529" s="174" t="str">
        <f t="shared" si="27"/>
        <v>项</v>
      </c>
    </row>
    <row r="530" ht="36" customHeight="1" spans="1:7">
      <c r="A530" s="456" t="s">
        <v>999</v>
      </c>
      <c r="B530" s="322" t="s">
        <v>1000</v>
      </c>
      <c r="C530" s="324"/>
      <c r="D530" s="324"/>
      <c r="E530" s="457" t="str">
        <f t="shared" si="25"/>
        <v/>
      </c>
      <c r="F530" s="294" t="str">
        <f t="shared" si="26"/>
        <v>否</v>
      </c>
      <c r="G530" s="174" t="str">
        <f t="shared" si="27"/>
        <v>项</v>
      </c>
    </row>
    <row r="531" ht="36" customHeight="1" spans="1:7">
      <c r="A531" s="456" t="s">
        <v>1001</v>
      </c>
      <c r="B531" s="322" t="s">
        <v>1002</v>
      </c>
      <c r="C531" s="324">
        <v>255</v>
      </c>
      <c r="D531" s="324">
        <v>300</v>
      </c>
      <c r="E531" s="457">
        <f t="shared" si="25"/>
        <v>0.176</v>
      </c>
      <c r="F531" s="294" t="str">
        <f t="shared" si="26"/>
        <v>是</v>
      </c>
      <c r="G531" s="174" t="str">
        <f t="shared" si="27"/>
        <v>项</v>
      </c>
    </row>
    <row r="532" ht="36" customHeight="1" spans="1:7">
      <c r="A532" s="454" t="s">
        <v>82</v>
      </c>
      <c r="B532" s="318" t="s">
        <v>83</v>
      </c>
      <c r="C532" s="326">
        <v>56983</v>
      </c>
      <c r="D532" s="326">
        <v>58123</v>
      </c>
      <c r="E532" s="457">
        <f t="shared" si="25"/>
        <v>0.02</v>
      </c>
      <c r="F532" s="294" t="str">
        <f t="shared" si="26"/>
        <v>是</v>
      </c>
      <c r="G532" s="174" t="str">
        <f t="shared" si="27"/>
        <v>类</v>
      </c>
    </row>
    <row r="533" ht="36" customHeight="1" spans="1:7">
      <c r="A533" s="454" t="s">
        <v>1003</v>
      </c>
      <c r="B533" s="318" t="s">
        <v>1004</v>
      </c>
      <c r="C533" s="326">
        <v>2467</v>
      </c>
      <c r="D533" s="326">
        <v>3539</v>
      </c>
      <c r="E533" s="457">
        <f t="shared" si="25"/>
        <v>0.435</v>
      </c>
      <c r="F533" s="294" t="str">
        <f t="shared" si="26"/>
        <v>是</v>
      </c>
      <c r="G533" s="174" t="str">
        <f t="shared" si="27"/>
        <v>款</v>
      </c>
    </row>
    <row r="534" ht="36" customHeight="1" spans="1:7">
      <c r="A534" s="456" t="s">
        <v>1005</v>
      </c>
      <c r="B534" s="322" t="s">
        <v>138</v>
      </c>
      <c r="C534" s="324">
        <v>558</v>
      </c>
      <c r="D534" s="324">
        <v>600</v>
      </c>
      <c r="E534" s="457">
        <f t="shared" si="25"/>
        <v>0.075</v>
      </c>
      <c r="F534" s="294" t="str">
        <f t="shared" si="26"/>
        <v>是</v>
      </c>
      <c r="G534" s="174" t="str">
        <f t="shared" si="27"/>
        <v>项</v>
      </c>
    </row>
    <row r="535" ht="36" customHeight="1" spans="1:7">
      <c r="A535" s="456" t="s">
        <v>1006</v>
      </c>
      <c r="B535" s="322" t="s">
        <v>140</v>
      </c>
      <c r="C535" s="324">
        <v>12</v>
      </c>
      <c r="D535" s="324">
        <v>12</v>
      </c>
      <c r="E535" s="457">
        <f t="shared" si="25"/>
        <v>0</v>
      </c>
      <c r="F535" s="294" t="str">
        <f t="shared" si="26"/>
        <v>是</v>
      </c>
      <c r="G535" s="174" t="str">
        <f t="shared" si="27"/>
        <v>项</v>
      </c>
    </row>
    <row r="536" ht="36" customHeight="1" spans="1:7">
      <c r="A536" s="456" t="s">
        <v>1007</v>
      </c>
      <c r="B536" s="322" t="s">
        <v>142</v>
      </c>
      <c r="C536" s="324"/>
      <c r="D536" s="324"/>
      <c r="E536" s="457" t="str">
        <f t="shared" si="25"/>
        <v/>
      </c>
      <c r="F536" s="294" t="str">
        <f t="shared" si="26"/>
        <v>否</v>
      </c>
      <c r="G536" s="174" t="str">
        <f t="shared" si="27"/>
        <v>项</v>
      </c>
    </row>
    <row r="537" ht="36" customHeight="1" spans="1:7">
      <c r="A537" s="456" t="s">
        <v>1008</v>
      </c>
      <c r="B537" s="322" t="s">
        <v>1009</v>
      </c>
      <c r="C537" s="324"/>
      <c r="D537" s="324"/>
      <c r="E537" s="457" t="str">
        <f t="shared" si="25"/>
        <v/>
      </c>
      <c r="F537" s="294" t="str">
        <f t="shared" si="26"/>
        <v>否</v>
      </c>
      <c r="G537" s="174" t="str">
        <f t="shared" si="27"/>
        <v>项</v>
      </c>
    </row>
    <row r="538" ht="36" customHeight="1" spans="1:7">
      <c r="A538" s="456" t="s">
        <v>1010</v>
      </c>
      <c r="B538" s="322" t="s">
        <v>1011</v>
      </c>
      <c r="C538" s="324"/>
      <c r="D538" s="324"/>
      <c r="E538" s="457" t="str">
        <f t="shared" si="25"/>
        <v/>
      </c>
      <c r="F538" s="294" t="str">
        <f t="shared" si="26"/>
        <v>否</v>
      </c>
      <c r="G538" s="174" t="str">
        <f t="shared" si="27"/>
        <v>项</v>
      </c>
    </row>
    <row r="539" ht="36" customHeight="1" spans="1:7">
      <c r="A539" s="456" t="s">
        <v>1012</v>
      </c>
      <c r="B539" s="322" t="s">
        <v>1013</v>
      </c>
      <c r="C539" s="324"/>
      <c r="D539" s="324"/>
      <c r="E539" s="457" t="str">
        <f t="shared" si="25"/>
        <v/>
      </c>
      <c r="F539" s="294" t="str">
        <f t="shared" si="26"/>
        <v>否</v>
      </c>
      <c r="G539" s="174" t="str">
        <f t="shared" si="27"/>
        <v>项</v>
      </c>
    </row>
    <row r="540" ht="36" customHeight="1" spans="1:7">
      <c r="A540" s="456" t="s">
        <v>1014</v>
      </c>
      <c r="B540" s="322" t="s">
        <v>1015</v>
      </c>
      <c r="C540" s="324"/>
      <c r="D540" s="324"/>
      <c r="E540" s="457" t="str">
        <f t="shared" si="25"/>
        <v/>
      </c>
      <c r="F540" s="294" t="str">
        <f t="shared" si="26"/>
        <v>否</v>
      </c>
      <c r="G540" s="174" t="str">
        <f t="shared" si="27"/>
        <v>项</v>
      </c>
    </row>
    <row r="541" ht="36" customHeight="1" spans="1:7">
      <c r="A541" s="456" t="s">
        <v>1016</v>
      </c>
      <c r="B541" s="322" t="s">
        <v>239</v>
      </c>
      <c r="C541" s="324"/>
      <c r="D541" s="324"/>
      <c r="E541" s="457" t="str">
        <f t="shared" si="25"/>
        <v/>
      </c>
      <c r="F541" s="294" t="str">
        <f t="shared" si="26"/>
        <v>否</v>
      </c>
      <c r="G541" s="174" t="str">
        <f t="shared" si="27"/>
        <v>项</v>
      </c>
    </row>
    <row r="542" ht="36" customHeight="1" spans="1:7">
      <c r="A542" s="456" t="s">
        <v>1017</v>
      </c>
      <c r="B542" s="322" t="s">
        <v>1018</v>
      </c>
      <c r="C542" s="324">
        <v>271</v>
      </c>
      <c r="D542" s="324">
        <v>300</v>
      </c>
      <c r="E542" s="457">
        <f t="shared" si="25"/>
        <v>0.107</v>
      </c>
      <c r="F542" s="294" t="str">
        <f t="shared" si="26"/>
        <v>是</v>
      </c>
      <c r="G542" s="174" t="str">
        <f t="shared" si="27"/>
        <v>项</v>
      </c>
    </row>
    <row r="543" ht="36" customHeight="1" spans="1:7">
      <c r="A543" s="456" t="s">
        <v>1019</v>
      </c>
      <c r="B543" s="322" t="s">
        <v>1020</v>
      </c>
      <c r="C543" s="324"/>
      <c r="D543" s="324"/>
      <c r="E543" s="457" t="str">
        <f t="shared" si="25"/>
        <v/>
      </c>
      <c r="F543" s="294" t="str">
        <f t="shared" si="26"/>
        <v>否</v>
      </c>
      <c r="G543" s="174" t="str">
        <f t="shared" si="27"/>
        <v>项</v>
      </c>
    </row>
    <row r="544" ht="36" customHeight="1" spans="1:7">
      <c r="A544" s="456" t="s">
        <v>1021</v>
      </c>
      <c r="B544" s="322" t="s">
        <v>1022</v>
      </c>
      <c r="C544" s="324"/>
      <c r="D544" s="324"/>
      <c r="E544" s="457" t="str">
        <f t="shared" si="25"/>
        <v/>
      </c>
      <c r="F544" s="294" t="str">
        <f t="shared" si="26"/>
        <v>否</v>
      </c>
      <c r="G544" s="174" t="str">
        <f t="shared" si="27"/>
        <v>项</v>
      </c>
    </row>
    <row r="545" ht="36" customHeight="1" spans="1:7">
      <c r="A545" s="456" t="s">
        <v>1023</v>
      </c>
      <c r="B545" s="322" t="s">
        <v>1024</v>
      </c>
      <c r="C545" s="324"/>
      <c r="D545" s="324"/>
      <c r="E545" s="457" t="str">
        <f t="shared" si="25"/>
        <v/>
      </c>
      <c r="F545" s="294" t="str">
        <f t="shared" si="26"/>
        <v>否</v>
      </c>
      <c r="G545" s="174" t="str">
        <f t="shared" si="27"/>
        <v>项</v>
      </c>
    </row>
    <row r="546" ht="36" customHeight="1" spans="1:7">
      <c r="A546" s="459">
        <v>2080113</v>
      </c>
      <c r="B546" s="463" t="s">
        <v>305</v>
      </c>
      <c r="C546" s="324"/>
      <c r="D546" s="324"/>
      <c r="E546" s="457" t="str">
        <f t="shared" si="25"/>
        <v/>
      </c>
      <c r="F546" s="294" t="str">
        <f t="shared" si="26"/>
        <v>否</v>
      </c>
      <c r="G546" s="174" t="str">
        <f t="shared" si="27"/>
        <v>项</v>
      </c>
    </row>
    <row r="547" ht="36" customHeight="1" spans="1:7">
      <c r="A547" s="459">
        <v>2080114</v>
      </c>
      <c r="B547" s="463" t="s">
        <v>307</v>
      </c>
      <c r="C547" s="324"/>
      <c r="D547" s="324"/>
      <c r="E547" s="457" t="str">
        <f t="shared" si="25"/>
        <v/>
      </c>
      <c r="F547" s="294" t="str">
        <f t="shared" si="26"/>
        <v>否</v>
      </c>
      <c r="G547" s="174" t="str">
        <f t="shared" si="27"/>
        <v>项</v>
      </c>
    </row>
    <row r="548" ht="36" customHeight="1" spans="1:7">
      <c r="A548" s="459">
        <v>2080115</v>
      </c>
      <c r="B548" s="463" t="s">
        <v>309</v>
      </c>
      <c r="C548" s="324"/>
      <c r="D548" s="324"/>
      <c r="E548" s="457" t="str">
        <f t="shared" si="25"/>
        <v/>
      </c>
      <c r="F548" s="294" t="str">
        <f t="shared" si="26"/>
        <v>否</v>
      </c>
      <c r="G548" s="174" t="str">
        <f t="shared" si="27"/>
        <v>项</v>
      </c>
    </row>
    <row r="549" ht="36" customHeight="1" spans="1:7">
      <c r="A549" s="459">
        <v>2080116</v>
      </c>
      <c r="B549" s="463" t="s">
        <v>311</v>
      </c>
      <c r="C549" s="324"/>
      <c r="D549" s="324"/>
      <c r="E549" s="457" t="str">
        <f t="shared" si="25"/>
        <v/>
      </c>
      <c r="F549" s="294" t="str">
        <f t="shared" si="26"/>
        <v>否</v>
      </c>
      <c r="G549" s="174" t="str">
        <f t="shared" si="27"/>
        <v>项</v>
      </c>
    </row>
    <row r="550" ht="36" customHeight="1" spans="1:7">
      <c r="A550" s="459">
        <v>2080150</v>
      </c>
      <c r="B550" s="463" t="s">
        <v>156</v>
      </c>
      <c r="C550" s="324"/>
      <c r="D550" s="324"/>
      <c r="E550" s="457" t="str">
        <f t="shared" si="25"/>
        <v/>
      </c>
      <c r="F550" s="294" t="str">
        <f t="shared" si="26"/>
        <v>否</v>
      </c>
      <c r="G550" s="174" t="str">
        <f t="shared" si="27"/>
        <v>项</v>
      </c>
    </row>
    <row r="551" ht="36" customHeight="1" spans="1:7">
      <c r="A551" s="456" t="s">
        <v>1025</v>
      </c>
      <c r="B551" s="322" t="s">
        <v>1026</v>
      </c>
      <c r="C551" s="324">
        <v>1626</v>
      </c>
      <c r="D551" s="324">
        <v>2627</v>
      </c>
      <c r="E551" s="457">
        <f t="shared" si="25"/>
        <v>0.616</v>
      </c>
      <c r="F551" s="294" t="str">
        <f t="shared" si="26"/>
        <v>是</v>
      </c>
      <c r="G551" s="174" t="str">
        <f t="shared" si="27"/>
        <v>项</v>
      </c>
    </row>
    <row r="552" ht="36" customHeight="1" spans="1:7">
      <c r="A552" s="454" t="s">
        <v>1027</v>
      </c>
      <c r="B552" s="318" t="s">
        <v>1028</v>
      </c>
      <c r="C552" s="326">
        <v>1141</v>
      </c>
      <c r="D552" s="326">
        <v>1125</v>
      </c>
      <c r="E552" s="457">
        <f t="shared" si="25"/>
        <v>-0.014</v>
      </c>
      <c r="F552" s="294" t="str">
        <f t="shared" si="26"/>
        <v>是</v>
      </c>
      <c r="G552" s="174" t="str">
        <f t="shared" si="27"/>
        <v>款</v>
      </c>
    </row>
    <row r="553" ht="36" customHeight="1" spans="1:7">
      <c r="A553" s="456" t="s">
        <v>1029</v>
      </c>
      <c r="B553" s="322" t="s">
        <v>138</v>
      </c>
      <c r="C553" s="324">
        <v>189</v>
      </c>
      <c r="D553" s="324">
        <v>202</v>
      </c>
      <c r="E553" s="457">
        <f t="shared" si="25"/>
        <v>0.069</v>
      </c>
      <c r="F553" s="294" t="str">
        <f t="shared" si="26"/>
        <v>是</v>
      </c>
      <c r="G553" s="174" t="str">
        <f t="shared" si="27"/>
        <v>项</v>
      </c>
    </row>
    <row r="554" ht="36" customHeight="1" spans="1:7">
      <c r="A554" s="456" t="s">
        <v>1030</v>
      </c>
      <c r="B554" s="322" t="s">
        <v>140</v>
      </c>
      <c r="C554" s="324"/>
      <c r="D554" s="324"/>
      <c r="E554" s="457" t="str">
        <f t="shared" si="25"/>
        <v/>
      </c>
      <c r="F554" s="294" t="str">
        <f t="shared" si="26"/>
        <v>否</v>
      </c>
      <c r="G554" s="174" t="str">
        <f t="shared" si="27"/>
        <v>项</v>
      </c>
    </row>
    <row r="555" ht="36" customHeight="1" spans="1:7">
      <c r="A555" s="456" t="s">
        <v>1031</v>
      </c>
      <c r="B555" s="322" t="s">
        <v>142</v>
      </c>
      <c r="C555" s="324"/>
      <c r="D555" s="324"/>
      <c r="E555" s="457" t="str">
        <f t="shared" si="25"/>
        <v/>
      </c>
      <c r="F555" s="294" t="str">
        <f t="shared" si="26"/>
        <v>否</v>
      </c>
      <c r="G555" s="174" t="str">
        <f t="shared" si="27"/>
        <v>项</v>
      </c>
    </row>
    <row r="556" ht="36" customHeight="1" spans="1:7">
      <c r="A556" s="456" t="s">
        <v>1032</v>
      </c>
      <c r="B556" s="322" t="s">
        <v>1033</v>
      </c>
      <c r="C556" s="324"/>
      <c r="D556" s="324"/>
      <c r="E556" s="457" t="str">
        <f t="shared" si="25"/>
        <v/>
      </c>
      <c r="F556" s="294" t="str">
        <f t="shared" si="26"/>
        <v>否</v>
      </c>
      <c r="G556" s="174" t="str">
        <f t="shared" si="27"/>
        <v>项</v>
      </c>
    </row>
    <row r="557" ht="36" customHeight="1" spans="1:7">
      <c r="A557" s="456" t="s">
        <v>1034</v>
      </c>
      <c r="B557" s="322" t="s">
        <v>1035</v>
      </c>
      <c r="C557" s="324"/>
      <c r="D557" s="324"/>
      <c r="E557" s="457" t="str">
        <f t="shared" ref="E557:E620" si="28">IF(C557&lt;&gt;0,D557/C557-1,"")</f>
        <v/>
      </c>
      <c r="F557" s="294" t="str">
        <f t="shared" si="26"/>
        <v>否</v>
      </c>
      <c r="G557" s="174" t="str">
        <f t="shared" si="27"/>
        <v>项</v>
      </c>
    </row>
    <row r="558" ht="36" customHeight="1" spans="1:7">
      <c r="A558" s="456" t="s">
        <v>1036</v>
      </c>
      <c r="B558" s="322" t="s">
        <v>1037</v>
      </c>
      <c r="C558" s="324"/>
      <c r="D558" s="324"/>
      <c r="E558" s="457" t="str">
        <f t="shared" si="28"/>
        <v/>
      </c>
      <c r="F558" s="294" t="str">
        <f t="shared" si="26"/>
        <v>否</v>
      </c>
      <c r="G558" s="174" t="str">
        <f t="shared" si="27"/>
        <v>项</v>
      </c>
    </row>
    <row r="559" ht="36" customHeight="1" spans="1:7">
      <c r="A559" s="456" t="s">
        <v>1038</v>
      </c>
      <c r="B559" s="322" t="s">
        <v>1039</v>
      </c>
      <c r="C559" s="324">
        <v>952</v>
      </c>
      <c r="D559" s="324">
        <v>923</v>
      </c>
      <c r="E559" s="457">
        <f t="shared" si="28"/>
        <v>-0.03</v>
      </c>
      <c r="F559" s="294" t="str">
        <f t="shared" si="26"/>
        <v>是</v>
      </c>
      <c r="G559" s="174" t="str">
        <f t="shared" si="27"/>
        <v>项</v>
      </c>
    </row>
    <row r="560" ht="36" customHeight="1" spans="1:7">
      <c r="A560" s="454" t="s">
        <v>1040</v>
      </c>
      <c r="B560" s="318" t="s">
        <v>1041</v>
      </c>
      <c r="C560" s="326"/>
      <c r="D560" s="326"/>
      <c r="E560" s="457" t="str">
        <f t="shared" si="28"/>
        <v/>
      </c>
      <c r="F560" s="294" t="str">
        <f t="shared" si="26"/>
        <v>否</v>
      </c>
      <c r="G560" s="174" t="str">
        <f t="shared" si="27"/>
        <v>款</v>
      </c>
    </row>
    <row r="561" ht="36" customHeight="1" spans="1:7">
      <c r="A561" s="456" t="s">
        <v>1042</v>
      </c>
      <c r="B561" s="322" t="s">
        <v>1043</v>
      </c>
      <c r="C561" s="324"/>
      <c r="D561" s="324"/>
      <c r="E561" s="457" t="str">
        <f t="shared" si="28"/>
        <v/>
      </c>
      <c r="F561" s="294" t="str">
        <f t="shared" si="26"/>
        <v>否</v>
      </c>
      <c r="G561" s="174" t="str">
        <f t="shared" si="27"/>
        <v>项</v>
      </c>
    </row>
    <row r="562" ht="36" customHeight="1" spans="1:7">
      <c r="A562" s="454" t="s">
        <v>1044</v>
      </c>
      <c r="B562" s="318" t="s">
        <v>1045</v>
      </c>
      <c r="C562" s="326">
        <v>20447</v>
      </c>
      <c r="D562" s="326">
        <v>21117</v>
      </c>
      <c r="E562" s="457">
        <f t="shared" si="28"/>
        <v>0.033</v>
      </c>
      <c r="F562" s="294" t="str">
        <f t="shared" si="26"/>
        <v>是</v>
      </c>
      <c r="G562" s="174" t="str">
        <f t="shared" si="27"/>
        <v>款</v>
      </c>
    </row>
    <row r="563" ht="36" customHeight="1" spans="1:7">
      <c r="A563" s="456" t="s">
        <v>1046</v>
      </c>
      <c r="B563" s="322" t="s">
        <v>1047</v>
      </c>
      <c r="C563" s="324">
        <v>98</v>
      </c>
      <c r="D563" s="324">
        <v>102</v>
      </c>
      <c r="E563" s="457">
        <f t="shared" si="28"/>
        <v>0.041</v>
      </c>
      <c r="F563" s="294" t="str">
        <f t="shared" si="26"/>
        <v>是</v>
      </c>
      <c r="G563" s="174" t="str">
        <f t="shared" si="27"/>
        <v>项</v>
      </c>
    </row>
    <row r="564" ht="36" customHeight="1" spans="1:7">
      <c r="A564" s="456" t="s">
        <v>1048</v>
      </c>
      <c r="B564" s="322" t="s">
        <v>1049</v>
      </c>
      <c r="C564" s="324">
        <v>213</v>
      </c>
      <c r="D564" s="324">
        <v>240</v>
      </c>
      <c r="E564" s="457">
        <f t="shared" si="28"/>
        <v>0.127</v>
      </c>
      <c r="F564" s="294" t="str">
        <f t="shared" si="26"/>
        <v>是</v>
      </c>
      <c r="G564" s="174" t="str">
        <f t="shared" si="27"/>
        <v>项</v>
      </c>
    </row>
    <row r="565" ht="36" customHeight="1" spans="1:7">
      <c r="A565" s="456" t="s">
        <v>1050</v>
      </c>
      <c r="B565" s="322" t="s">
        <v>1051</v>
      </c>
      <c r="C565" s="324">
        <v>0</v>
      </c>
      <c r="D565" s="324">
        <v>0</v>
      </c>
      <c r="E565" s="457" t="str">
        <f t="shared" si="28"/>
        <v/>
      </c>
      <c r="F565" s="294" t="str">
        <f t="shared" si="26"/>
        <v>否</v>
      </c>
      <c r="G565" s="174" t="str">
        <f t="shared" si="27"/>
        <v>项</v>
      </c>
    </row>
    <row r="566" ht="36" customHeight="1" spans="1:7">
      <c r="A566" s="456" t="s">
        <v>1052</v>
      </c>
      <c r="B566" s="322" t="s">
        <v>1053</v>
      </c>
      <c r="C566" s="324">
        <v>12189</v>
      </c>
      <c r="D566" s="324">
        <v>12475</v>
      </c>
      <c r="E566" s="457">
        <f t="shared" si="28"/>
        <v>0.023</v>
      </c>
      <c r="F566" s="294" t="str">
        <f t="shared" si="26"/>
        <v>是</v>
      </c>
      <c r="G566" s="174" t="str">
        <f t="shared" si="27"/>
        <v>项</v>
      </c>
    </row>
    <row r="567" ht="36" customHeight="1" spans="1:7">
      <c r="A567" s="456" t="s">
        <v>1054</v>
      </c>
      <c r="B567" s="322" t="s">
        <v>1055</v>
      </c>
      <c r="C567" s="324">
        <v>667</v>
      </c>
      <c r="D567" s="324">
        <v>750</v>
      </c>
      <c r="E567" s="457">
        <f t="shared" si="28"/>
        <v>0.124</v>
      </c>
      <c r="F567" s="294" t="str">
        <f t="shared" si="26"/>
        <v>是</v>
      </c>
      <c r="G567" s="174" t="str">
        <f t="shared" si="27"/>
        <v>项</v>
      </c>
    </row>
    <row r="568" ht="36" customHeight="1" spans="1:7">
      <c r="A568" s="456" t="s">
        <v>1056</v>
      </c>
      <c r="B568" s="322" t="s">
        <v>1057</v>
      </c>
      <c r="C568" s="324">
        <v>1220</v>
      </c>
      <c r="D568" s="324">
        <v>1300</v>
      </c>
      <c r="E568" s="457">
        <f t="shared" si="28"/>
        <v>0.066</v>
      </c>
      <c r="F568" s="294" t="str">
        <f t="shared" si="26"/>
        <v>是</v>
      </c>
      <c r="G568" s="174" t="str">
        <f t="shared" si="27"/>
        <v>项</v>
      </c>
    </row>
    <row r="569" ht="36" customHeight="1" spans="1:7">
      <c r="A569" s="459">
        <v>2080508</v>
      </c>
      <c r="B569" s="322" t="s">
        <v>1058</v>
      </c>
      <c r="C569" s="324">
        <v>6060</v>
      </c>
      <c r="D569" s="324">
        <v>6250</v>
      </c>
      <c r="E569" s="457">
        <f t="shared" si="28"/>
        <v>0.031</v>
      </c>
      <c r="F569" s="294" t="str">
        <f t="shared" si="26"/>
        <v>是</v>
      </c>
      <c r="G569" s="174" t="str">
        <f t="shared" si="27"/>
        <v>项</v>
      </c>
    </row>
    <row r="570" ht="36" customHeight="1" spans="1:7">
      <c r="A570" s="456" t="s">
        <v>1059</v>
      </c>
      <c r="B570" s="322" t="s">
        <v>1060</v>
      </c>
      <c r="C570" s="324"/>
      <c r="D570" s="324"/>
      <c r="E570" s="457" t="str">
        <f t="shared" si="28"/>
        <v/>
      </c>
      <c r="F570" s="294" t="str">
        <f t="shared" si="26"/>
        <v>否</v>
      </c>
      <c r="G570" s="174" t="str">
        <f t="shared" si="27"/>
        <v>项</v>
      </c>
    </row>
    <row r="571" ht="36" customHeight="1" spans="1:7">
      <c r="A571" s="454" t="s">
        <v>1061</v>
      </c>
      <c r="B571" s="318" t="s">
        <v>1062</v>
      </c>
      <c r="C571" s="326"/>
      <c r="D571" s="326"/>
      <c r="E571" s="457" t="str">
        <f t="shared" si="28"/>
        <v/>
      </c>
      <c r="F571" s="294" t="str">
        <f t="shared" si="26"/>
        <v>否</v>
      </c>
      <c r="G571" s="174" t="str">
        <f t="shared" si="27"/>
        <v>款</v>
      </c>
    </row>
    <row r="572" ht="36" customHeight="1" spans="1:7">
      <c r="A572" s="456" t="s">
        <v>1063</v>
      </c>
      <c r="B572" s="322" t="s">
        <v>1064</v>
      </c>
      <c r="C572" s="324"/>
      <c r="D572" s="324"/>
      <c r="E572" s="457" t="str">
        <f t="shared" si="28"/>
        <v/>
      </c>
      <c r="F572" s="294" t="str">
        <f t="shared" ref="F572:F635" si="29">IF(LEN(A572)=3,"是",IF(B572&lt;&gt;"",IF(SUM(C572:D572)&lt;&gt;0,"是","否"),"是"))</f>
        <v>否</v>
      </c>
      <c r="G572" s="174" t="str">
        <f t="shared" ref="G572:G635" si="30">IF(LEN(A572)=3,"类",IF(LEN(A572)=5,"款","项"))</f>
        <v>项</v>
      </c>
    </row>
    <row r="573" ht="36" customHeight="1" spans="1:7">
      <c r="A573" s="456" t="s">
        <v>1065</v>
      </c>
      <c r="B573" s="322" t="s">
        <v>1066</v>
      </c>
      <c r="C573" s="324"/>
      <c r="D573" s="324"/>
      <c r="E573" s="457" t="str">
        <f t="shared" si="28"/>
        <v/>
      </c>
      <c r="F573" s="294" t="str">
        <f t="shared" si="29"/>
        <v>否</v>
      </c>
      <c r="G573" s="174" t="str">
        <f t="shared" si="30"/>
        <v>项</v>
      </c>
    </row>
    <row r="574" ht="36" customHeight="1" spans="1:7">
      <c r="A574" s="456" t="s">
        <v>1067</v>
      </c>
      <c r="B574" s="322" t="s">
        <v>1068</v>
      </c>
      <c r="C574" s="324"/>
      <c r="D574" s="324"/>
      <c r="E574" s="457" t="str">
        <f t="shared" si="28"/>
        <v/>
      </c>
      <c r="F574" s="294" t="str">
        <f t="shared" si="29"/>
        <v>否</v>
      </c>
      <c r="G574" s="174" t="str">
        <f t="shared" si="30"/>
        <v>项</v>
      </c>
    </row>
    <row r="575" ht="36" customHeight="1" spans="1:7">
      <c r="A575" s="454" t="s">
        <v>1069</v>
      </c>
      <c r="B575" s="318" t="s">
        <v>1070</v>
      </c>
      <c r="C575" s="326">
        <v>2643</v>
      </c>
      <c r="D575" s="326">
        <v>2651</v>
      </c>
      <c r="E575" s="457">
        <f t="shared" si="28"/>
        <v>0.003</v>
      </c>
      <c r="F575" s="294" t="str">
        <f t="shared" si="29"/>
        <v>是</v>
      </c>
      <c r="G575" s="174" t="str">
        <f t="shared" si="30"/>
        <v>款</v>
      </c>
    </row>
    <row r="576" ht="36" customHeight="1" spans="1:7">
      <c r="A576" s="456" t="s">
        <v>1071</v>
      </c>
      <c r="B576" s="322" t="s">
        <v>1072</v>
      </c>
      <c r="C576" s="324"/>
      <c r="D576" s="324"/>
      <c r="E576" s="457" t="str">
        <f t="shared" si="28"/>
        <v/>
      </c>
      <c r="F576" s="294" t="str">
        <f t="shared" si="29"/>
        <v>否</v>
      </c>
      <c r="G576" s="174" t="str">
        <f t="shared" si="30"/>
        <v>项</v>
      </c>
    </row>
    <row r="577" ht="36" customHeight="1" spans="1:7">
      <c r="A577" s="456" t="s">
        <v>1073</v>
      </c>
      <c r="B577" s="322" t="s">
        <v>1074</v>
      </c>
      <c r="C577" s="324"/>
      <c r="D577" s="324"/>
      <c r="E577" s="457" t="str">
        <f t="shared" si="28"/>
        <v/>
      </c>
      <c r="F577" s="294" t="str">
        <f t="shared" si="29"/>
        <v>否</v>
      </c>
      <c r="G577" s="174" t="str">
        <f t="shared" si="30"/>
        <v>项</v>
      </c>
    </row>
    <row r="578" ht="36" customHeight="1" spans="1:7">
      <c r="A578" s="456" t="s">
        <v>1075</v>
      </c>
      <c r="B578" s="322" t="s">
        <v>1076</v>
      </c>
      <c r="C578" s="324"/>
      <c r="D578" s="324"/>
      <c r="E578" s="457" t="str">
        <f t="shared" si="28"/>
        <v/>
      </c>
      <c r="F578" s="294" t="str">
        <f t="shared" si="29"/>
        <v>否</v>
      </c>
      <c r="G578" s="174" t="str">
        <f t="shared" si="30"/>
        <v>项</v>
      </c>
    </row>
    <row r="579" ht="36" customHeight="1" spans="1:7">
      <c r="A579" s="456" t="s">
        <v>1077</v>
      </c>
      <c r="B579" s="322" t="s">
        <v>1078</v>
      </c>
      <c r="C579" s="324"/>
      <c r="D579" s="324"/>
      <c r="E579" s="457" t="str">
        <f t="shared" si="28"/>
        <v/>
      </c>
      <c r="F579" s="294" t="str">
        <f t="shared" si="29"/>
        <v>否</v>
      </c>
      <c r="G579" s="174" t="str">
        <f t="shared" si="30"/>
        <v>项</v>
      </c>
    </row>
    <row r="580" ht="36" customHeight="1" spans="1:7">
      <c r="A580" s="456" t="s">
        <v>1079</v>
      </c>
      <c r="B580" s="322" t="s">
        <v>1080</v>
      </c>
      <c r="C580" s="324"/>
      <c r="D580" s="324"/>
      <c r="E580" s="457" t="str">
        <f t="shared" si="28"/>
        <v/>
      </c>
      <c r="F580" s="294" t="str">
        <f t="shared" si="29"/>
        <v>否</v>
      </c>
      <c r="G580" s="174" t="str">
        <f t="shared" si="30"/>
        <v>项</v>
      </c>
    </row>
    <row r="581" ht="36" customHeight="1" spans="1:7">
      <c r="A581" s="456" t="s">
        <v>1081</v>
      </c>
      <c r="B581" s="322" t="s">
        <v>1082</v>
      </c>
      <c r="C581" s="324">
        <v>12</v>
      </c>
      <c r="D581" s="324">
        <v>10</v>
      </c>
      <c r="E581" s="457">
        <f t="shared" si="28"/>
        <v>-0.167</v>
      </c>
      <c r="F581" s="294" t="str">
        <f t="shared" si="29"/>
        <v>是</v>
      </c>
      <c r="G581" s="174" t="str">
        <f t="shared" si="30"/>
        <v>项</v>
      </c>
    </row>
    <row r="582" ht="36" customHeight="1" spans="1:7">
      <c r="A582" s="456" t="s">
        <v>1083</v>
      </c>
      <c r="B582" s="322" t="s">
        <v>1084</v>
      </c>
      <c r="C582" s="324"/>
      <c r="D582" s="324">
        <v>10</v>
      </c>
      <c r="E582" s="457" t="str">
        <f t="shared" si="28"/>
        <v/>
      </c>
      <c r="F582" s="294" t="str">
        <f t="shared" si="29"/>
        <v>是</v>
      </c>
      <c r="G582" s="174" t="str">
        <f t="shared" si="30"/>
        <v>项</v>
      </c>
    </row>
    <row r="583" ht="36" customHeight="1" spans="1:7">
      <c r="A583" s="456" t="s">
        <v>1085</v>
      </c>
      <c r="B583" s="322" t="s">
        <v>1086</v>
      </c>
      <c r="C583" s="324"/>
      <c r="D583" s="324"/>
      <c r="E583" s="457" t="str">
        <f t="shared" si="28"/>
        <v/>
      </c>
      <c r="F583" s="294" t="str">
        <f t="shared" si="29"/>
        <v>否</v>
      </c>
      <c r="G583" s="174" t="str">
        <f t="shared" si="30"/>
        <v>项</v>
      </c>
    </row>
    <row r="584" ht="36" customHeight="1" spans="1:7">
      <c r="A584" s="456" t="s">
        <v>1087</v>
      </c>
      <c r="B584" s="322" t="s">
        <v>1088</v>
      </c>
      <c r="C584" s="324">
        <v>2631</v>
      </c>
      <c r="D584" s="324">
        <v>2631</v>
      </c>
      <c r="E584" s="457">
        <f t="shared" si="28"/>
        <v>0</v>
      </c>
      <c r="F584" s="294" t="str">
        <f t="shared" si="29"/>
        <v>是</v>
      </c>
      <c r="G584" s="174" t="str">
        <f t="shared" si="30"/>
        <v>项</v>
      </c>
    </row>
    <row r="585" ht="36" customHeight="1" spans="1:7">
      <c r="A585" s="454" t="s">
        <v>1089</v>
      </c>
      <c r="B585" s="318" t="s">
        <v>1090</v>
      </c>
      <c r="C585" s="326">
        <v>4664</v>
      </c>
      <c r="D585" s="326">
        <v>4191</v>
      </c>
      <c r="E585" s="457">
        <f t="shared" si="28"/>
        <v>-0.101</v>
      </c>
      <c r="F585" s="294" t="str">
        <f t="shared" si="29"/>
        <v>是</v>
      </c>
      <c r="G585" s="174" t="str">
        <f t="shared" si="30"/>
        <v>款</v>
      </c>
    </row>
    <row r="586" ht="36" customHeight="1" spans="1:7">
      <c r="A586" s="456" t="s">
        <v>1091</v>
      </c>
      <c r="B586" s="322" t="s">
        <v>1092</v>
      </c>
      <c r="C586" s="324">
        <v>1655</v>
      </c>
      <c r="D586" s="324">
        <v>1112</v>
      </c>
      <c r="E586" s="457">
        <f t="shared" si="28"/>
        <v>-0.328</v>
      </c>
      <c r="F586" s="294" t="str">
        <f t="shared" si="29"/>
        <v>是</v>
      </c>
      <c r="G586" s="174" t="str">
        <f t="shared" si="30"/>
        <v>项</v>
      </c>
    </row>
    <row r="587" ht="36" customHeight="1" spans="1:7">
      <c r="A587" s="456" t="s">
        <v>1093</v>
      </c>
      <c r="B587" s="322" t="s">
        <v>1094</v>
      </c>
      <c r="C587" s="324">
        <v>423</v>
      </c>
      <c r="D587" s="324">
        <v>151</v>
      </c>
      <c r="E587" s="457">
        <f t="shared" si="28"/>
        <v>-0.643</v>
      </c>
      <c r="F587" s="294" t="str">
        <f t="shared" si="29"/>
        <v>是</v>
      </c>
      <c r="G587" s="174" t="str">
        <f t="shared" si="30"/>
        <v>项</v>
      </c>
    </row>
    <row r="588" ht="36" customHeight="1" spans="1:7">
      <c r="A588" s="456" t="s">
        <v>1095</v>
      </c>
      <c r="B588" s="322" t="s">
        <v>1096</v>
      </c>
      <c r="C588" s="324">
        <v>559</v>
      </c>
      <c r="D588" s="324">
        <v>158</v>
      </c>
      <c r="E588" s="457">
        <f t="shared" si="28"/>
        <v>-0.717</v>
      </c>
      <c r="F588" s="294" t="str">
        <f t="shared" si="29"/>
        <v>是</v>
      </c>
      <c r="G588" s="174" t="str">
        <f t="shared" si="30"/>
        <v>项</v>
      </c>
    </row>
    <row r="589" s="420" customFormat="1" ht="36" customHeight="1" spans="1:9">
      <c r="A589" s="456" t="s">
        <v>1097</v>
      </c>
      <c r="B589" s="322" t="s">
        <v>1098</v>
      </c>
      <c r="C589" s="324"/>
      <c r="D589" s="324"/>
      <c r="E589" s="457" t="str">
        <f t="shared" si="28"/>
        <v/>
      </c>
      <c r="F589" s="294" t="str">
        <f t="shared" si="29"/>
        <v>否</v>
      </c>
      <c r="G589" s="174" t="str">
        <f t="shared" si="30"/>
        <v>项</v>
      </c>
      <c r="I589" s="174"/>
    </row>
    <row r="590" ht="36" customHeight="1" spans="1:7">
      <c r="A590" s="456" t="s">
        <v>1099</v>
      </c>
      <c r="B590" s="322" t="s">
        <v>1100</v>
      </c>
      <c r="C590" s="324">
        <v>140</v>
      </c>
      <c r="D590" s="324">
        <v>164</v>
      </c>
      <c r="E590" s="457">
        <f t="shared" si="28"/>
        <v>0.171</v>
      </c>
      <c r="F590" s="294" t="str">
        <f t="shared" si="29"/>
        <v>是</v>
      </c>
      <c r="G590" s="174" t="str">
        <f t="shared" si="30"/>
        <v>项</v>
      </c>
    </row>
    <row r="591" ht="36" customHeight="1" spans="1:7">
      <c r="A591" s="456" t="s">
        <v>1101</v>
      </c>
      <c r="B591" s="322" t="s">
        <v>1102</v>
      </c>
      <c r="C591" s="324"/>
      <c r="D591" s="324"/>
      <c r="E591" s="457" t="str">
        <f t="shared" si="28"/>
        <v/>
      </c>
      <c r="F591" s="294" t="str">
        <f t="shared" si="29"/>
        <v>否</v>
      </c>
      <c r="G591" s="174" t="str">
        <f t="shared" si="30"/>
        <v>项</v>
      </c>
    </row>
    <row r="592" ht="36" customHeight="1" spans="1:7">
      <c r="A592" s="456" t="s">
        <v>1103</v>
      </c>
      <c r="B592" s="322" t="s">
        <v>1104</v>
      </c>
      <c r="C592" s="324">
        <v>1887</v>
      </c>
      <c r="D592" s="324">
        <v>2606</v>
      </c>
      <c r="E592" s="457">
        <f t="shared" si="28"/>
        <v>0.381</v>
      </c>
      <c r="F592" s="294" t="str">
        <f t="shared" si="29"/>
        <v>是</v>
      </c>
      <c r="G592" s="174" t="str">
        <f t="shared" si="30"/>
        <v>项</v>
      </c>
    </row>
    <row r="593" ht="36" customHeight="1" spans="1:7">
      <c r="A593" s="454" t="s">
        <v>1105</v>
      </c>
      <c r="B593" s="318" t="s">
        <v>1106</v>
      </c>
      <c r="C593" s="326">
        <v>354</v>
      </c>
      <c r="D593" s="326">
        <v>215</v>
      </c>
      <c r="E593" s="457">
        <f t="shared" si="28"/>
        <v>-0.393</v>
      </c>
      <c r="F593" s="294" t="str">
        <f t="shared" si="29"/>
        <v>是</v>
      </c>
      <c r="G593" s="174" t="str">
        <f t="shared" si="30"/>
        <v>款</v>
      </c>
    </row>
    <row r="594" s="420" customFormat="1" ht="36" customHeight="1" spans="1:9">
      <c r="A594" s="456" t="s">
        <v>1107</v>
      </c>
      <c r="B594" s="322" t="s">
        <v>1108</v>
      </c>
      <c r="C594" s="324">
        <v>48</v>
      </c>
      <c r="D594" s="324">
        <v>50</v>
      </c>
      <c r="E594" s="457">
        <f t="shared" si="28"/>
        <v>0.042</v>
      </c>
      <c r="F594" s="294" t="str">
        <f t="shared" si="29"/>
        <v>是</v>
      </c>
      <c r="G594" s="174" t="str">
        <f t="shared" si="30"/>
        <v>项</v>
      </c>
      <c r="I594" s="174"/>
    </row>
    <row r="595" ht="36" customHeight="1" spans="1:7">
      <c r="A595" s="456" t="s">
        <v>1109</v>
      </c>
      <c r="B595" s="322" t="s">
        <v>1110</v>
      </c>
      <c r="C595" s="324">
        <v>66</v>
      </c>
      <c r="D595" s="324">
        <v>76</v>
      </c>
      <c r="E595" s="457">
        <f t="shared" si="28"/>
        <v>0.152</v>
      </c>
      <c r="F595" s="294" t="str">
        <f t="shared" si="29"/>
        <v>是</v>
      </c>
      <c r="G595" s="174" t="str">
        <f t="shared" si="30"/>
        <v>项</v>
      </c>
    </row>
    <row r="596" ht="36" customHeight="1" spans="1:7">
      <c r="A596" s="456" t="s">
        <v>1111</v>
      </c>
      <c r="B596" s="322" t="s">
        <v>1112</v>
      </c>
      <c r="C596" s="324"/>
      <c r="D596" s="324"/>
      <c r="E596" s="457" t="str">
        <f t="shared" si="28"/>
        <v/>
      </c>
      <c r="F596" s="294" t="str">
        <f t="shared" si="29"/>
        <v>否</v>
      </c>
      <c r="G596" s="174" t="str">
        <f t="shared" si="30"/>
        <v>项</v>
      </c>
    </row>
    <row r="597" ht="36" customHeight="1" spans="1:7">
      <c r="A597" s="456" t="s">
        <v>1113</v>
      </c>
      <c r="B597" s="322" t="s">
        <v>1114</v>
      </c>
      <c r="C597" s="324">
        <v>50</v>
      </c>
      <c r="D597" s="324">
        <v>32</v>
      </c>
      <c r="E597" s="457">
        <f t="shared" si="28"/>
        <v>-0.36</v>
      </c>
      <c r="F597" s="294" t="str">
        <f t="shared" si="29"/>
        <v>是</v>
      </c>
      <c r="G597" s="174" t="str">
        <f t="shared" si="30"/>
        <v>项</v>
      </c>
    </row>
    <row r="598" ht="36" customHeight="1" spans="1:7">
      <c r="A598" s="456" t="s">
        <v>1115</v>
      </c>
      <c r="B598" s="322" t="s">
        <v>1116</v>
      </c>
      <c r="C598" s="324">
        <v>9</v>
      </c>
      <c r="D598" s="324">
        <v>12</v>
      </c>
      <c r="E598" s="457">
        <f t="shared" si="28"/>
        <v>0.333</v>
      </c>
      <c r="F598" s="294" t="str">
        <f t="shared" si="29"/>
        <v>是</v>
      </c>
      <c r="G598" s="174" t="str">
        <f t="shared" si="30"/>
        <v>项</v>
      </c>
    </row>
    <row r="599" ht="36" customHeight="1" spans="1:7">
      <c r="A599" s="456" t="s">
        <v>1117</v>
      </c>
      <c r="B599" s="322" t="s">
        <v>1118</v>
      </c>
      <c r="C599" s="324">
        <v>181</v>
      </c>
      <c r="D599" s="324">
        <v>45</v>
      </c>
      <c r="E599" s="457">
        <f t="shared" si="28"/>
        <v>-0.751</v>
      </c>
      <c r="F599" s="294" t="str">
        <f t="shared" si="29"/>
        <v>是</v>
      </c>
      <c r="G599" s="174" t="str">
        <f t="shared" si="30"/>
        <v>项</v>
      </c>
    </row>
    <row r="600" ht="36" customHeight="1" spans="1:7">
      <c r="A600" s="454" t="s">
        <v>1119</v>
      </c>
      <c r="B600" s="318" t="s">
        <v>1120</v>
      </c>
      <c r="C600" s="326">
        <v>1506</v>
      </c>
      <c r="D600" s="326">
        <v>888</v>
      </c>
      <c r="E600" s="457">
        <f t="shared" si="28"/>
        <v>-0.41</v>
      </c>
      <c r="F600" s="294" t="str">
        <f t="shared" si="29"/>
        <v>是</v>
      </c>
      <c r="G600" s="174" t="str">
        <f t="shared" si="30"/>
        <v>款</v>
      </c>
    </row>
    <row r="601" ht="36" customHeight="1" spans="1:7">
      <c r="A601" s="456" t="s">
        <v>1121</v>
      </c>
      <c r="B601" s="322" t="s">
        <v>1122</v>
      </c>
      <c r="C601" s="324">
        <v>167</v>
      </c>
      <c r="D601" s="324">
        <v>177</v>
      </c>
      <c r="E601" s="457">
        <f t="shared" si="28"/>
        <v>0.06</v>
      </c>
      <c r="F601" s="294" t="str">
        <f t="shared" si="29"/>
        <v>是</v>
      </c>
      <c r="G601" s="174" t="str">
        <f t="shared" si="30"/>
        <v>项</v>
      </c>
    </row>
    <row r="602" ht="36" customHeight="1" spans="1:7">
      <c r="A602" s="456" t="s">
        <v>1123</v>
      </c>
      <c r="B602" s="322" t="s">
        <v>1124</v>
      </c>
      <c r="C602" s="324">
        <v>496</v>
      </c>
      <c r="D602" s="324">
        <v>600</v>
      </c>
      <c r="E602" s="457">
        <f t="shared" si="28"/>
        <v>0.21</v>
      </c>
      <c r="F602" s="294" t="str">
        <f t="shared" si="29"/>
        <v>是</v>
      </c>
      <c r="G602" s="174" t="str">
        <f t="shared" si="30"/>
        <v>项</v>
      </c>
    </row>
    <row r="603" ht="36" customHeight="1" spans="1:7">
      <c r="A603" s="456" t="s">
        <v>1125</v>
      </c>
      <c r="B603" s="322" t="s">
        <v>1126</v>
      </c>
      <c r="C603" s="324"/>
      <c r="D603" s="324"/>
      <c r="E603" s="457" t="str">
        <f t="shared" si="28"/>
        <v/>
      </c>
      <c r="F603" s="294" t="str">
        <f t="shared" si="29"/>
        <v>否</v>
      </c>
      <c r="G603" s="174" t="str">
        <f t="shared" si="30"/>
        <v>项</v>
      </c>
    </row>
    <row r="604" ht="36" customHeight="1" spans="1:7">
      <c r="A604" s="456" t="s">
        <v>1127</v>
      </c>
      <c r="B604" s="322" t="s">
        <v>1128</v>
      </c>
      <c r="C604" s="324">
        <v>780</v>
      </c>
      <c r="D604" s="324">
        <v>50</v>
      </c>
      <c r="E604" s="457">
        <f t="shared" si="28"/>
        <v>-0.936</v>
      </c>
      <c r="F604" s="294" t="str">
        <f t="shared" si="29"/>
        <v>是</v>
      </c>
      <c r="G604" s="174" t="str">
        <f t="shared" si="30"/>
        <v>项</v>
      </c>
    </row>
    <row r="605" ht="36" customHeight="1" spans="1:7">
      <c r="A605" s="456" t="s">
        <v>1129</v>
      </c>
      <c r="B605" s="322" t="s">
        <v>1130</v>
      </c>
      <c r="C605" s="324">
        <v>63</v>
      </c>
      <c r="D605" s="324">
        <v>61</v>
      </c>
      <c r="E605" s="457">
        <f t="shared" si="28"/>
        <v>-0.032</v>
      </c>
      <c r="F605" s="294" t="str">
        <f t="shared" si="29"/>
        <v>是</v>
      </c>
      <c r="G605" s="174" t="str">
        <f t="shared" si="30"/>
        <v>项</v>
      </c>
    </row>
    <row r="606" ht="36" customHeight="1" spans="1:7">
      <c r="A606" s="456" t="s">
        <v>1131</v>
      </c>
      <c r="B606" s="322" t="s">
        <v>1132</v>
      </c>
      <c r="C606" s="324"/>
      <c r="D606" s="324"/>
      <c r="E606" s="457" t="str">
        <f t="shared" si="28"/>
        <v/>
      </c>
      <c r="F606" s="294" t="str">
        <f t="shared" si="29"/>
        <v>否</v>
      </c>
      <c r="G606" s="174" t="str">
        <f t="shared" si="30"/>
        <v>项</v>
      </c>
    </row>
    <row r="607" ht="36" customHeight="1" spans="1:7">
      <c r="A607" s="456" t="s">
        <v>1133</v>
      </c>
      <c r="B607" s="322" t="s">
        <v>1134</v>
      </c>
      <c r="C607" s="324"/>
      <c r="D607" s="324"/>
      <c r="E607" s="457" t="str">
        <f t="shared" si="28"/>
        <v/>
      </c>
      <c r="F607" s="294" t="str">
        <f t="shared" si="29"/>
        <v>否</v>
      </c>
      <c r="G607" s="174" t="str">
        <f t="shared" si="30"/>
        <v>项</v>
      </c>
    </row>
    <row r="608" ht="36" customHeight="1" spans="1:7">
      <c r="A608" s="454" t="s">
        <v>1135</v>
      </c>
      <c r="B608" s="318" t="s">
        <v>1136</v>
      </c>
      <c r="C608" s="326">
        <v>1545</v>
      </c>
      <c r="D608" s="326">
        <v>989</v>
      </c>
      <c r="E608" s="457">
        <f t="shared" si="28"/>
        <v>-0.36</v>
      </c>
      <c r="F608" s="294" t="str">
        <f t="shared" si="29"/>
        <v>是</v>
      </c>
      <c r="G608" s="174" t="str">
        <f t="shared" si="30"/>
        <v>款</v>
      </c>
    </row>
    <row r="609" ht="36" customHeight="1" spans="1:7">
      <c r="A609" s="456" t="s">
        <v>1137</v>
      </c>
      <c r="B609" s="322" t="s">
        <v>138</v>
      </c>
      <c r="C609" s="324">
        <v>116</v>
      </c>
      <c r="D609" s="324">
        <v>107</v>
      </c>
      <c r="E609" s="457">
        <f t="shared" si="28"/>
        <v>-0.078</v>
      </c>
      <c r="F609" s="294" t="str">
        <f t="shared" si="29"/>
        <v>是</v>
      </c>
      <c r="G609" s="174" t="str">
        <f t="shared" si="30"/>
        <v>项</v>
      </c>
    </row>
    <row r="610" ht="36" customHeight="1" spans="1:7">
      <c r="A610" s="456" t="s">
        <v>1138</v>
      </c>
      <c r="B610" s="322" t="s">
        <v>140</v>
      </c>
      <c r="C610" s="324"/>
      <c r="D610" s="324"/>
      <c r="E610" s="457" t="str">
        <f t="shared" si="28"/>
        <v/>
      </c>
      <c r="F610" s="294" t="str">
        <f t="shared" si="29"/>
        <v>否</v>
      </c>
      <c r="G610" s="174" t="str">
        <f t="shared" si="30"/>
        <v>项</v>
      </c>
    </row>
    <row r="611" ht="36" customHeight="1" spans="1:7">
      <c r="A611" s="456" t="s">
        <v>1139</v>
      </c>
      <c r="B611" s="322" t="s">
        <v>142</v>
      </c>
      <c r="C611" s="324"/>
      <c r="D611" s="324"/>
      <c r="E611" s="457" t="str">
        <f t="shared" si="28"/>
        <v/>
      </c>
      <c r="F611" s="294" t="str">
        <f t="shared" si="29"/>
        <v>否</v>
      </c>
      <c r="G611" s="174" t="str">
        <f t="shared" si="30"/>
        <v>项</v>
      </c>
    </row>
    <row r="612" ht="36" customHeight="1" spans="1:7">
      <c r="A612" s="456" t="s">
        <v>1140</v>
      </c>
      <c r="B612" s="322" t="s">
        <v>1141</v>
      </c>
      <c r="C612" s="324">
        <v>21</v>
      </c>
      <c r="D612" s="324">
        <v>28</v>
      </c>
      <c r="E612" s="457">
        <f t="shared" si="28"/>
        <v>0.333</v>
      </c>
      <c r="F612" s="294" t="str">
        <f t="shared" si="29"/>
        <v>是</v>
      </c>
      <c r="G612" s="174" t="str">
        <f t="shared" si="30"/>
        <v>项</v>
      </c>
    </row>
    <row r="613" ht="36" customHeight="1" spans="1:7">
      <c r="A613" s="456" t="s">
        <v>1142</v>
      </c>
      <c r="B613" s="322" t="s">
        <v>1143</v>
      </c>
      <c r="C613" s="324">
        <v>159</v>
      </c>
      <c r="D613" s="324">
        <v>100</v>
      </c>
      <c r="E613" s="457">
        <f t="shared" si="28"/>
        <v>-0.371</v>
      </c>
      <c r="F613" s="294" t="str">
        <f t="shared" si="29"/>
        <v>是</v>
      </c>
      <c r="G613" s="174" t="str">
        <f t="shared" si="30"/>
        <v>项</v>
      </c>
    </row>
    <row r="614" ht="36" customHeight="1" spans="1:7">
      <c r="A614" s="456" t="s">
        <v>1144</v>
      </c>
      <c r="B614" s="322" t="s">
        <v>1145</v>
      </c>
      <c r="C614" s="324"/>
      <c r="D614" s="324"/>
      <c r="E614" s="457" t="str">
        <f t="shared" si="28"/>
        <v/>
      </c>
      <c r="F614" s="294" t="str">
        <f t="shared" si="29"/>
        <v>否</v>
      </c>
      <c r="G614" s="174" t="str">
        <f t="shared" si="30"/>
        <v>项</v>
      </c>
    </row>
    <row r="615" ht="36" customHeight="1" spans="1:7">
      <c r="A615" s="456" t="s">
        <v>1146</v>
      </c>
      <c r="B615" s="322" t="s">
        <v>1147</v>
      </c>
      <c r="C615" s="324"/>
      <c r="D615" s="324"/>
      <c r="E615" s="457" t="str">
        <f t="shared" si="28"/>
        <v/>
      </c>
      <c r="F615" s="294" t="str">
        <f t="shared" si="29"/>
        <v>否</v>
      </c>
      <c r="G615" s="174" t="str">
        <f t="shared" si="30"/>
        <v>项</v>
      </c>
    </row>
    <row r="616" ht="36" customHeight="1" spans="1:7">
      <c r="A616" s="456" t="s">
        <v>1148</v>
      </c>
      <c r="B616" s="322" t="s">
        <v>1149</v>
      </c>
      <c r="C616" s="324">
        <v>1249</v>
      </c>
      <c r="D616" s="324">
        <v>754</v>
      </c>
      <c r="E616" s="457">
        <f t="shared" si="28"/>
        <v>-0.396</v>
      </c>
      <c r="F616" s="294" t="str">
        <f t="shared" si="29"/>
        <v>是</v>
      </c>
      <c r="G616" s="174" t="str">
        <f t="shared" si="30"/>
        <v>项</v>
      </c>
    </row>
    <row r="617" ht="36" customHeight="1" spans="1:7">
      <c r="A617" s="454" t="s">
        <v>1150</v>
      </c>
      <c r="B617" s="318" t="s">
        <v>1151</v>
      </c>
      <c r="C617" s="326">
        <v>56</v>
      </c>
      <c r="D617" s="326">
        <v>47</v>
      </c>
      <c r="E617" s="457">
        <f t="shared" si="28"/>
        <v>-0.161</v>
      </c>
      <c r="F617" s="294" t="str">
        <f t="shared" si="29"/>
        <v>是</v>
      </c>
      <c r="G617" s="174" t="str">
        <f t="shared" si="30"/>
        <v>款</v>
      </c>
    </row>
    <row r="618" ht="36" customHeight="1" spans="1:7">
      <c r="A618" s="456" t="s">
        <v>1152</v>
      </c>
      <c r="B618" s="322" t="s">
        <v>138</v>
      </c>
      <c r="C618" s="324">
        <v>17</v>
      </c>
      <c r="D618" s="324">
        <v>14</v>
      </c>
      <c r="E618" s="457">
        <f t="shared" si="28"/>
        <v>-0.176</v>
      </c>
      <c r="F618" s="294" t="str">
        <f t="shared" si="29"/>
        <v>是</v>
      </c>
      <c r="G618" s="174" t="str">
        <f t="shared" si="30"/>
        <v>项</v>
      </c>
    </row>
    <row r="619" ht="36" customHeight="1" spans="1:7">
      <c r="A619" s="456" t="s">
        <v>1153</v>
      </c>
      <c r="B619" s="322" t="s">
        <v>140</v>
      </c>
      <c r="C619" s="324"/>
      <c r="D619" s="324"/>
      <c r="E619" s="457" t="str">
        <f t="shared" si="28"/>
        <v/>
      </c>
      <c r="F619" s="294" t="str">
        <f t="shared" si="29"/>
        <v>否</v>
      </c>
      <c r="G619" s="174" t="str">
        <f t="shared" si="30"/>
        <v>项</v>
      </c>
    </row>
    <row r="620" ht="36" customHeight="1" spans="1:7">
      <c r="A620" s="456" t="s">
        <v>1154</v>
      </c>
      <c r="B620" s="322" t="s">
        <v>142</v>
      </c>
      <c r="C620" s="324"/>
      <c r="D620" s="324"/>
      <c r="E620" s="457" t="str">
        <f t="shared" si="28"/>
        <v/>
      </c>
      <c r="F620" s="294" t="str">
        <f t="shared" si="29"/>
        <v>否</v>
      </c>
      <c r="G620" s="174" t="str">
        <f t="shared" si="30"/>
        <v>项</v>
      </c>
    </row>
    <row r="621" ht="36" customHeight="1" spans="1:7">
      <c r="A621" s="456" t="s">
        <v>1155</v>
      </c>
      <c r="B621" s="322" t="s">
        <v>1156</v>
      </c>
      <c r="C621" s="324">
        <v>39</v>
      </c>
      <c r="D621" s="324">
        <v>33</v>
      </c>
      <c r="E621" s="457">
        <f t="shared" ref="E621:E682" si="31">IF(C621&lt;&gt;0,D621/C621-1,"")</f>
        <v>-0.154</v>
      </c>
      <c r="F621" s="294" t="str">
        <f t="shared" si="29"/>
        <v>是</v>
      </c>
      <c r="G621" s="174" t="str">
        <f t="shared" si="30"/>
        <v>项</v>
      </c>
    </row>
    <row r="622" ht="36" customHeight="1" spans="1:7">
      <c r="A622" s="454" t="s">
        <v>1157</v>
      </c>
      <c r="B622" s="318" t="s">
        <v>1158</v>
      </c>
      <c r="C622" s="326">
        <v>10204</v>
      </c>
      <c r="D622" s="326">
        <v>10962</v>
      </c>
      <c r="E622" s="457">
        <f t="shared" si="31"/>
        <v>0.074</v>
      </c>
      <c r="F622" s="294" t="str">
        <f t="shared" si="29"/>
        <v>是</v>
      </c>
      <c r="G622" s="174" t="str">
        <f t="shared" si="30"/>
        <v>款</v>
      </c>
    </row>
    <row r="623" ht="36" customHeight="1" spans="1:7">
      <c r="A623" s="456" t="s">
        <v>1159</v>
      </c>
      <c r="B623" s="322" t="s">
        <v>1160</v>
      </c>
      <c r="C623" s="324">
        <v>377</v>
      </c>
      <c r="D623" s="324">
        <v>548</v>
      </c>
      <c r="E623" s="457">
        <f t="shared" si="31"/>
        <v>0.454</v>
      </c>
      <c r="F623" s="294" t="str">
        <f t="shared" si="29"/>
        <v>是</v>
      </c>
      <c r="G623" s="174" t="str">
        <f t="shared" si="30"/>
        <v>项</v>
      </c>
    </row>
    <row r="624" ht="36" customHeight="1" spans="1:7">
      <c r="A624" s="456" t="s">
        <v>1161</v>
      </c>
      <c r="B624" s="322" t="s">
        <v>1162</v>
      </c>
      <c r="C624" s="324">
        <v>9827</v>
      </c>
      <c r="D624" s="324">
        <v>10414</v>
      </c>
      <c r="E624" s="457">
        <f t="shared" si="31"/>
        <v>0.06</v>
      </c>
      <c r="F624" s="294" t="str">
        <f t="shared" si="29"/>
        <v>是</v>
      </c>
      <c r="G624" s="174" t="str">
        <f t="shared" si="30"/>
        <v>项</v>
      </c>
    </row>
    <row r="625" ht="36" customHeight="1" spans="1:7">
      <c r="A625" s="454" t="s">
        <v>1163</v>
      </c>
      <c r="B625" s="318" t="s">
        <v>1164</v>
      </c>
      <c r="C625" s="326">
        <v>710</v>
      </c>
      <c r="D625" s="326">
        <v>590</v>
      </c>
      <c r="E625" s="457">
        <f t="shared" si="31"/>
        <v>-0.169</v>
      </c>
      <c r="F625" s="294" t="str">
        <f t="shared" si="29"/>
        <v>是</v>
      </c>
      <c r="G625" s="174" t="str">
        <f t="shared" si="30"/>
        <v>款</v>
      </c>
    </row>
    <row r="626" ht="36" customHeight="1" spans="1:7">
      <c r="A626" s="456" t="s">
        <v>1165</v>
      </c>
      <c r="B626" s="322" t="s">
        <v>1166</v>
      </c>
      <c r="C626" s="324">
        <v>700</v>
      </c>
      <c r="D626" s="324">
        <v>580</v>
      </c>
      <c r="E626" s="457">
        <f t="shared" si="31"/>
        <v>-0.171</v>
      </c>
      <c r="F626" s="294" t="str">
        <f t="shared" si="29"/>
        <v>是</v>
      </c>
      <c r="G626" s="174" t="str">
        <f t="shared" si="30"/>
        <v>项</v>
      </c>
    </row>
    <row r="627" ht="36" customHeight="1" spans="1:7">
      <c r="A627" s="456" t="s">
        <v>1167</v>
      </c>
      <c r="B627" s="322" t="s">
        <v>1168</v>
      </c>
      <c r="C627" s="324">
        <v>10</v>
      </c>
      <c r="D627" s="324">
        <v>10</v>
      </c>
      <c r="E627" s="457">
        <f t="shared" si="31"/>
        <v>0</v>
      </c>
      <c r="F627" s="294" t="str">
        <f t="shared" si="29"/>
        <v>是</v>
      </c>
      <c r="G627" s="174" t="str">
        <f t="shared" si="30"/>
        <v>项</v>
      </c>
    </row>
    <row r="628" ht="36" customHeight="1" spans="1:7">
      <c r="A628" s="454" t="s">
        <v>1169</v>
      </c>
      <c r="B628" s="318" t="s">
        <v>1170</v>
      </c>
      <c r="C628" s="326">
        <v>1824</v>
      </c>
      <c r="D628" s="326">
        <v>1705</v>
      </c>
      <c r="E628" s="457">
        <f t="shared" si="31"/>
        <v>-0.065</v>
      </c>
      <c r="F628" s="294" t="str">
        <f t="shared" si="29"/>
        <v>是</v>
      </c>
      <c r="G628" s="174" t="str">
        <f t="shared" si="30"/>
        <v>款</v>
      </c>
    </row>
    <row r="629" ht="36" customHeight="1" spans="1:7">
      <c r="A629" s="456" t="s">
        <v>1171</v>
      </c>
      <c r="B629" s="322" t="s">
        <v>1172</v>
      </c>
      <c r="C629" s="324"/>
      <c r="D629" s="324">
        <v>5</v>
      </c>
      <c r="E629" s="457" t="str">
        <f t="shared" si="31"/>
        <v/>
      </c>
      <c r="F629" s="294" t="str">
        <f t="shared" si="29"/>
        <v>是</v>
      </c>
      <c r="G629" s="174" t="str">
        <f t="shared" si="30"/>
        <v>项</v>
      </c>
    </row>
    <row r="630" ht="36" customHeight="1" spans="1:7">
      <c r="A630" s="456" t="s">
        <v>1173</v>
      </c>
      <c r="B630" s="322" t="s">
        <v>1174</v>
      </c>
      <c r="C630" s="324">
        <v>1824</v>
      </c>
      <c r="D630" s="324">
        <v>1700</v>
      </c>
      <c r="E630" s="457">
        <f t="shared" si="31"/>
        <v>-0.068</v>
      </c>
      <c r="F630" s="294" t="str">
        <f t="shared" si="29"/>
        <v>是</v>
      </c>
      <c r="G630" s="174" t="str">
        <f t="shared" si="30"/>
        <v>项</v>
      </c>
    </row>
    <row r="631" ht="36" customHeight="1" spans="1:7">
      <c r="A631" s="454" t="s">
        <v>1175</v>
      </c>
      <c r="B631" s="318" t="s">
        <v>1176</v>
      </c>
      <c r="C631" s="326"/>
      <c r="D631" s="326"/>
      <c r="E631" s="457" t="str">
        <f t="shared" si="31"/>
        <v/>
      </c>
      <c r="F631" s="294" t="str">
        <f t="shared" si="29"/>
        <v>否</v>
      </c>
      <c r="G631" s="174" t="str">
        <f t="shared" si="30"/>
        <v>款</v>
      </c>
    </row>
    <row r="632" ht="36" customHeight="1" spans="1:7">
      <c r="A632" s="456" t="s">
        <v>1177</v>
      </c>
      <c r="B632" s="322" t="s">
        <v>1178</v>
      </c>
      <c r="C632" s="324"/>
      <c r="D632" s="324"/>
      <c r="E632" s="457" t="str">
        <f t="shared" si="31"/>
        <v/>
      </c>
      <c r="F632" s="294" t="str">
        <f t="shared" si="29"/>
        <v>否</v>
      </c>
      <c r="G632" s="174" t="str">
        <f t="shared" si="30"/>
        <v>项</v>
      </c>
    </row>
    <row r="633" ht="36" customHeight="1" spans="1:7">
      <c r="A633" s="456" t="s">
        <v>1179</v>
      </c>
      <c r="B633" s="322" t="s">
        <v>1180</v>
      </c>
      <c r="C633" s="324"/>
      <c r="D633" s="324"/>
      <c r="E633" s="457" t="str">
        <f t="shared" si="31"/>
        <v/>
      </c>
      <c r="F633" s="294" t="str">
        <f t="shared" si="29"/>
        <v>否</v>
      </c>
      <c r="G633" s="174" t="str">
        <f t="shared" si="30"/>
        <v>项</v>
      </c>
    </row>
    <row r="634" ht="36" customHeight="1" spans="1:7">
      <c r="A634" s="454" t="s">
        <v>1181</v>
      </c>
      <c r="B634" s="318" t="s">
        <v>1182</v>
      </c>
      <c r="C634" s="326">
        <v>77</v>
      </c>
      <c r="D634" s="326">
        <v>86</v>
      </c>
      <c r="E634" s="457">
        <f t="shared" si="31"/>
        <v>0.117</v>
      </c>
      <c r="F634" s="294" t="str">
        <f t="shared" si="29"/>
        <v>是</v>
      </c>
      <c r="G634" s="174" t="str">
        <f t="shared" si="30"/>
        <v>款</v>
      </c>
    </row>
    <row r="635" ht="36" customHeight="1" spans="1:7">
      <c r="A635" s="456" t="s">
        <v>1183</v>
      </c>
      <c r="B635" s="322" t="s">
        <v>1184</v>
      </c>
      <c r="C635" s="324">
        <v>7</v>
      </c>
      <c r="D635" s="324">
        <v>12</v>
      </c>
      <c r="E635" s="457">
        <f t="shared" si="31"/>
        <v>0.714</v>
      </c>
      <c r="F635" s="294" t="str">
        <f t="shared" si="29"/>
        <v>是</v>
      </c>
      <c r="G635" s="174" t="str">
        <f t="shared" si="30"/>
        <v>项</v>
      </c>
    </row>
    <row r="636" ht="36" customHeight="1" spans="1:7">
      <c r="A636" s="456" t="s">
        <v>1185</v>
      </c>
      <c r="B636" s="322" t="s">
        <v>1186</v>
      </c>
      <c r="C636" s="324">
        <v>70</v>
      </c>
      <c r="D636" s="324">
        <v>74</v>
      </c>
      <c r="E636" s="457">
        <f t="shared" si="31"/>
        <v>0.057</v>
      </c>
      <c r="F636" s="294" t="str">
        <f t="shared" ref="F636:F697" si="32">IF(LEN(A636)=3,"是",IF(B636&lt;&gt;"",IF(SUM(C636:D636)&lt;&gt;0,"是","否"),"是"))</f>
        <v>是</v>
      </c>
      <c r="G636" s="174" t="str">
        <f t="shared" ref="G636:G697" si="33">IF(LEN(A636)=3,"类",IF(LEN(A636)=5,"款","项"))</f>
        <v>项</v>
      </c>
    </row>
    <row r="637" ht="36" customHeight="1" spans="1:7">
      <c r="A637" s="454" t="s">
        <v>1187</v>
      </c>
      <c r="B637" s="318" t="s">
        <v>1188</v>
      </c>
      <c r="C637" s="326">
        <v>9113</v>
      </c>
      <c r="D637" s="326">
        <v>9904</v>
      </c>
      <c r="E637" s="457">
        <f t="shared" si="31"/>
        <v>0.087</v>
      </c>
      <c r="F637" s="294" t="str">
        <f t="shared" si="32"/>
        <v>是</v>
      </c>
      <c r="G637" s="174" t="str">
        <f t="shared" si="33"/>
        <v>款</v>
      </c>
    </row>
    <row r="638" ht="36" customHeight="1" spans="1:7">
      <c r="A638" s="456" t="s">
        <v>1189</v>
      </c>
      <c r="B638" s="322" t="s">
        <v>1190</v>
      </c>
      <c r="C638" s="324"/>
      <c r="D638" s="324"/>
      <c r="E638" s="457" t="str">
        <f t="shared" si="31"/>
        <v/>
      </c>
      <c r="F638" s="294" t="str">
        <f t="shared" si="32"/>
        <v>否</v>
      </c>
      <c r="G638" s="174" t="str">
        <f t="shared" si="33"/>
        <v>项</v>
      </c>
    </row>
    <row r="639" ht="36" customHeight="1" spans="1:7">
      <c r="A639" s="456" t="s">
        <v>1191</v>
      </c>
      <c r="B639" s="322" t="s">
        <v>1192</v>
      </c>
      <c r="C639" s="324">
        <v>9113</v>
      </c>
      <c r="D639" s="324">
        <v>9904</v>
      </c>
      <c r="E639" s="457">
        <f t="shared" si="31"/>
        <v>0.087</v>
      </c>
      <c r="F639" s="294" t="str">
        <f t="shared" si="32"/>
        <v>是</v>
      </c>
      <c r="G639" s="174" t="str">
        <f t="shared" si="33"/>
        <v>项</v>
      </c>
    </row>
    <row r="640" ht="36" customHeight="1" spans="1:7">
      <c r="A640" s="456" t="s">
        <v>1193</v>
      </c>
      <c r="B640" s="322" t="s">
        <v>1194</v>
      </c>
      <c r="C640" s="324"/>
      <c r="D640" s="324"/>
      <c r="E640" s="457" t="str">
        <f t="shared" si="31"/>
        <v/>
      </c>
      <c r="F640" s="294" t="str">
        <f t="shared" si="32"/>
        <v>否</v>
      </c>
      <c r="G640" s="174" t="str">
        <f t="shared" si="33"/>
        <v>项</v>
      </c>
    </row>
    <row r="641" ht="36" customHeight="1" spans="1:7">
      <c r="A641" s="454" t="s">
        <v>1195</v>
      </c>
      <c r="B641" s="318" t="s">
        <v>1196</v>
      </c>
      <c r="C641" s="326"/>
      <c r="D641" s="326"/>
      <c r="E641" s="457" t="str">
        <f t="shared" si="31"/>
        <v/>
      </c>
      <c r="F641" s="294" t="str">
        <f t="shared" si="32"/>
        <v>否</v>
      </c>
      <c r="G641" s="174" t="str">
        <f t="shared" si="33"/>
        <v>款</v>
      </c>
    </row>
    <row r="642" ht="36" customHeight="1" spans="1:7">
      <c r="A642" s="456" t="s">
        <v>1197</v>
      </c>
      <c r="B642" s="322" t="s">
        <v>1198</v>
      </c>
      <c r="C642" s="324"/>
      <c r="D642" s="324"/>
      <c r="E642" s="457" t="str">
        <f t="shared" si="31"/>
        <v/>
      </c>
      <c r="F642" s="294" t="str">
        <f t="shared" si="32"/>
        <v>否</v>
      </c>
      <c r="G642" s="174" t="str">
        <f t="shared" si="33"/>
        <v>项</v>
      </c>
    </row>
    <row r="643" ht="36" customHeight="1" spans="1:7">
      <c r="A643" s="456" t="s">
        <v>1199</v>
      </c>
      <c r="B643" s="322" t="s">
        <v>1200</v>
      </c>
      <c r="C643" s="324"/>
      <c r="D643" s="324"/>
      <c r="E643" s="457" t="str">
        <f t="shared" si="31"/>
        <v/>
      </c>
      <c r="F643" s="294" t="str">
        <f t="shared" si="32"/>
        <v>否</v>
      </c>
      <c r="G643" s="174" t="str">
        <f t="shared" si="33"/>
        <v>项</v>
      </c>
    </row>
    <row r="644" ht="36" customHeight="1" spans="1:7">
      <c r="A644" s="456" t="s">
        <v>1201</v>
      </c>
      <c r="B644" s="322" t="s">
        <v>1202</v>
      </c>
      <c r="C644" s="324"/>
      <c r="D644" s="324"/>
      <c r="E644" s="457" t="str">
        <f t="shared" si="31"/>
        <v/>
      </c>
      <c r="F644" s="294" t="str">
        <f t="shared" si="32"/>
        <v>否</v>
      </c>
      <c r="G644" s="174" t="str">
        <f t="shared" si="33"/>
        <v>项</v>
      </c>
    </row>
    <row r="645" ht="36" customHeight="1" spans="1:7">
      <c r="A645" s="456" t="s">
        <v>1203</v>
      </c>
      <c r="B645" s="322" t="s">
        <v>1204</v>
      </c>
      <c r="C645" s="324"/>
      <c r="D645" s="324"/>
      <c r="E645" s="457" t="str">
        <f t="shared" si="31"/>
        <v/>
      </c>
      <c r="F645" s="294" t="str">
        <f t="shared" si="32"/>
        <v>否</v>
      </c>
      <c r="G645" s="174" t="str">
        <f t="shared" si="33"/>
        <v>项</v>
      </c>
    </row>
    <row r="646" ht="36" customHeight="1" spans="1:7">
      <c r="A646" s="454" t="s">
        <v>1205</v>
      </c>
      <c r="B646" s="318" t="s">
        <v>1206</v>
      </c>
      <c r="C646" s="326">
        <v>228</v>
      </c>
      <c r="D646" s="326">
        <v>109</v>
      </c>
      <c r="E646" s="457">
        <f t="shared" si="31"/>
        <v>-0.522</v>
      </c>
      <c r="F646" s="294" t="str">
        <f t="shared" si="32"/>
        <v>是</v>
      </c>
      <c r="G646" s="174" t="str">
        <f t="shared" si="33"/>
        <v>款</v>
      </c>
    </row>
    <row r="647" ht="36" customHeight="1" spans="1:7">
      <c r="A647" s="456" t="s">
        <v>1207</v>
      </c>
      <c r="B647" s="322" t="s">
        <v>138</v>
      </c>
      <c r="C647" s="324">
        <v>115</v>
      </c>
      <c r="D647" s="324">
        <v>95</v>
      </c>
      <c r="E647" s="457">
        <f t="shared" si="31"/>
        <v>-0.174</v>
      </c>
      <c r="F647" s="294" t="str">
        <f t="shared" si="32"/>
        <v>是</v>
      </c>
      <c r="G647" s="174" t="str">
        <f t="shared" si="33"/>
        <v>项</v>
      </c>
    </row>
    <row r="648" ht="36" customHeight="1" spans="1:7">
      <c r="A648" s="456" t="s">
        <v>1208</v>
      </c>
      <c r="B648" s="322" t="s">
        <v>140</v>
      </c>
      <c r="C648" s="324"/>
      <c r="D648" s="324"/>
      <c r="E648" s="457" t="str">
        <f t="shared" si="31"/>
        <v/>
      </c>
      <c r="F648" s="294" t="str">
        <f t="shared" si="32"/>
        <v>否</v>
      </c>
      <c r="G648" s="174" t="str">
        <f t="shared" si="33"/>
        <v>项</v>
      </c>
    </row>
    <row r="649" ht="36" customHeight="1" spans="1:7">
      <c r="A649" s="456" t="s">
        <v>1209</v>
      </c>
      <c r="B649" s="322" t="s">
        <v>142</v>
      </c>
      <c r="C649" s="324"/>
      <c r="D649" s="324"/>
      <c r="E649" s="457" t="str">
        <f t="shared" si="31"/>
        <v/>
      </c>
      <c r="F649" s="294" t="str">
        <f t="shared" si="32"/>
        <v>否</v>
      </c>
      <c r="G649" s="174" t="str">
        <f t="shared" si="33"/>
        <v>项</v>
      </c>
    </row>
    <row r="650" ht="36" customHeight="1" spans="1:7">
      <c r="A650" s="456" t="s">
        <v>1210</v>
      </c>
      <c r="B650" s="322" t="s">
        <v>1211</v>
      </c>
      <c r="C650" s="324">
        <v>3</v>
      </c>
      <c r="D650" s="324">
        <v>4</v>
      </c>
      <c r="E650" s="457">
        <f t="shared" si="31"/>
        <v>0.333</v>
      </c>
      <c r="F650" s="294" t="str">
        <f t="shared" si="32"/>
        <v>是</v>
      </c>
      <c r="G650" s="174" t="str">
        <f t="shared" si="33"/>
        <v>项</v>
      </c>
    </row>
    <row r="651" ht="36" customHeight="1" spans="1:7">
      <c r="A651" s="456" t="s">
        <v>1212</v>
      </c>
      <c r="B651" s="322" t="s">
        <v>1213</v>
      </c>
      <c r="C651" s="324"/>
      <c r="D651" s="324"/>
      <c r="E651" s="457" t="str">
        <f t="shared" si="31"/>
        <v/>
      </c>
      <c r="F651" s="294" t="str">
        <f t="shared" si="32"/>
        <v>否</v>
      </c>
      <c r="G651" s="174" t="str">
        <f t="shared" si="33"/>
        <v>项</v>
      </c>
    </row>
    <row r="652" ht="36" customHeight="1" spans="1:7">
      <c r="A652" s="456" t="s">
        <v>1214</v>
      </c>
      <c r="B652" s="322" t="s">
        <v>156</v>
      </c>
      <c r="C652" s="324">
        <v>47</v>
      </c>
      <c r="D652" s="324">
        <v>10</v>
      </c>
      <c r="E652" s="457">
        <f t="shared" si="31"/>
        <v>-0.787</v>
      </c>
      <c r="F652" s="294" t="str">
        <f t="shared" si="32"/>
        <v>是</v>
      </c>
      <c r="G652" s="174" t="str">
        <f t="shared" si="33"/>
        <v>项</v>
      </c>
    </row>
    <row r="653" ht="36" customHeight="1" spans="1:7">
      <c r="A653" s="456" t="s">
        <v>1215</v>
      </c>
      <c r="B653" s="322" t="s">
        <v>1216</v>
      </c>
      <c r="C653" s="324">
        <v>63</v>
      </c>
      <c r="D653" s="324">
        <v>0</v>
      </c>
      <c r="E653" s="457">
        <f t="shared" si="31"/>
        <v>-1</v>
      </c>
      <c r="F653" s="294" t="str">
        <f t="shared" si="32"/>
        <v>是</v>
      </c>
      <c r="G653" s="174" t="str">
        <f t="shared" si="33"/>
        <v>项</v>
      </c>
    </row>
    <row r="654" ht="36" customHeight="1" spans="1:7">
      <c r="A654" s="454" t="s">
        <v>1217</v>
      </c>
      <c r="B654" s="318" t="s">
        <v>1218</v>
      </c>
      <c r="C654" s="326"/>
      <c r="D654" s="326"/>
      <c r="E654" s="457" t="str">
        <f t="shared" si="31"/>
        <v/>
      </c>
      <c r="F654" s="294" t="str">
        <f t="shared" si="32"/>
        <v>否</v>
      </c>
      <c r="G654" s="174" t="str">
        <f t="shared" si="33"/>
        <v>款</v>
      </c>
    </row>
    <row r="655" ht="36" customHeight="1" spans="1:7">
      <c r="A655" s="456" t="s">
        <v>1219</v>
      </c>
      <c r="B655" s="322" t="s">
        <v>1220</v>
      </c>
      <c r="C655" s="324"/>
      <c r="D655" s="324"/>
      <c r="E655" s="457" t="str">
        <f t="shared" si="31"/>
        <v/>
      </c>
      <c r="F655" s="294" t="str">
        <f t="shared" si="32"/>
        <v>否</v>
      </c>
      <c r="G655" s="174" t="str">
        <f t="shared" si="33"/>
        <v>项</v>
      </c>
    </row>
    <row r="656" ht="36" customHeight="1" spans="1:7">
      <c r="A656" s="456" t="s">
        <v>1221</v>
      </c>
      <c r="B656" s="322" t="s">
        <v>1222</v>
      </c>
      <c r="C656" s="324"/>
      <c r="D656" s="324"/>
      <c r="E656" s="457" t="str">
        <f t="shared" si="31"/>
        <v/>
      </c>
      <c r="F656" s="294" t="str">
        <f t="shared" si="32"/>
        <v>否</v>
      </c>
      <c r="G656" s="174" t="str">
        <f t="shared" si="33"/>
        <v>项</v>
      </c>
    </row>
    <row r="657" ht="36" customHeight="1" spans="1:7">
      <c r="A657" s="454" t="s">
        <v>1223</v>
      </c>
      <c r="B657" s="318" t="s">
        <v>1224</v>
      </c>
      <c r="C657" s="326">
        <v>4</v>
      </c>
      <c r="D657" s="326">
        <v>5</v>
      </c>
      <c r="E657" s="457">
        <f t="shared" si="31"/>
        <v>0.25</v>
      </c>
      <c r="F657" s="294" t="str">
        <f t="shared" si="32"/>
        <v>是</v>
      </c>
      <c r="G657" s="174" t="str">
        <f t="shared" si="33"/>
        <v>款</v>
      </c>
    </row>
    <row r="658" ht="36" customHeight="1" spans="1:7">
      <c r="A658" s="322">
        <v>2089999</v>
      </c>
      <c r="B658" s="322" t="s">
        <v>1225</v>
      </c>
      <c r="C658" s="324">
        <v>4</v>
      </c>
      <c r="D658" s="324">
        <v>5</v>
      </c>
      <c r="E658" s="457">
        <f t="shared" si="31"/>
        <v>0.25</v>
      </c>
      <c r="F658" s="294" t="str">
        <f t="shared" si="32"/>
        <v>是</v>
      </c>
      <c r="G658" s="174" t="str">
        <f t="shared" si="33"/>
        <v>项</v>
      </c>
    </row>
    <row r="659" ht="36" customHeight="1" spans="1:7">
      <c r="A659" s="454" t="s">
        <v>84</v>
      </c>
      <c r="B659" s="318" t="s">
        <v>85</v>
      </c>
      <c r="C659" s="326">
        <v>36210</v>
      </c>
      <c r="D659" s="326">
        <v>36934</v>
      </c>
      <c r="E659" s="457">
        <f t="shared" si="31"/>
        <v>0.02</v>
      </c>
      <c r="F659" s="294" t="str">
        <f t="shared" si="32"/>
        <v>是</v>
      </c>
      <c r="G659" s="174" t="str">
        <f t="shared" si="33"/>
        <v>类</v>
      </c>
    </row>
    <row r="660" ht="36" customHeight="1" spans="1:7">
      <c r="A660" s="454" t="s">
        <v>1226</v>
      </c>
      <c r="B660" s="318" t="s">
        <v>1227</v>
      </c>
      <c r="C660" s="326">
        <v>1023</v>
      </c>
      <c r="D660" s="326">
        <v>1162</v>
      </c>
      <c r="E660" s="457">
        <f t="shared" si="31"/>
        <v>0.136</v>
      </c>
      <c r="F660" s="294" t="str">
        <f t="shared" si="32"/>
        <v>是</v>
      </c>
      <c r="G660" s="174" t="str">
        <f t="shared" si="33"/>
        <v>款</v>
      </c>
    </row>
    <row r="661" ht="36" customHeight="1" spans="1:7">
      <c r="A661" s="456" t="s">
        <v>1228</v>
      </c>
      <c r="B661" s="322" t="s">
        <v>138</v>
      </c>
      <c r="C661" s="324">
        <v>376</v>
      </c>
      <c r="D661" s="324">
        <v>380</v>
      </c>
      <c r="E661" s="457">
        <f t="shared" si="31"/>
        <v>0.011</v>
      </c>
      <c r="F661" s="294" t="str">
        <f t="shared" si="32"/>
        <v>是</v>
      </c>
      <c r="G661" s="174" t="str">
        <f t="shared" si="33"/>
        <v>项</v>
      </c>
    </row>
    <row r="662" ht="36" customHeight="1" spans="1:7">
      <c r="A662" s="456" t="s">
        <v>1229</v>
      </c>
      <c r="B662" s="322" t="s">
        <v>140</v>
      </c>
      <c r="C662" s="324">
        <v>2</v>
      </c>
      <c r="D662" s="324">
        <v>2</v>
      </c>
      <c r="E662" s="457">
        <f t="shared" si="31"/>
        <v>0</v>
      </c>
      <c r="F662" s="294" t="str">
        <f t="shared" si="32"/>
        <v>是</v>
      </c>
      <c r="G662" s="174" t="str">
        <f t="shared" si="33"/>
        <v>项</v>
      </c>
    </row>
    <row r="663" ht="36" customHeight="1" spans="1:7">
      <c r="A663" s="456" t="s">
        <v>1230</v>
      </c>
      <c r="B663" s="322" t="s">
        <v>142</v>
      </c>
      <c r="C663" s="324"/>
      <c r="D663" s="324"/>
      <c r="E663" s="457" t="str">
        <f t="shared" si="31"/>
        <v/>
      </c>
      <c r="F663" s="294" t="str">
        <f t="shared" si="32"/>
        <v>否</v>
      </c>
      <c r="G663" s="174" t="str">
        <f t="shared" si="33"/>
        <v>项</v>
      </c>
    </row>
    <row r="664" ht="36" customHeight="1" spans="1:7">
      <c r="A664" s="456" t="s">
        <v>1231</v>
      </c>
      <c r="B664" s="322" t="s">
        <v>1232</v>
      </c>
      <c r="C664" s="324">
        <v>645</v>
      </c>
      <c r="D664" s="324">
        <v>780</v>
      </c>
      <c r="E664" s="457">
        <f t="shared" si="31"/>
        <v>0.209</v>
      </c>
      <c r="F664" s="294" t="str">
        <f t="shared" si="32"/>
        <v>是</v>
      </c>
      <c r="G664" s="174" t="str">
        <f t="shared" si="33"/>
        <v>项</v>
      </c>
    </row>
    <row r="665" ht="36" customHeight="1" spans="1:7">
      <c r="A665" s="454" t="s">
        <v>1233</v>
      </c>
      <c r="B665" s="318" t="s">
        <v>1234</v>
      </c>
      <c r="C665" s="326">
        <v>5839</v>
      </c>
      <c r="D665" s="326">
        <v>6361</v>
      </c>
      <c r="E665" s="457">
        <f t="shared" si="31"/>
        <v>0.089</v>
      </c>
      <c r="F665" s="294" t="str">
        <f t="shared" si="32"/>
        <v>是</v>
      </c>
      <c r="G665" s="174" t="str">
        <f t="shared" si="33"/>
        <v>款</v>
      </c>
    </row>
    <row r="666" ht="36" customHeight="1" spans="1:7">
      <c r="A666" s="456" t="s">
        <v>1235</v>
      </c>
      <c r="B666" s="322" t="s">
        <v>1236</v>
      </c>
      <c r="C666" s="324">
        <v>4309</v>
      </c>
      <c r="D666" s="324">
        <v>4600</v>
      </c>
      <c r="E666" s="457">
        <f t="shared" si="31"/>
        <v>0.068</v>
      </c>
      <c r="F666" s="294" t="str">
        <f t="shared" si="32"/>
        <v>是</v>
      </c>
      <c r="G666" s="174" t="str">
        <f t="shared" si="33"/>
        <v>项</v>
      </c>
    </row>
    <row r="667" ht="36" customHeight="1" spans="1:7">
      <c r="A667" s="456" t="s">
        <v>1237</v>
      </c>
      <c r="B667" s="322" t="s">
        <v>1238</v>
      </c>
      <c r="C667" s="324">
        <v>1036</v>
      </c>
      <c r="D667" s="324">
        <v>1211</v>
      </c>
      <c r="E667" s="457">
        <f t="shared" si="31"/>
        <v>0.169</v>
      </c>
      <c r="F667" s="294" t="str">
        <f t="shared" si="32"/>
        <v>是</v>
      </c>
      <c r="G667" s="174" t="str">
        <f t="shared" si="33"/>
        <v>项</v>
      </c>
    </row>
    <row r="668" ht="36" customHeight="1" spans="1:7">
      <c r="A668" s="456" t="s">
        <v>1239</v>
      </c>
      <c r="B668" s="322" t="s">
        <v>1240</v>
      </c>
      <c r="C668" s="324"/>
      <c r="D668" s="324"/>
      <c r="E668" s="457" t="str">
        <f t="shared" si="31"/>
        <v/>
      </c>
      <c r="F668" s="294" t="str">
        <f t="shared" si="32"/>
        <v>否</v>
      </c>
      <c r="G668" s="174" t="str">
        <f t="shared" si="33"/>
        <v>项</v>
      </c>
    </row>
    <row r="669" ht="36" customHeight="1" spans="1:7">
      <c r="A669" s="456" t="s">
        <v>1241</v>
      </c>
      <c r="B669" s="322" t="s">
        <v>1242</v>
      </c>
      <c r="C669" s="324"/>
      <c r="D669" s="324"/>
      <c r="E669" s="457" t="str">
        <f t="shared" si="31"/>
        <v/>
      </c>
      <c r="F669" s="294" t="str">
        <f t="shared" si="32"/>
        <v>否</v>
      </c>
      <c r="G669" s="174" t="str">
        <f t="shared" si="33"/>
        <v>项</v>
      </c>
    </row>
    <row r="670" ht="36" customHeight="1" spans="1:7">
      <c r="A670" s="456" t="s">
        <v>1243</v>
      </c>
      <c r="B670" s="322" t="s">
        <v>1244</v>
      </c>
      <c r="C670" s="324"/>
      <c r="D670" s="324"/>
      <c r="E670" s="457" t="str">
        <f t="shared" si="31"/>
        <v/>
      </c>
      <c r="F670" s="294" t="str">
        <f t="shared" si="32"/>
        <v>否</v>
      </c>
      <c r="G670" s="174" t="str">
        <f t="shared" si="33"/>
        <v>项</v>
      </c>
    </row>
    <row r="671" ht="36" customHeight="1" spans="1:7">
      <c r="A671" s="456" t="s">
        <v>1245</v>
      </c>
      <c r="B671" s="322" t="s">
        <v>1246</v>
      </c>
      <c r="C671" s="324"/>
      <c r="D671" s="324"/>
      <c r="E671" s="457" t="str">
        <f t="shared" si="31"/>
        <v/>
      </c>
      <c r="F671" s="294" t="str">
        <f t="shared" si="32"/>
        <v>否</v>
      </c>
      <c r="G671" s="174" t="str">
        <f t="shared" si="33"/>
        <v>项</v>
      </c>
    </row>
    <row r="672" ht="36" customHeight="1" spans="1:7">
      <c r="A672" s="456" t="s">
        <v>1247</v>
      </c>
      <c r="B672" s="322" t="s">
        <v>1248</v>
      </c>
      <c r="C672" s="324"/>
      <c r="D672" s="324"/>
      <c r="E672" s="457" t="str">
        <f t="shared" si="31"/>
        <v/>
      </c>
      <c r="F672" s="294" t="str">
        <f t="shared" si="32"/>
        <v>否</v>
      </c>
      <c r="G672" s="174" t="str">
        <f t="shared" si="33"/>
        <v>项</v>
      </c>
    </row>
    <row r="673" ht="36" customHeight="1" spans="1:7">
      <c r="A673" s="456" t="s">
        <v>1249</v>
      </c>
      <c r="B673" s="322" t="s">
        <v>1250</v>
      </c>
      <c r="C673" s="324"/>
      <c r="D673" s="324"/>
      <c r="E673" s="457" t="str">
        <f t="shared" si="31"/>
        <v/>
      </c>
      <c r="F673" s="294" t="str">
        <f t="shared" si="32"/>
        <v>否</v>
      </c>
      <c r="G673" s="174" t="str">
        <f t="shared" si="33"/>
        <v>项</v>
      </c>
    </row>
    <row r="674" ht="36" customHeight="1" spans="1:7">
      <c r="A674" s="456" t="s">
        <v>1251</v>
      </c>
      <c r="B674" s="322" t="s">
        <v>1252</v>
      </c>
      <c r="C674" s="324"/>
      <c r="D674" s="324"/>
      <c r="E674" s="457" t="str">
        <f t="shared" si="31"/>
        <v/>
      </c>
      <c r="F674" s="294" t="str">
        <f t="shared" si="32"/>
        <v>否</v>
      </c>
      <c r="G674" s="174" t="str">
        <f t="shared" si="33"/>
        <v>项</v>
      </c>
    </row>
    <row r="675" ht="36" customHeight="1" spans="1:7">
      <c r="A675" s="456" t="s">
        <v>1253</v>
      </c>
      <c r="B675" s="322" t="s">
        <v>1254</v>
      </c>
      <c r="C675" s="324"/>
      <c r="D675" s="324"/>
      <c r="E675" s="457" t="str">
        <f t="shared" si="31"/>
        <v/>
      </c>
      <c r="F675" s="294" t="str">
        <f t="shared" si="32"/>
        <v>否</v>
      </c>
      <c r="G675" s="174" t="str">
        <f t="shared" si="33"/>
        <v>项</v>
      </c>
    </row>
    <row r="676" ht="36" customHeight="1" spans="1:7">
      <c r="A676" s="456" t="s">
        <v>1255</v>
      </c>
      <c r="B676" s="322" t="s">
        <v>1256</v>
      </c>
      <c r="C676" s="324"/>
      <c r="D676" s="324"/>
      <c r="E676" s="457" t="str">
        <f t="shared" si="31"/>
        <v/>
      </c>
      <c r="F676" s="294" t="str">
        <f t="shared" si="32"/>
        <v>否</v>
      </c>
      <c r="G676" s="174" t="str">
        <f t="shared" si="33"/>
        <v>项</v>
      </c>
    </row>
    <row r="677" ht="36" customHeight="1" spans="1:7">
      <c r="A677" s="456" t="s">
        <v>1257</v>
      </c>
      <c r="B677" s="322" t="s">
        <v>1258</v>
      </c>
      <c r="C677" s="324"/>
      <c r="D677" s="324"/>
      <c r="E677" s="457" t="str">
        <f t="shared" si="31"/>
        <v/>
      </c>
      <c r="F677" s="294" t="str">
        <f t="shared" si="32"/>
        <v>否</v>
      </c>
      <c r="G677" s="174" t="str">
        <f t="shared" si="33"/>
        <v>项</v>
      </c>
    </row>
    <row r="678" ht="36" customHeight="1" spans="1:7">
      <c r="A678" s="456" t="s">
        <v>1259</v>
      </c>
      <c r="B678" s="322" t="s">
        <v>1260</v>
      </c>
      <c r="C678" s="324">
        <v>494</v>
      </c>
      <c r="D678" s="324">
        <v>550</v>
      </c>
      <c r="E678" s="457">
        <f t="shared" si="31"/>
        <v>0.113</v>
      </c>
      <c r="F678" s="294" t="str">
        <f t="shared" si="32"/>
        <v>是</v>
      </c>
      <c r="G678" s="174" t="str">
        <f t="shared" si="33"/>
        <v>项</v>
      </c>
    </row>
    <row r="679" ht="36" customHeight="1" spans="1:7">
      <c r="A679" s="454" t="s">
        <v>1261</v>
      </c>
      <c r="B679" s="318" t="s">
        <v>1262</v>
      </c>
      <c r="C679" s="326">
        <v>4637</v>
      </c>
      <c r="D679" s="326">
        <v>4840</v>
      </c>
      <c r="E679" s="457">
        <f t="shared" si="31"/>
        <v>0.044</v>
      </c>
      <c r="F679" s="294" t="str">
        <f t="shared" si="32"/>
        <v>是</v>
      </c>
      <c r="G679" s="174" t="str">
        <f t="shared" si="33"/>
        <v>款</v>
      </c>
    </row>
    <row r="680" ht="36" customHeight="1" spans="1:7">
      <c r="A680" s="456" t="s">
        <v>1263</v>
      </c>
      <c r="B680" s="322" t="s">
        <v>1264</v>
      </c>
      <c r="C680" s="324"/>
      <c r="D680" s="324"/>
      <c r="E680" s="457" t="str">
        <f t="shared" si="31"/>
        <v/>
      </c>
      <c r="F680" s="294" t="str">
        <f t="shared" si="32"/>
        <v>否</v>
      </c>
      <c r="G680" s="174" t="str">
        <f t="shared" si="33"/>
        <v>项</v>
      </c>
    </row>
    <row r="681" ht="36" customHeight="1" spans="1:7">
      <c r="A681" s="456" t="s">
        <v>1265</v>
      </c>
      <c r="B681" s="322" t="s">
        <v>1266</v>
      </c>
      <c r="C681" s="324">
        <v>3376</v>
      </c>
      <c r="D681" s="324">
        <v>3500</v>
      </c>
      <c r="E681" s="457">
        <f t="shared" si="31"/>
        <v>0.037</v>
      </c>
      <c r="F681" s="294" t="str">
        <f t="shared" si="32"/>
        <v>是</v>
      </c>
      <c r="G681" s="174" t="str">
        <f t="shared" si="33"/>
        <v>项</v>
      </c>
    </row>
    <row r="682" ht="36" customHeight="1" spans="1:7">
      <c r="A682" s="456" t="s">
        <v>1267</v>
      </c>
      <c r="B682" s="322" t="s">
        <v>1268</v>
      </c>
      <c r="C682" s="324">
        <v>1261</v>
      </c>
      <c r="D682" s="324">
        <v>1340</v>
      </c>
      <c r="E682" s="457">
        <f t="shared" si="31"/>
        <v>0.063</v>
      </c>
      <c r="F682" s="294" t="str">
        <f t="shared" si="32"/>
        <v>是</v>
      </c>
      <c r="G682" s="174" t="str">
        <f t="shared" si="33"/>
        <v>项</v>
      </c>
    </row>
    <row r="683" ht="36" customHeight="1" spans="1:7">
      <c r="A683" s="454" t="s">
        <v>1269</v>
      </c>
      <c r="B683" s="318" t="s">
        <v>1270</v>
      </c>
      <c r="C683" s="326">
        <v>6461</v>
      </c>
      <c r="D683" s="326">
        <v>6037</v>
      </c>
      <c r="E683" s="457">
        <f t="shared" ref="E683:E744" si="34">IF(C683&lt;&gt;0,D683/C683-1,"")</f>
        <v>-0.066</v>
      </c>
      <c r="F683" s="294" t="str">
        <f t="shared" si="32"/>
        <v>是</v>
      </c>
      <c r="G683" s="174" t="str">
        <f t="shared" si="33"/>
        <v>款</v>
      </c>
    </row>
    <row r="684" ht="36" customHeight="1" spans="1:7">
      <c r="A684" s="456" t="s">
        <v>1271</v>
      </c>
      <c r="B684" s="322" t="s">
        <v>1272</v>
      </c>
      <c r="C684" s="324">
        <v>758</v>
      </c>
      <c r="D684" s="324">
        <v>850</v>
      </c>
      <c r="E684" s="457">
        <f t="shared" si="34"/>
        <v>0.121</v>
      </c>
      <c r="F684" s="294" t="str">
        <f t="shared" si="32"/>
        <v>是</v>
      </c>
      <c r="G684" s="174" t="str">
        <f t="shared" si="33"/>
        <v>项</v>
      </c>
    </row>
    <row r="685" ht="36" customHeight="1" spans="1:7">
      <c r="A685" s="456" t="s">
        <v>1273</v>
      </c>
      <c r="B685" s="322" t="s">
        <v>1274</v>
      </c>
      <c r="C685" s="324">
        <v>149</v>
      </c>
      <c r="D685" s="324">
        <v>160</v>
      </c>
      <c r="E685" s="457">
        <f t="shared" si="34"/>
        <v>0.074</v>
      </c>
      <c r="F685" s="294" t="str">
        <f t="shared" si="32"/>
        <v>是</v>
      </c>
      <c r="G685" s="174" t="str">
        <f t="shared" si="33"/>
        <v>项</v>
      </c>
    </row>
    <row r="686" ht="36" customHeight="1" spans="1:7">
      <c r="A686" s="456" t="s">
        <v>1275</v>
      </c>
      <c r="B686" s="322" t="s">
        <v>1276</v>
      </c>
      <c r="C686" s="324">
        <v>683</v>
      </c>
      <c r="D686" s="324">
        <v>700</v>
      </c>
      <c r="E686" s="457">
        <f t="shared" si="34"/>
        <v>0.025</v>
      </c>
      <c r="F686" s="294" t="str">
        <f t="shared" si="32"/>
        <v>是</v>
      </c>
      <c r="G686" s="174" t="str">
        <f t="shared" si="33"/>
        <v>项</v>
      </c>
    </row>
    <row r="687" ht="36" customHeight="1" spans="1:7">
      <c r="A687" s="456" t="s">
        <v>1277</v>
      </c>
      <c r="B687" s="322" t="s">
        <v>1278</v>
      </c>
      <c r="C687" s="324"/>
      <c r="D687" s="324"/>
      <c r="E687" s="457" t="str">
        <f t="shared" si="34"/>
        <v/>
      </c>
      <c r="F687" s="294" t="str">
        <f t="shared" si="32"/>
        <v>否</v>
      </c>
      <c r="G687" s="174" t="str">
        <f t="shared" si="33"/>
        <v>项</v>
      </c>
    </row>
    <row r="688" ht="36" customHeight="1" spans="1:7">
      <c r="A688" s="456" t="s">
        <v>1279</v>
      </c>
      <c r="B688" s="322" t="s">
        <v>1280</v>
      </c>
      <c r="C688" s="324">
        <v>129</v>
      </c>
      <c r="D688" s="324">
        <v>117</v>
      </c>
      <c r="E688" s="457">
        <f t="shared" si="34"/>
        <v>-0.093</v>
      </c>
      <c r="F688" s="294" t="str">
        <f t="shared" si="32"/>
        <v>是</v>
      </c>
      <c r="G688" s="174" t="str">
        <f t="shared" si="33"/>
        <v>项</v>
      </c>
    </row>
    <row r="689" ht="36" customHeight="1" spans="1:7">
      <c r="A689" s="456" t="s">
        <v>1281</v>
      </c>
      <c r="B689" s="322" t="s">
        <v>1282</v>
      </c>
      <c r="C689" s="324"/>
      <c r="D689" s="324"/>
      <c r="E689" s="457" t="str">
        <f t="shared" si="34"/>
        <v/>
      </c>
      <c r="F689" s="294" t="str">
        <f t="shared" si="32"/>
        <v>否</v>
      </c>
      <c r="G689" s="174" t="str">
        <f t="shared" si="33"/>
        <v>项</v>
      </c>
    </row>
    <row r="690" ht="36" customHeight="1" spans="1:7">
      <c r="A690" s="456" t="s">
        <v>1283</v>
      </c>
      <c r="B690" s="322" t="s">
        <v>1284</v>
      </c>
      <c r="C690" s="324">
        <v>0</v>
      </c>
      <c r="D690" s="324">
        <v>0</v>
      </c>
      <c r="E690" s="457" t="str">
        <f t="shared" si="34"/>
        <v/>
      </c>
      <c r="F690" s="294" t="str">
        <f t="shared" si="32"/>
        <v>否</v>
      </c>
      <c r="G690" s="174" t="str">
        <f t="shared" si="33"/>
        <v>项</v>
      </c>
    </row>
    <row r="691" ht="36" customHeight="1" spans="1:7">
      <c r="A691" s="456" t="s">
        <v>1285</v>
      </c>
      <c r="B691" s="322" t="s">
        <v>1286</v>
      </c>
      <c r="C691" s="324">
        <v>3229</v>
      </c>
      <c r="D691" s="324">
        <v>3400</v>
      </c>
      <c r="E691" s="457">
        <f t="shared" si="34"/>
        <v>0.053</v>
      </c>
      <c r="F691" s="294" t="str">
        <f t="shared" si="32"/>
        <v>是</v>
      </c>
      <c r="G691" s="174" t="str">
        <f t="shared" si="33"/>
        <v>项</v>
      </c>
    </row>
    <row r="692" ht="36" customHeight="1" spans="1:7">
      <c r="A692" s="456" t="s">
        <v>1287</v>
      </c>
      <c r="B692" s="322" t="s">
        <v>1288</v>
      </c>
      <c r="C692" s="324">
        <v>770</v>
      </c>
      <c r="D692" s="324">
        <v>800</v>
      </c>
      <c r="E692" s="457">
        <f t="shared" si="34"/>
        <v>0.039</v>
      </c>
      <c r="F692" s="294" t="str">
        <f t="shared" si="32"/>
        <v>是</v>
      </c>
      <c r="G692" s="174" t="str">
        <f t="shared" si="33"/>
        <v>项</v>
      </c>
    </row>
    <row r="693" ht="36" customHeight="1" spans="1:7">
      <c r="A693" s="456" t="s">
        <v>1289</v>
      </c>
      <c r="B693" s="322" t="s">
        <v>1290</v>
      </c>
      <c r="C693" s="324">
        <v>728</v>
      </c>
      <c r="D693" s="324">
        <v>0</v>
      </c>
      <c r="E693" s="457">
        <f t="shared" si="34"/>
        <v>-1</v>
      </c>
      <c r="F693" s="294" t="str">
        <f t="shared" si="32"/>
        <v>是</v>
      </c>
      <c r="G693" s="174" t="str">
        <f t="shared" si="33"/>
        <v>项</v>
      </c>
    </row>
    <row r="694" ht="36" customHeight="1" spans="1:7">
      <c r="A694" s="456" t="s">
        <v>1291</v>
      </c>
      <c r="B694" s="322" t="s">
        <v>1292</v>
      </c>
      <c r="C694" s="324">
        <v>15</v>
      </c>
      <c r="D694" s="324">
        <v>10</v>
      </c>
      <c r="E694" s="457">
        <f t="shared" si="34"/>
        <v>-0.333</v>
      </c>
      <c r="F694" s="294" t="str">
        <f t="shared" si="32"/>
        <v>是</v>
      </c>
      <c r="G694" s="174" t="str">
        <f t="shared" si="33"/>
        <v>项</v>
      </c>
    </row>
    <row r="695" ht="36" customHeight="1" spans="1:7">
      <c r="A695" s="454" t="s">
        <v>1293</v>
      </c>
      <c r="B695" s="318" t="s">
        <v>1294</v>
      </c>
      <c r="C695" s="326">
        <v>65</v>
      </c>
      <c r="D695" s="326">
        <v>50</v>
      </c>
      <c r="E695" s="457">
        <f t="shared" si="34"/>
        <v>-0.231</v>
      </c>
      <c r="F695" s="294" t="str">
        <f t="shared" si="32"/>
        <v>是</v>
      </c>
      <c r="G695" s="174" t="str">
        <f t="shared" si="33"/>
        <v>款</v>
      </c>
    </row>
    <row r="696" ht="36" customHeight="1" spans="1:7">
      <c r="A696" s="456" t="s">
        <v>1295</v>
      </c>
      <c r="B696" s="322" t="s">
        <v>1296</v>
      </c>
      <c r="C696" s="324">
        <v>50</v>
      </c>
      <c r="D696" s="324">
        <v>50</v>
      </c>
      <c r="E696" s="457">
        <f t="shared" si="34"/>
        <v>0</v>
      </c>
      <c r="F696" s="294" t="str">
        <f t="shared" si="32"/>
        <v>是</v>
      </c>
      <c r="G696" s="174" t="str">
        <f t="shared" si="33"/>
        <v>项</v>
      </c>
    </row>
    <row r="697" ht="36" customHeight="1" spans="1:7">
      <c r="A697" s="456" t="s">
        <v>1297</v>
      </c>
      <c r="B697" s="322" t="s">
        <v>1298</v>
      </c>
      <c r="C697" s="324">
        <v>15</v>
      </c>
      <c r="D697" s="324"/>
      <c r="E697" s="457">
        <f t="shared" si="34"/>
        <v>-1</v>
      </c>
      <c r="F697" s="294" t="str">
        <f t="shared" si="32"/>
        <v>是</v>
      </c>
      <c r="G697" s="174" t="str">
        <f t="shared" si="33"/>
        <v>项</v>
      </c>
    </row>
    <row r="698" ht="36" customHeight="1" spans="1:7">
      <c r="A698" s="454" t="s">
        <v>1299</v>
      </c>
      <c r="B698" s="318" t="s">
        <v>1300</v>
      </c>
      <c r="C698" s="326">
        <v>1481</v>
      </c>
      <c r="D698" s="326">
        <v>1576</v>
      </c>
      <c r="E698" s="457">
        <f t="shared" si="34"/>
        <v>0.064</v>
      </c>
      <c r="F698" s="294" t="str">
        <f t="shared" ref="F698:F759" si="35">IF(LEN(A698)=3,"是",IF(B698&lt;&gt;"",IF(SUM(C698:D698)&lt;&gt;0,"是","否"),"是"))</f>
        <v>是</v>
      </c>
      <c r="G698" s="174" t="str">
        <f t="shared" ref="G698:G759" si="36">IF(LEN(A698)=3,"类",IF(LEN(A698)=5,"款","项"))</f>
        <v>款</v>
      </c>
    </row>
    <row r="699" ht="36" customHeight="1" spans="1:7">
      <c r="A699" s="456" t="s">
        <v>1301</v>
      </c>
      <c r="B699" s="322" t="s">
        <v>1302</v>
      </c>
      <c r="C699" s="324">
        <v>47</v>
      </c>
      <c r="D699" s="324">
        <v>55</v>
      </c>
      <c r="E699" s="457">
        <f t="shared" si="34"/>
        <v>0.17</v>
      </c>
      <c r="F699" s="294" t="str">
        <f t="shared" si="35"/>
        <v>是</v>
      </c>
      <c r="G699" s="174" t="str">
        <f t="shared" si="36"/>
        <v>项</v>
      </c>
    </row>
    <row r="700" ht="36" customHeight="1" spans="1:7">
      <c r="A700" s="456" t="s">
        <v>1303</v>
      </c>
      <c r="B700" s="322" t="s">
        <v>1304</v>
      </c>
      <c r="C700" s="324"/>
      <c r="D700" s="324"/>
      <c r="E700" s="457" t="str">
        <f t="shared" si="34"/>
        <v/>
      </c>
      <c r="F700" s="294" t="str">
        <f t="shared" si="35"/>
        <v>否</v>
      </c>
      <c r="G700" s="174" t="str">
        <f t="shared" si="36"/>
        <v>项</v>
      </c>
    </row>
    <row r="701" ht="36" customHeight="1" spans="1:7">
      <c r="A701" s="456" t="s">
        <v>1305</v>
      </c>
      <c r="B701" s="322" t="s">
        <v>1306</v>
      </c>
      <c r="C701" s="324">
        <v>1434</v>
      </c>
      <c r="D701" s="324">
        <v>1521</v>
      </c>
      <c r="E701" s="457">
        <f t="shared" si="34"/>
        <v>0.061</v>
      </c>
      <c r="F701" s="294" t="str">
        <f t="shared" si="35"/>
        <v>是</v>
      </c>
      <c r="G701" s="174" t="str">
        <f t="shared" si="36"/>
        <v>项</v>
      </c>
    </row>
    <row r="702" ht="36" customHeight="1" spans="1:7">
      <c r="A702" s="454" t="s">
        <v>1307</v>
      </c>
      <c r="B702" s="318" t="s">
        <v>1308</v>
      </c>
      <c r="C702" s="326">
        <v>7899</v>
      </c>
      <c r="D702" s="326">
        <v>7912</v>
      </c>
      <c r="E702" s="457">
        <f t="shared" si="34"/>
        <v>0.002</v>
      </c>
      <c r="F702" s="294" t="str">
        <f t="shared" si="35"/>
        <v>是</v>
      </c>
      <c r="G702" s="174" t="str">
        <f t="shared" si="36"/>
        <v>款</v>
      </c>
    </row>
    <row r="703" ht="36" customHeight="1" spans="1:7">
      <c r="A703" s="456" t="s">
        <v>1309</v>
      </c>
      <c r="B703" s="322" t="s">
        <v>1310</v>
      </c>
      <c r="C703" s="324">
        <v>1586</v>
      </c>
      <c r="D703" s="324">
        <v>1779</v>
      </c>
      <c r="E703" s="457">
        <f t="shared" si="34"/>
        <v>0.122</v>
      </c>
      <c r="F703" s="294" t="str">
        <f t="shared" si="35"/>
        <v>是</v>
      </c>
      <c r="G703" s="174" t="str">
        <f t="shared" si="36"/>
        <v>项</v>
      </c>
    </row>
    <row r="704" ht="36" customHeight="1" spans="1:7">
      <c r="A704" s="456" t="s">
        <v>1311</v>
      </c>
      <c r="B704" s="322" t="s">
        <v>1312</v>
      </c>
      <c r="C704" s="324">
        <v>6014</v>
      </c>
      <c r="D704" s="324">
        <v>5839</v>
      </c>
      <c r="E704" s="457">
        <f t="shared" si="34"/>
        <v>-0.029</v>
      </c>
      <c r="F704" s="294" t="str">
        <f t="shared" si="35"/>
        <v>是</v>
      </c>
      <c r="G704" s="174" t="str">
        <f t="shared" si="36"/>
        <v>项</v>
      </c>
    </row>
    <row r="705" ht="36" customHeight="1" spans="1:7">
      <c r="A705" s="456" t="s">
        <v>1313</v>
      </c>
      <c r="B705" s="322" t="s">
        <v>1314</v>
      </c>
      <c r="C705" s="324"/>
      <c r="D705" s="324"/>
      <c r="E705" s="457" t="str">
        <f t="shared" si="34"/>
        <v/>
      </c>
      <c r="F705" s="294" t="str">
        <f t="shared" si="35"/>
        <v>否</v>
      </c>
      <c r="G705" s="174" t="str">
        <f t="shared" si="36"/>
        <v>项</v>
      </c>
    </row>
    <row r="706" ht="36" customHeight="1" spans="1:7">
      <c r="A706" s="456" t="s">
        <v>1315</v>
      </c>
      <c r="B706" s="322" t="s">
        <v>1316</v>
      </c>
      <c r="C706" s="324">
        <v>299</v>
      </c>
      <c r="D706" s="324">
        <v>294</v>
      </c>
      <c r="E706" s="457">
        <f t="shared" si="34"/>
        <v>-0.017</v>
      </c>
      <c r="F706" s="294" t="str">
        <f t="shared" si="35"/>
        <v>是</v>
      </c>
      <c r="G706" s="174" t="str">
        <f t="shared" si="36"/>
        <v>项</v>
      </c>
    </row>
    <row r="707" ht="36" customHeight="1" spans="1:7">
      <c r="A707" s="454" t="s">
        <v>1317</v>
      </c>
      <c r="B707" s="318" t="s">
        <v>1318</v>
      </c>
      <c r="C707" s="326">
        <v>5636</v>
      </c>
      <c r="D707" s="326">
        <v>5600</v>
      </c>
      <c r="E707" s="457">
        <f t="shared" si="34"/>
        <v>-0.006</v>
      </c>
      <c r="F707" s="294" t="str">
        <f t="shared" si="35"/>
        <v>是</v>
      </c>
      <c r="G707" s="174" t="str">
        <f t="shared" si="36"/>
        <v>款</v>
      </c>
    </row>
    <row r="708" ht="36" customHeight="1" spans="1:7">
      <c r="A708" s="456" t="s">
        <v>1319</v>
      </c>
      <c r="B708" s="322" t="s">
        <v>1320</v>
      </c>
      <c r="C708" s="324"/>
      <c r="D708" s="324"/>
      <c r="E708" s="457" t="str">
        <f t="shared" si="34"/>
        <v/>
      </c>
      <c r="F708" s="294" t="str">
        <f t="shared" si="35"/>
        <v>否</v>
      </c>
      <c r="G708" s="174" t="str">
        <f t="shared" si="36"/>
        <v>项</v>
      </c>
    </row>
    <row r="709" ht="36" customHeight="1" spans="1:7">
      <c r="A709" s="456" t="s">
        <v>1321</v>
      </c>
      <c r="B709" s="322" t="s">
        <v>1322</v>
      </c>
      <c r="C709" s="324">
        <v>5636</v>
      </c>
      <c r="D709" s="324">
        <v>5600</v>
      </c>
      <c r="E709" s="457">
        <f t="shared" si="34"/>
        <v>-0.006</v>
      </c>
      <c r="F709" s="294" t="str">
        <f t="shared" si="35"/>
        <v>是</v>
      </c>
      <c r="G709" s="174" t="str">
        <f t="shared" si="36"/>
        <v>项</v>
      </c>
    </row>
    <row r="710" ht="36" customHeight="1" spans="1:7">
      <c r="A710" s="456" t="s">
        <v>1323</v>
      </c>
      <c r="B710" s="322" t="s">
        <v>1324</v>
      </c>
      <c r="C710" s="324"/>
      <c r="D710" s="324"/>
      <c r="E710" s="457" t="str">
        <f t="shared" si="34"/>
        <v/>
      </c>
      <c r="F710" s="294" t="str">
        <f t="shared" si="35"/>
        <v>否</v>
      </c>
      <c r="G710" s="174" t="str">
        <f t="shared" si="36"/>
        <v>项</v>
      </c>
    </row>
    <row r="711" ht="36" customHeight="1" spans="1:7">
      <c r="A711" s="454" t="s">
        <v>1325</v>
      </c>
      <c r="B711" s="318" t="s">
        <v>1326</v>
      </c>
      <c r="C711" s="326">
        <v>2337</v>
      </c>
      <c r="D711" s="326">
        <v>2400</v>
      </c>
      <c r="E711" s="457">
        <f t="shared" si="34"/>
        <v>0.027</v>
      </c>
      <c r="F711" s="294" t="str">
        <f t="shared" si="35"/>
        <v>是</v>
      </c>
      <c r="G711" s="174" t="str">
        <f t="shared" si="36"/>
        <v>款</v>
      </c>
    </row>
    <row r="712" ht="36" customHeight="1" spans="1:7">
      <c r="A712" s="456" t="s">
        <v>1327</v>
      </c>
      <c r="B712" s="322" t="s">
        <v>1328</v>
      </c>
      <c r="C712" s="324">
        <v>2334</v>
      </c>
      <c r="D712" s="324">
        <v>2350</v>
      </c>
      <c r="E712" s="457">
        <f t="shared" si="34"/>
        <v>0.007</v>
      </c>
      <c r="F712" s="294" t="str">
        <f t="shared" si="35"/>
        <v>是</v>
      </c>
      <c r="G712" s="174" t="str">
        <f t="shared" si="36"/>
        <v>项</v>
      </c>
    </row>
    <row r="713" ht="36" customHeight="1" spans="1:7">
      <c r="A713" s="456" t="s">
        <v>1329</v>
      </c>
      <c r="B713" s="322" t="s">
        <v>1330</v>
      </c>
      <c r="C713" s="324">
        <v>3</v>
      </c>
      <c r="D713" s="324">
        <v>5</v>
      </c>
      <c r="E713" s="457">
        <f t="shared" si="34"/>
        <v>0.667</v>
      </c>
      <c r="F713" s="294" t="str">
        <f t="shared" si="35"/>
        <v>是</v>
      </c>
      <c r="G713" s="174" t="str">
        <f t="shared" si="36"/>
        <v>项</v>
      </c>
    </row>
    <row r="714" ht="36" customHeight="1" spans="1:7">
      <c r="A714" s="456" t="s">
        <v>1331</v>
      </c>
      <c r="B714" s="322" t="s">
        <v>1332</v>
      </c>
      <c r="C714" s="324">
        <v>0</v>
      </c>
      <c r="D714" s="324">
        <v>45</v>
      </c>
      <c r="E714" s="457" t="str">
        <f t="shared" si="34"/>
        <v/>
      </c>
      <c r="F714" s="294" t="str">
        <f t="shared" si="35"/>
        <v>是</v>
      </c>
      <c r="G714" s="174" t="str">
        <f t="shared" si="36"/>
        <v>项</v>
      </c>
    </row>
    <row r="715" ht="36" customHeight="1" spans="1:7">
      <c r="A715" s="454" t="s">
        <v>1333</v>
      </c>
      <c r="B715" s="318" t="s">
        <v>1334</v>
      </c>
      <c r="C715" s="326">
        <v>143</v>
      </c>
      <c r="D715" s="326">
        <v>140</v>
      </c>
      <c r="E715" s="457">
        <f t="shared" si="34"/>
        <v>-0.021</v>
      </c>
      <c r="F715" s="294" t="str">
        <f t="shared" si="35"/>
        <v>是</v>
      </c>
      <c r="G715" s="174" t="str">
        <f t="shared" si="36"/>
        <v>款</v>
      </c>
    </row>
    <row r="716" ht="36" customHeight="1" spans="1:7">
      <c r="A716" s="456" t="s">
        <v>1335</v>
      </c>
      <c r="B716" s="322" t="s">
        <v>1336</v>
      </c>
      <c r="C716" s="324">
        <v>143</v>
      </c>
      <c r="D716" s="324">
        <v>140</v>
      </c>
      <c r="E716" s="457">
        <f t="shared" si="34"/>
        <v>-0.021</v>
      </c>
      <c r="F716" s="294" t="str">
        <f t="shared" si="35"/>
        <v>是</v>
      </c>
      <c r="G716" s="174" t="str">
        <f t="shared" si="36"/>
        <v>项</v>
      </c>
    </row>
    <row r="717" ht="36" customHeight="1" spans="1:7">
      <c r="A717" s="456" t="s">
        <v>1337</v>
      </c>
      <c r="B717" s="322" t="s">
        <v>1338</v>
      </c>
      <c r="C717" s="324"/>
      <c r="D717" s="324"/>
      <c r="E717" s="457" t="str">
        <f t="shared" si="34"/>
        <v/>
      </c>
      <c r="F717" s="294" t="str">
        <f t="shared" si="35"/>
        <v>否</v>
      </c>
      <c r="G717" s="174" t="str">
        <f t="shared" si="36"/>
        <v>项</v>
      </c>
    </row>
    <row r="718" ht="36" customHeight="1" spans="1:7">
      <c r="A718" s="454" t="s">
        <v>1339</v>
      </c>
      <c r="B718" s="318" t="s">
        <v>1340</v>
      </c>
      <c r="C718" s="326">
        <v>455</v>
      </c>
      <c r="D718" s="326">
        <v>676</v>
      </c>
      <c r="E718" s="457">
        <f t="shared" si="34"/>
        <v>0.486</v>
      </c>
      <c r="F718" s="294" t="str">
        <f t="shared" si="35"/>
        <v>是</v>
      </c>
      <c r="G718" s="174" t="str">
        <f t="shared" si="36"/>
        <v>款</v>
      </c>
    </row>
    <row r="719" ht="36" customHeight="1" spans="1:7">
      <c r="A719" s="456" t="s">
        <v>1341</v>
      </c>
      <c r="B719" s="322" t="s">
        <v>138</v>
      </c>
      <c r="C719" s="324">
        <v>452</v>
      </c>
      <c r="D719" s="324">
        <v>676</v>
      </c>
      <c r="E719" s="457">
        <f t="shared" si="34"/>
        <v>0.496</v>
      </c>
      <c r="F719" s="294" t="str">
        <f t="shared" si="35"/>
        <v>是</v>
      </c>
      <c r="G719" s="174" t="str">
        <f t="shared" si="36"/>
        <v>项</v>
      </c>
    </row>
    <row r="720" ht="36" customHeight="1" spans="1:7">
      <c r="A720" s="456" t="s">
        <v>1342</v>
      </c>
      <c r="B720" s="322" t="s">
        <v>140</v>
      </c>
      <c r="C720" s="324"/>
      <c r="D720" s="324"/>
      <c r="E720" s="457" t="str">
        <f t="shared" si="34"/>
        <v/>
      </c>
      <c r="F720" s="294" t="str">
        <f t="shared" si="35"/>
        <v>否</v>
      </c>
      <c r="G720" s="174" t="str">
        <f t="shared" si="36"/>
        <v>项</v>
      </c>
    </row>
    <row r="721" ht="36" customHeight="1" spans="1:7">
      <c r="A721" s="456" t="s">
        <v>1343</v>
      </c>
      <c r="B721" s="322" t="s">
        <v>142</v>
      </c>
      <c r="C721" s="324"/>
      <c r="D721" s="324"/>
      <c r="E721" s="457" t="str">
        <f t="shared" si="34"/>
        <v/>
      </c>
      <c r="F721" s="294" t="str">
        <f t="shared" si="35"/>
        <v>否</v>
      </c>
      <c r="G721" s="174" t="str">
        <f t="shared" si="36"/>
        <v>项</v>
      </c>
    </row>
    <row r="722" ht="36" customHeight="1" spans="1:7">
      <c r="A722" s="456" t="s">
        <v>1344</v>
      </c>
      <c r="B722" s="322" t="s">
        <v>239</v>
      </c>
      <c r="C722" s="324"/>
      <c r="D722" s="324"/>
      <c r="E722" s="457" t="str">
        <f t="shared" si="34"/>
        <v/>
      </c>
      <c r="F722" s="294" t="str">
        <f t="shared" si="35"/>
        <v>否</v>
      </c>
      <c r="G722" s="174" t="str">
        <f t="shared" si="36"/>
        <v>项</v>
      </c>
    </row>
    <row r="723" ht="36" customHeight="1" spans="1:7">
      <c r="A723" s="456" t="s">
        <v>1345</v>
      </c>
      <c r="B723" s="322" t="s">
        <v>1346</v>
      </c>
      <c r="C723" s="324"/>
      <c r="D723" s="324"/>
      <c r="E723" s="457" t="str">
        <f t="shared" si="34"/>
        <v/>
      </c>
      <c r="F723" s="294" t="str">
        <f t="shared" si="35"/>
        <v>否</v>
      </c>
      <c r="G723" s="174" t="str">
        <f t="shared" si="36"/>
        <v>项</v>
      </c>
    </row>
    <row r="724" ht="36" customHeight="1" spans="1:7">
      <c r="A724" s="456" t="s">
        <v>1347</v>
      </c>
      <c r="B724" s="322" t="s">
        <v>1348</v>
      </c>
      <c r="C724" s="324"/>
      <c r="D724" s="324"/>
      <c r="E724" s="457" t="str">
        <f t="shared" si="34"/>
        <v/>
      </c>
      <c r="F724" s="294" t="str">
        <f t="shared" si="35"/>
        <v>否</v>
      </c>
      <c r="G724" s="174" t="str">
        <f t="shared" si="36"/>
        <v>项</v>
      </c>
    </row>
    <row r="725" ht="36" customHeight="1" spans="1:7">
      <c r="A725" s="456" t="s">
        <v>1349</v>
      </c>
      <c r="B725" s="322" t="s">
        <v>156</v>
      </c>
      <c r="C725" s="324"/>
      <c r="D725" s="324"/>
      <c r="E725" s="457" t="str">
        <f t="shared" si="34"/>
        <v/>
      </c>
      <c r="F725" s="294" t="str">
        <f t="shared" si="35"/>
        <v>否</v>
      </c>
      <c r="G725" s="174" t="str">
        <f t="shared" si="36"/>
        <v>项</v>
      </c>
    </row>
    <row r="726" ht="36" customHeight="1" spans="1:7">
      <c r="A726" s="456" t="s">
        <v>1350</v>
      </c>
      <c r="B726" s="322" t="s">
        <v>1351</v>
      </c>
      <c r="C726" s="324">
        <v>3</v>
      </c>
      <c r="D726" s="324"/>
      <c r="E726" s="457">
        <f t="shared" si="34"/>
        <v>-1</v>
      </c>
      <c r="F726" s="294" t="str">
        <f t="shared" si="35"/>
        <v>是</v>
      </c>
      <c r="G726" s="174" t="str">
        <f t="shared" si="36"/>
        <v>项</v>
      </c>
    </row>
    <row r="727" ht="36" customHeight="1" spans="1:7">
      <c r="A727" s="454" t="s">
        <v>1352</v>
      </c>
      <c r="B727" s="318" t="s">
        <v>1353</v>
      </c>
      <c r="C727" s="326"/>
      <c r="D727" s="326">
        <v>140</v>
      </c>
      <c r="E727" s="457" t="str">
        <f t="shared" si="34"/>
        <v/>
      </c>
      <c r="F727" s="294" t="str">
        <f t="shared" si="35"/>
        <v>是</v>
      </c>
      <c r="G727" s="174" t="str">
        <f t="shared" si="36"/>
        <v>款</v>
      </c>
    </row>
    <row r="728" ht="36" customHeight="1" spans="1:7">
      <c r="A728" s="456" t="s">
        <v>1354</v>
      </c>
      <c r="B728" s="322" t="s">
        <v>1355</v>
      </c>
      <c r="C728" s="324"/>
      <c r="D728" s="324">
        <v>140</v>
      </c>
      <c r="E728" s="457" t="str">
        <f t="shared" si="34"/>
        <v/>
      </c>
      <c r="F728" s="294" t="str">
        <f t="shared" si="35"/>
        <v>是</v>
      </c>
      <c r="G728" s="174" t="str">
        <f t="shared" si="36"/>
        <v>项</v>
      </c>
    </row>
    <row r="729" ht="36" customHeight="1" spans="1:7">
      <c r="A729" s="454" t="s">
        <v>1356</v>
      </c>
      <c r="B729" s="318" t="s">
        <v>1357</v>
      </c>
      <c r="C729" s="326">
        <v>234</v>
      </c>
      <c r="D729" s="326">
        <v>40</v>
      </c>
      <c r="E729" s="457">
        <f t="shared" si="34"/>
        <v>-0.829</v>
      </c>
      <c r="F729" s="294" t="str">
        <f t="shared" si="35"/>
        <v>是</v>
      </c>
      <c r="G729" s="174" t="str">
        <f t="shared" si="36"/>
        <v>款</v>
      </c>
    </row>
    <row r="730" ht="36" customHeight="1" spans="1:7">
      <c r="A730" s="456">
        <v>2109999</v>
      </c>
      <c r="B730" s="322" t="s">
        <v>1358</v>
      </c>
      <c r="C730" s="324">
        <v>234</v>
      </c>
      <c r="D730" s="324">
        <v>40</v>
      </c>
      <c r="E730" s="457">
        <f t="shared" si="34"/>
        <v>-0.829</v>
      </c>
      <c r="F730" s="294" t="str">
        <f t="shared" si="35"/>
        <v>是</v>
      </c>
      <c r="G730" s="174" t="str">
        <f t="shared" si="36"/>
        <v>项</v>
      </c>
    </row>
    <row r="731" ht="36" customHeight="1" spans="1:7">
      <c r="A731" s="454" t="s">
        <v>86</v>
      </c>
      <c r="B731" s="318" t="s">
        <v>87</v>
      </c>
      <c r="C731" s="326">
        <v>7048</v>
      </c>
      <c r="D731" s="326">
        <v>7189</v>
      </c>
      <c r="E731" s="457">
        <f t="shared" si="34"/>
        <v>0.02</v>
      </c>
      <c r="F731" s="294" t="str">
        <f t="shared" si="35"/>
        <v>是</v>
      </c>
      <c r="G731" s="174" t="str">
        <f t="shared" si="36"/>
        <v>类</v>
      </c>
    </row>
    <row r="732" ht="36" customHeight="1" spans="1:7">
      <c r="A732" s="454" t="s">
        <v>1359</v>
      </c>
      <c r="B732" s="318" t="s">
        <v>1360</v>
      </c>
      <c r="C732" s="326">
        <v>18</v>
      </c>
      <c r="D732" s="326">
        <v>18</v>
      </c>
      <c r="E732" s="457">
        <f t="shared" si="34"/>
        <v>0</v>
      </c>
      <c r="F732" s="294" t="str">
        <f t="shared" si="35"/>
        <v>是</v>
      </c>
      <c r="G732" s="174" t="str">
        <f t="shared" si="36"/>
        <v>款</v>
      </c>
    </row>
    <row r="733" ht="36" customHeight="1" spans="1:7">
      <c r="A733" s="456" t="s">
        <v>1361</v>
      </c>
      <c r="B733" s="322" t="s">
        <v>138</v>
      </c>
      <c r="C733" s="324">
        <v>18</v>
      </c>
      <c r="D733" s="324">
        <v>18</v>
      </c>
      <c r="E733" s="457">
        <f t="shared" si="34"/>
        <v>0</v>
      </c>
      <c r="F733" s="294" t="str">
        <f t="shared" si="35"/>
        <v>是</v>
      </c>
      <c r="G733" s="174" t="str">
        <f t="shared" si="36"/>
        <v>项</v>
      </c>
    </row>
    <row r="734" ht="36" customHeight="1" spans="1:7">
      <c r="A734" s="456" t="s">
        <v>1362</v>
      </c>
      <c r="B734" s="322" t="s">
        <v>140</v>
      </c>
      <c r="C734" s="324"/>
      <c r="D734" s="324"/>
      <c r="E734" s="457" t="str">
        <f t="shared" si="34"/>
        <v/>
      </c>
      <c r="F734" s="294" t="str">
        <f t="shared" si="35"/>
        <v>否</v>
      </c>
      <c r="G734" s="174" t="str">
        <f t="shared" si="36"/>
        <v>项</v>
      </c>
    </row>
    <row r="735" ht="36" customHeight="1" spans="1:7">
      <c r="A735" s="456" t="s">
        <v>1363</v>
      </c>
      <c r="B735" s="322" t="s">
        <v>142</v>
      </c>
      <c r="C735" s="324"/>
      <c r="D735" s="324"/>
      <c r="E735" s="457" t="str">
        <f t="shared" si="34"/>
        <v/>
      </c>
      <c r="F735" s="294" t="str">
        <f t="shared" si="35"/>
        <v>否</v>
      </c>
      <c r="G735" s="174" t="str">
        <f t="shared" si="36"/>
        <v>项</v>
      </c>
    </row>
    <row r="736" ht="36" customHeight="1" spans="1:7">
      <c r="A736" s="456" t="s">
        <v>1364</v>
      </c>
      <c r="B736" s="322" t="s">
        <v>1365</v>
      </c>
      <c r="C736" s="324"/>
      <c r="D736" s="324"/>
      <c r="E736" s="457" t="str">
        <f t="shared" si="34"/>
        <v/>
      </c>
      <c r="F736" s="294" t="str">
        <f t="shared" si="35"/>
        <v>否</v>
      </c>
      <c r="G736" s="174" t="str">
        <f t="shared" si="36"/>
        <v>项</v>
      </c>
    </row>
    <row r="737" ht="36" customHeight="1" spans="1:7">
      <c r="A737" s="456" t="s">
        <v>1366</v>
      </c>
      <c r="B737" s="322" t="s">
        <v>1367</v>
      </c>
      <c r="C737" s="324"/>
      <c r="D737" s="324"/>
      <c r="E737" s="457" t="str">
        <f t="shared" si="34"/>
        <v/>
      </c>
      <c r="F737" s="294" t="str">
        <f t="shared" si="35"/>
        <v>否</v>
      </c>
      <c r="G737" s="174" t="str">
        <f t="shared" si="36"/>
        <v>项</v>
      </c>
    </row>
    <row r="738" ht="36" customHeight="1" spans="1:7">
      <c r="A738" s="456" t="s">
        <v>1368</v>
      </c>
      <c r="B738" s="322" t="s">
        <v>1369</v>
      </c>
      <c r="C738" s="324"/>
      <c r="D738" s="324"/>
      <c r="E738" s="457" t="str">
        <f t="shared" si="34"/>
        <v/>
      </c>
      <c r="F738" s="294" t="str">
        <f t="shared" si="35"/>
        <v>否</v>
      </c>
      <c r="G738" s="174" t="str">
        <f t="shared" si="36"/>
        <v>项</v>
      </c>
    </row>
    <row r="739" ht="36" customHeight="1" spans="1:7">
      <c r="A739" s="456" t="s">
        <v>1370</v>
      </c>
      <c r="B739" s="322" t="s">
        <v>1371</v>
      </c>
      <c r="C739" s="324"/>
      <c r="D739" s="324"/>
      <c r="E739" s="457" t="str">
        <f t="shared" si="34"/>
        <v/>
      </c>
      <c r="F739" s="294" t="str">
        <f t="shared" si="35"/>
        <v>否</v>
      </c>
      <c r="G739" s="174" t="str">
        <f t="shared" si="36"/>
        <v>项</v>
      </c>
    </row>
    <row r="740" ht="36" customHeight="1" spans="1:7">
      <c r="A740" s="456" t="s">
        <v>1372</v>
      </c>
      <c r="B740" s="322" t="s">
        <v>1373</v>
      </c>
      <c r="C740" s="324"/>
      <c r="D740" s="324"/>
      <c r="E740" s="457" t="str">
        <f t="shared" si="34"/>
        <v/>
      </c>
      <c r="F740" s="294" t="str">
        <f t="shared" si="35"/>
        <v>否</v>
      </c>
      <c r="G740" s="174" t="str">
        <f t="shared" si="36"/>
        <v>项</v>
      </c>
    </row>
    <row r="741" ht="36" customHeight="1" spans="1:7">
      <c r="A741" s="456" t="s">
        <v>1374</v>
      </c>
      <c r="B741" s="322" t="s">
        <v>1375</v>
      </c>
      <c r="C741" s="324"/>
      <c r="D741" s="324"/>
      <c r="E741" s="457" t="str">
        <f t="shared" si="34"/>
        <v/>
      </c>
      <c r="F741" s="294" t="str">
        <f t="shared" si="35"/>
        <v>否</v>
      </c>
      <c r="G741" s="174" t="str">
        <f t="shared" si="36"/>
        <v>项</v>
      </c>
    </row>
    <row r="742" ht="36" customHeight="1" spans="1:7">
      <c r="A742" s="454" t="s">
        <v>1376</v>
      </c>
      <c r="B742" s="318" t="s">
        <v>1377</v>
      </c>
      <c r="C742" s="326">
        <v>30</v>
      </c>
      <c r="D742" s="326">
        <v>36</v>
      </c>
      <c r="E742" s="457">
        <f t="shared" si="34"/>
        <v>0.2</v>
      </c>
      <c r="F742" s="294" t="str">
        <f t="shared" si="35"/>
        <v>是</v>
      </c>
      <c r="G742" s="174" t="str">
        <f t="shared" si="36"/>
        <v>款</v>
      </c>
    </row>
    <row r="743" ht="36" customHeight="1" spans="1:7">
      <c r="A743" s="456" t="s">
        <v>1378</v>
      </c>
      <c r="B743" s="322" t="s">
        <v>1379</v>
      </c>
      <c r="C743" s="324">
        <v>5</v>
      </c>
      <c r="D743" s="324">
        <v>6</v>
      </c>
      <c r="E743" s="457">
        <f t="shared" si="34"/>
        <v>0.2</v>
      </c>
      <c r="F743" s="294" t="str">
        <f t="shared" si="35"/>
        <v>是</v>
      </c>
      <c r="G743" s="174" t="str">
        <f t="shared" si="36"/>
        <v>项</v>
      </c>
    </row>
    <row r="744" ht="36" customHeight="1" spans="1:7">
      <c r="A744" s="456" t="s">
        <v>1380</v>
      </c>
      <c r="B744" s="322" t="s">
        <v>1381</v>
      </c>
      <c r="C744" s="324"/>
      <c r="D744" s="324"/>
      <c r="E744" s="457" t="str">
        <f t="shared" si="34"/>
        <v/>
      </c>
      <c r="F744" s="294" t="str">
        <f t="shared" si="35"/>
        <v>否</v>
      </c>
      <c r="G744" s="174" t="str">
        <f t="shared" si="36"/>
        <v>项</v>
      </c>
    </row>
    <row r="745" ht="36" customHeight="1" spans="1:7">
      <c r="A745" s="456" t="s">
        <v>1382</v>
      </c>
      <c r="B745" s="322" t="s">
        <v>1383</v>
      </c>
      <c r="C745" s="324">
        <v>25</v>
      </c>
      <c r="D745" s="324">
        <v>30</v>
      </c>
      <c r="E745" s="457">
        <f t="shared" ref="E745:E808" si="37">IF(C745&lt;&gt;0,D745/C745-1,"")</f>
        <v>0.2</v>
      </c>
      <c r="F745" s="294" t="str">
        <f t="shared" si="35"/>
        <v>是</v>
      </c>
      <c r="G745" s="174" t="str">
        <f t="shared" si="36"/>
        <v>项</v>
      </c>
    </row>
    <row r="746" ht="36" customHeight="1" spans="1:7">
      <c r="A746" s="454" t="s">
        <v>1384</v>
      </c>
      <c r="B746" s="318" t="s">
        <v>1385</v>
      </c>
      <c r="C746" s="326">
        <v>842</v>
      </c>
      <c r="D746" s="326">
        <v>860</v>
      </c>
      <c r="E746" s="457">
        <f t="shared" si="37"/>
        <v>0.021</v>
      </c>
      <c r="F746" s="294" t="str">
        <f t="shared" si="35"/>
        <v>是</v>
      </c>
      <c r="G746" s="174" t="str">
        <f t="shared" si="36"/>
        <v>款</v>
      </c>
    </row>
    <row r="747" ht="36" customHeight="1" spans="1:7">
      <c r="A747" s="456" t="s">
        <v>1386</v>
      </c>
      <c r="B747" s="322" t="s">
        <v>1387</v>
      </c>
      <c r="C747" s="324"/>
      <c r="D747" s="324"/>
      <c r="E747" s="457" t="str">
        <f t="shared" si="37"/>
        <v/>
      </c>
      <c r="F747" s="294" t="str">
        <f t="shared" si="35"/>
        <v>否</v>
      </c>
      <c r="G747" s="174" t="str">
        <f t="shared" si="36"/>
        <v>项</v>
      </c>
    </row>
    <row r="748" ht="36" customHeight="1" spans="1:7">
      <c r="A748" s="456" t="s">
        <v>1388</v>
      </c>
      <c r="B748" s="322" t="s">
        <v>1389</v>
      </c>
      <c r="C748" s="324">
        <v>842</v>
      </c>
      <c r="D748" s="324">
        <v>860</v>
      </c>
      <c r="E748" s="457">
        <f t="shared" si="37"/>
        <v>0.021</v>
      </c>
      <c r="F748" s="294" t="str">
        <f t="shared" si="35"/>
        <v>是</v>
      </c>
      <c r="G748" s="174" t="str">
        <f t="shared" si="36"/>
        <v>项</v>
      </c>
    </row>
    <row r="749" ht="36" customHeight="1" spans="1:7">
      <c r="A749" s="456" t="s">
        <v>1390</v>
      </c>
      <c r="B749" s="322" t="s">
        <v>1391</v>
      </c>
      <c r="C749" s="324"/>
      <c r="D749" s="324"/>
      <c r="E749" s="457" t="str">
        <f t="shared" si="37"/>
        <v/>
      </c>
      <c r="F749" s="294" t="str">
        <f t="shared" si="35"/>
        <v>否</v>
      </c>
      <c r="G749" s="174" t="str">
        <f t="shared" si="36"/>
        <v>项</v>
      </c>
    </row>
    <row r="750" ht="36" customHeight="1" spans="1:7">
      <c r="A750" s="456" t="s">
        <v>1392</v>
      </c>
      <c r="B750" s="322" t="s">
        <v>1393</v>
      </c>
      <c r="C750" s="324"/>
      <c r="D750" s="324"/>
      <c r="E750" s="457" t="str">
        <f t="shared" si="37"/>
        <v/>
      </c>
      <c r="F750" s="294" t="str">
        <f t="shared" si="35"/>
        <v>否</v>
      </c>
      <c r="G750" s="174" t="str">
        <f t="shared" si="36"/>
        <v>项</v>
      </c>
    </row>
    <row r="751" ht="36" customHeight="1" spans="1:7">
      <c r="A751" s="456" t="s">
        <v>1394</v>
      </c>
      <c r="B751" s="322" t="s">
        <v>1395</v>
      </c>
      <c r="C751" s="324"/>
      <c r="D751" s="324"/>
      <c r="E751" s="457" t="str">
        <f t="shared" si="37"/>
        <v/>
      </c>
      <c r="F751" s="294" t="str">
        <f t="shared" si="35"/>
        <v>否</v>
      </c>
      <c r="G751" s="174" t="str">
        <f t="shared" si="36"/>
        <v>项</v>
      </c>
    </row>
    <row r="752" ht="36" customHeight="1" spans="1:7">
      <c r="A752" s="456" t="s">
        <v>1396</v>
      </c>
      <c r="B752" s="322" t="s">
        <v>1397</v>
      </c>
      <c r="C752" s="324"/>
      <c r="D752" s="324"/>
      <c r="E752" s="457" t="str">
        <f t="shared" si="37"/>
        <v/>
      </c>
      <c r="F752" s="294" t="str">
        <f t="shared" si="35"/>
        <v>否</v>
      </c>
      <c r="G752" s="174" t="str">
        <f t="shared" si="36"/>
        <v>项</v>
      </c>
    </row>
    <row r="753" ht="36" customHeight="1" spans="1:7">
      <c r="A753" s="322" t="s">
        <v>1398</v>
      </c>
      <c r="B753" s="322" t="s">
        <v>1399</v>
      </c>
      <c r="C753" s="324"/>
      <c r="D753" s="324"/>
      <c r="E753" s="457" t="str">
        <f t="shared" si="37"/>
        <v/>
      </c>
      <c r="F753" s="294" t="str">
        <f t="shared" si="35"/>
        <v>否</v>
      </c>
      <c r="G753" s="174" t="str">
        <f t="shared" si="36"/>
        <v>项</v>
      </c>
    </row>
    <row r="754" ht="36" customHeight="1" spans="1:7">
      <c r="A754" s="456" t="s">
        <v>1400</v>
      </c>
      <c r="B754" s="322" t="s">
        <v>1401</v>
      </c>
      <c r="C754" s="324"/>
      <c r="D754" s="324"/>
      <c r="E754" s="457" t="str">
        <f t="shared" si="37"/>
        <v/>
      </c>
      <c r="F754" s="294" t="str">
        <f t="shared" si="35"/>
        <v>否</v>
      </c>
      <c r="G754" s="174" t="str">
        <f t="shared" si="36"/>
        <v>项</v>
      </c>
    </row>
    <row r="755" ht="36" customHeight="1" spans="1:7">
      <c r="A755" s="454" t="s">
        <v>1402</v>
      </c>
      <c r="B755" s="318" t="s">
        <v>1403</v>
      </c>
      <c r="C755" s="326">
        <v>1805</v>
      </c>
      <c r="D755" s="326">
        <v>1917</v>
      </c>
      <c r="E755" s="457">
        <f t="shared" si="37"/>
        <v>0.062</v>
      </c>
      <c r="F755" s="294" t="str">
        <f t="shared" si="35"/>
        <v>是</v>
      </c>
      <c r="G755" s="174" t="str">
        <f t="shared" si="36"/>
        <v>款</v>
      </c>
    </row>
    <row r="756" ht="36" customHeight="1" spans="1:7">
      <c r="A756" s="456" t="s">
        <v>1404</v>
      </c>
      <c r="B756" s="322" t="s">
        <v>1405</v>
      </c>
      <c r="C756" s="324"/>
      <c r="D756" s="324"/>
      <c r="E756" s="457" t="str">
        <f t="shared" si="37"/>
        <v/>
      </c>
      <c r="F756" s="294" t="str">
        <f t="shared" si="35"/>
        <v>否</v>
      </c>
      <c r="G756" s="174" t="str">
        <f t="shared" si="36"/>
        <v>项</v>
      </c>
    </row>
    <row r="757" ht="36" customHeight="1" spans="1:7">
      <c r="A757" s="456" t="s">
        <v>1406</v>
      </c>
      <c r="B757" s="322" t="s">
        <v>1407</v>
      </c>
      <c r="C757" s="324">
        <v>1360</v>
      </c>
      <c r="D757" s="324">
        <v>1467</v>
      </c>
      <c r="E757" s="457">
        <f t="shared" si="37"/>
        <v>0.079</v>
      </c>
      <c r="F757" s="294" t="str">
        <f t="shared" si="35"/>
        <v>是</v>
      </c>
      <c r="G757" s="174" t="str">
        <f t="shared" si="36"/>
        <v>项</v>
      </c>
    </row>
    <row r="758" ht="36" customHeight="1" spans="1:7">
      <c r="A758" s="456" t="s">
        <v>1408</v>
      </c>
      <c r="B758" s="322" t="s">
        <v>1409</v>
      </c>
      <c r="C758" s="324">
        <v>445</v>
      </c>
      <c r="D758" s="324">
        <v>450</v>
      </c>
      <c r="E758" s="457">
        <f t="shared" si="37"/>
        <v>0.011</v>
      </c>
      <c r="F758" s="294" t="str">
        <f t="shared" si="35"/>
        <v>是</v>
      </c>
      <c r="G758" s="174" t="str">
        <f t="shared" si="36"/>
        <v>项</v>
      </c>
    </row>
    <row r="759" ht="36" customHeight="1" spans="1:7">
      <c r="A759" s="456" t="s">
        <v>1410</v>
      </c>
      <c r="B759" s="322" t="s">
        <v>1411</v>
      </c>
      <c r="C759" s="324"/>
      <c r="D759" s="324"/>
      <c r="E759" s="457" t="str">
        <f t="shared" si="37"/>
        <v/>
      </c>
      <c r="F759" s="294" t="str">
        <f t="shared" si="35"/>
        <v>否</v>
      </c>
      <c r="G759" s="174" t="str">
        <f t="shared" si="36"/>
        <v>项</v>
      </c>
    </row>
    <row r="760" ht="36" customHeight="1" spans="1:7">
      <c r="A760" s="454" t="s">
        <v>1412</v>
      </c>
      <c r="B760" s="318" t="s">
        <v>1413</v>
      </c>
      <c r="C760" s="326">
        <v>30</v>
      </c>
      <c r="D760" s="326">
        <v>535</v>
      </c>
      <c r="E760" s="457">
        <f t="shared" si="37"/>
        <v>16.833</v>
      </c>
      <c r="F760" s="294" t="str">
        <f t="shared" ref="F760:F822" si="38">IF(LEN(A760)=3,"是",IF(B760&lt;&gt;"",IF(SUM(C760:D760)&lt;&gt;0,"是","否"),"是"))</f>
        <v>是</v>
      </c>
      <c r="G760" s="174" t="str">
        <f t="shared" ref="G760:G822" si="39">IF(LEN(A760)=3,"类",IF(LEN(A760)=5,"款","项"))</f>
        <v>款</v>
      </c>
    </row>
    <row r="761" ht="36" customHeight="1" spans="1:7">
      <c r="A761" s="456" t="s">
        <v>1414</v>
      </c>
      <c r="B761" s="322" t="s">
        <v>1415</v>
      </c>
      <c r="C761" s="324">
        <v>30</v>
      </c>
      <c r="D761" s="324">
        <v>35</v>
      </c>
      <c r="E761" s="457">
        <f t="shared" si="37"/>
        <v>0.167</v>
      </c>
      <c r="F761" s="294" t="str">
        <f t="shared" si="38"/>
        <v>是</v>
      </c>
      <c r="G761" s="174" t="str">
        <f t="shared" si="39"/>
        <v>项</v>
      </c>
    </row>
    <row r="762" ht="36" customHeight="1" spans="1:7">
      <c r="A762" s="456" t="s">
        <v>1416</v>
      </c>
      <c r="B762" s="322" t="s">
        <v>1417</v>
      </c>
      <c r="C762" s="324"/>
      <c r="D762" s="324"/>
      <c r="E762" s="457" t="str">
        <f t="shared" si="37"/>
        <v/>
      </c>
      <c r="F762" s="294" t="str">
        <f t="shared" si="38"/>
        <v>否</v>
      </c>
      <c r="G762" s="174" t="str">
        <f t="shared" si="39"/>
        <v>项</v>
      </c>
    </row>
    <row r="763" ht="36" customHeight="1" spans="1:7">
      <c r="A763" s="456" t="s">
        <v>1418</v>
      </c>
      <c r="B763" s="322" t="s">
        <v>1419</v>
      </c>
      <c r="C763" s="324"/>
      <c r="D763" s="324"/>
      <c r="E763" s="457" t="str">
        <f t="shared" si="37"/>
        <v/>
      </c>
      <c r="F763" s="294" t="str">
        <f t="shared" si="38"/>
        <v>否</v>
      </c>
      <c r="G763" s="174" t="str">
        <f t="shared" si="39"/>
        <v>项</v>
      </c>
    </row>
    <row r="764" ht="36" customHeight="1" spans="1:7">
      <c r="A764" s="456" t="s">
        <v>1420</v>
      </c>
      <c r="B764" s="322" t="s">
        <v>1421</v>
      </c>
      <c r="C764" s="324"/>
      <c r="D764" s="324"/>
      <c r="E764" s="457" t="str">
        <f t="shared" si="37"/>
        <v/>
      </c>
      <c r="F764" s="294" t="str">
        <f t="shared" si="38"/>
        <v>否</v>
      </c>
      <c r="G764" s="174" t="str">
        <f t="shared" si="39"/>
        <v>项</v>
      </c>
    </row>
    <row r="765" ht="36" customHeight="1" spans="1:7">
      <c r="A765" s="456" t="s">
        <v>1422</v>
      </c>
      <c r="B765" s="322" t="s">
        <v>1423</v>
      </c>
      <c r="C765" s="324">
        <v>0</v>
      </c>
      <c r="D765" s="324">
        <v>500</v>
      </c>
      <c r="E765" s="457" t="str">
        <f t="shared" si="37"/>
        <v/>
      </c>
      <c r="F765" s="294" t="str">
        <f t="shared" si="38"/>
        <v>是</v>
      </c>
      <c r="G765" s="174" t="str">
        <f t="shared" si="39"/>
        <v>项</v>
      </c>
    </row>
    <row r="766" ht="36" customHeight="1" spans="1:7">
      <c r="A766" s="456" t="s">
        <v>1424</v>
      </c>
      <c r="B766" s="322" t="s">
        <v>1425</v>
      </c>
      <c r="C766" s="324"/>
      <c r="D766" s="324"/>
      <c r="E766" s="457" t="str">
        <f t="shared" si="37"/>
        <v/>
      </c>
      <c r="F766" s="294" t="str">
        <f t="shared" si="38"/>
        <v>否</v>
      </c>
      <c r="G766" s="174" t="str">
        <f t="shared" si="39"/>
        <v>项</v>
      </c>
    </row>
    <row r="767" ht="36" customHeight="1" spans="1:7">
      <c r="A767" s="454" t="s">
        <v>1426</v>
      </c>
      <c r="B767" s="318" t="s">
        <v>1427</v>
      </c>
      <c r="C767" s="326">
        <v>4259</v>
      </c>
      <c r="D767" s="326">
        <v>3765</v>
      </c>
      <c r="E767" s="457">
        <f t="shared" si="37"/>
        <v>-0.116</v>
      </c>
      <c r="F767" s="294" t="str">
        <f t="shared" si="38"/>
        <v>是</v>
      </c>
      <c r="G767" s="174" t="str">
        <f t="shared" si="39"/>
        <v>款</v>
      </c>
    </row>
    <row r="768" ht="36" customHeight="1" spans="1:7">
      <c r="A768" s="456" t="s">
        <v>1428</v>
      </c>
      <c r="B768" s="322" t="s">
        <v>1429</v>
      </c>
      <c r="C768" s="324">
        <v>4099</v>
      </c>
      <c r="D768" s="324">
        <v>2585</v>
      </c>
      <c r="E768" s="457">
        <f t="shared" si="37"/>
        <v>-0.369</v>
      </c>
      <c r="F768" s="294" t="str">
        <f t="shared" si="38"/>
        <v>是</v>
      </c>
      <c r="G768" s="174" t="str">
        <f t="shared" si="39"/>
        <v>项</v>
      </c>
    </row>
    <row r="769" ht="36" customHeight="1" spans="1:7">
      <c r="A769" s="456" t="s">
        <v>1430</v>
      </c>
      <c r="B769" s="322" t="s">
        <v>1431</v>
      </c>
      <c r="C769" s="324"/>
      <c r="D769" s="324"/>
      <c r="E769" s="457" t="str">
        <f t="shared" si="37"/>
        <v/>
      </c>
      <c r="F769" s="294" t="str">
        <f t="shared" si="38"/>
        <v>否</v>
      </c>
      <c r="G769" s="174" t="str">
        <f t="shared" si="39"/>
        <v>项</v>
      </c>
    </row>
    <row r="770" ht="36" customHeight="1" spans="1:7">
      <c r="A770" s="456" t="s">
        <v>1432</v>
      </c>
      <c r="B770" s="322" t="s">
        <v>1433</v>
      </c>
      <c r="C770" s="324"/>
      <c r="D770" s="324"/>
      <c r="E770" s="457" t="str">
        <f t="shared" si="37"/>
        <v/>
      </c>
      <c r="F770" s="294" t="str">
        <f t="shared" si="38"/>
        <v>否</v>
      </c>
      <c r="G770" s="174" t="str">
        <f t="shared" si="39"/>
        <v>项</v>
      </c>
    </row>
    <row r="771" ht="36" customHeight="1" spans="1:7">
      <c r="A771" s="456" t="s">
        <v>1434</v>
      </c>
      <c r="B771" s="322" t="s">
        <v>1435</v>
      </c>
      <c r="C771" s="324">
        <v>0</v>
      </c>
      <c r="D771" s="324">
        <v>1000</v>
      </c>
      <c r="E771" s="457" t="str">
        <f t="shared" si="37"/>
        <v/>
      </c>
      <c r="F771" s="294" t="str">
        <f t="shared" si="38"/>
        <v>是</v>
      </c>
      <c r="G771" s="174" t="str">
        <f t="shared" si="39"/>
        <v>项</v>
      </c>
    </row>
    <row r="772" ht="36" customHeight="1" spans="1:7">
      <c r="A772" s="456" t="s">
        <v>1436</v>
      </c>
      <c r="B772" s="322" t="s">
        <v>1437</v>
      </c>
      <c r="C772" s="324">
        <v>160</v>
      </c>
      <c r="D772" s="324">
        <v>180</v>
      </c>
      <c r="E772" s="457">
        <f t="shared" si="37"/>
        <v>0.125</v>
      </c>
      <c r="F772" s="294" t="str">
        <f t="shared" si="38"/>
        <v>是</v>
      </c>
      <c r="G772" s="174" t="str">
        <f t="shared" si="39"/>
        <v>项</v>
      </c>
    </row>
    <row r="773" ht="36" customHeight="1" spans="1:7">
      <c r="A773" s="454" t="s">
        <v>1438</v>
      </c>
      <c r="B773" s="318" t="s">
        <v>1439</v>
      </c>
      <c r="C773" s="326"/>
      <c r="D773" s="326"/>
      <c r="E773" s="457" t="str">
        <f t="shared" si="37"/>
        <v/>
      </c>
      <c r="F773" s="294" t="str">
        <f t="shared" si="38"/>
        <v>否</v>
      </c>
      <c r="G773" s="174" t="str">
        <f t="shared" si="39"/>
        <v>款</v>
      </c>
    </row>
    <row r="774" ht="36" customHeight="1" spans="1:7">
      <c r="A774" s="456" t="s">
        <v>1440</v>
      </c>
      <c r="B774" s="322" t="s">
        <v>1441</v>
      </c>
      <c r="C774" s="324"/>
      <c r="D774" s="324"/>
      <c r="E774" s="457" t="str">
        <f t="shared" si="37"/>
        <v/>
      </c>
      <c r="F774" s="294" t="str">
        <f t="shared" si="38"/>
        <v>否</v>
      </c>
      <c r="G774" s="174" t="str">
        <f t="shared" si="39"/>
        <v>项</v>
      </c>
    </row>
    <row r="775" ht="36" customHeight="1" spans="1:7">
      <c r="A775" s="456" t="s">
        <v>1442</v>
      </c>
      <c r="B775" s="322" t="s">
        <v>1443</v>
      </c>
      <c r="C775" s="324"/>
      <c r="D775" s="324"/>
      <c r="E775" s="457" t="str">
        <f t="shared" si="37"/>
        <v/>
      </c>
      <c r="F775" s="294" t="str">
        <f t="shared" si="38"/>
        <v>否</v>
      </c>
      <c r="G775" s="174" t="str">
        <f t="shared" si="39"/>
        <v>项</v>
      </c>
    </row>
    <row r="776" ht="36" customHeight="1" spans="1:7">
      <c r="A776" s="454" t="s">
        <v>1444</v>
      </c>
      <c r="B776" s="318" t="s">
        <v>1445</v>
      </c>
      <c r="C776" s="326"/>
      <c r="D776" s="326"/>
      <c r="E776" s="457" t="str">
        <f t="shared" si="37"/>
        <v/>
      </c>
      <c r="F776" s="294" t="str">
        <f t="shared" si="38"/>
        <v>否</v>
      </c>
      <c r="G776" s="174" t="str">
        <f t="shared" si="39"/>
        <v>款</v>
      </c>
    </row>
    <row r="777" ht="36" customHeight="1" spans="1:7">
      <c r="A777" s="456" t="s">
        <v>1446</v>
      </c>
      <c r="B777" s="322" t="s">
        <v>1447</v>
      </c>
      <c r="C777" s="324"/>
      <c r="D777" s="324"/>
      <c r="E777" s="457" t="str">
        <f t="shared" si="37"/>
        <v/>
      </c>
      <c r="F777" s="294" t="str">
        <f t="shared" si="38"/>
        <v>否</v>
      </c>
      <c r="G777" s="174" t="str">
        <f t="shared" si="39"/>
        <v>项</v>
      </c>
    </row>
    <row r="778" ht="36" customHeight="1" spans="1:7">
      <c r="A778" s="456" t="s">
        <v>1448</v>
      </c>
      <c r="B778" s="322" t="s">
        <v>1449</v>
      </c>
      <c r="C778" s="324"/>
      <c r="D778" s="324"/>
      <c r="E778" s="457" t="str">
        <f t="shared" si="37"/>
        <v/>
      </c>
      <c r="F778" s="294" t="str">
        <f t="shared" si="38"/>
        <v>否</v>
      </c>
      <c r="G778" s="174" t="str">
        <f t="shared" si="39"/>
        <v>项</v>
      </c>
    </row>
    <row r="779" ht="36" customHeight="1" spans="1:7">
      <c r="A779" s="454" t="s">
        <v>1450</v>
      </c>
      <c r="B779" s="318" t="s">
        <v>1451</v>
      </c>
      <c r="C779" s="326"/>
      <c r="D779" s="326"/>
      <c r="E779" s="457" t="str">
        <f t="shared" si="37"/>
        <v/>
      </c>
      <c r="F779" s="294" t="str">
        <f t="shared" si="38"/>
        <v>否</v>
      </c>
      <c r="G779" s="174" t="str">
        <f t="shared" si="39"/>
        <v>款</v>
      </c>
    </row>
    <row r="780" ht="36" customHeight="1" spans="1:7">
      <c r="A780" s="456">
        <v>2110901</v>
      </c>
      <c r="B780" s="463" t="s">
        <v>1452</v>
      </c>
      <c r="C780" s="324"/>
      <c r="D780" s="324"/>
      <c r="E780" s="457" t="str">
        <f t="shared" si="37"/>
        <v/>
      </c>
      <c r="F780" s="294" t="str">
        <f t="shared" si="38"/>
        <v>否</v>
      </c>
      <c r="G780" s="174" t="str">
        <f t="shared" si="39"/>
        <v>项</v>
      </c>
    </row>
    <row r="781" ht="36" customHeight="1" spans="1:7">
      <c r="A781" s="454" t="s">
        <v>1453</v>
      </c>
      <c r="B781" s="318" t="s">
        <v>1454</v>
      </c>
      <c r="C781" s="326">
        <v>22</v>
      </c>
      <c r="D781" s="326">
        <v>10</v>
      </c>
      <c r="E781" s="457">
        <f t="shared" si="37"/>
        <v>-0.545</v>
      </c>
      <c r="F781" s="294" t="str">
        <f t="shared" si="38"/>
        <v>是</v>
      </c>
      <c r="G781" s="174" t="str">
        <f t="shared" si="39"/>
        <v>款</v>
      </c>
    </row>
    <row r="782" ht="36" customHeight="1" spans="1:7">
      <c r="A782" s="456">
        <v>2111001</v>
      </c>
      <c r="B782" s="463" t="s">
        <v>1455</v>
      </c>
      <c r="C782" s="324">
        <v>22</v>
      </c>
      <c r="D782" s="324">
        <v>10</v>
      </c>
      <c r="E782" s="457">
        <f t="shared" si="37"/>
        <v>-0.545</v>
      </c>
      <c r="F782" s="294" t="str">
        <f t="shared" si="38"/>
        <v>是</v>
      </c>
      <c r="G782" s="174" t="str">
        <f t="shared" si="39"/>
        <v>项</v>
      </c>
    </row>
    <row r="783" ht="36" customHeight="1" spans="1:7">
      <c r="A783" s="454" t="s">
        <v>1456</v>
      </c>
      <c r="B783" s="318" t="s">
        <v>1457</v>
      </c>
      <c r="C783" s="326"/>
      <c r="D783" s="326"/>
      <c r="E783" s="457" t="str">
        <f t="shared" si="37"/>
        <v/>
      </c>
      <c r="F783" s="294" t="str">
        <f t="shared" si="38"/>
        <v>否</v>
      </c>
      <c r="G783" s="174" t="str">
        <f t="shared" si="39"/>
        <v>款</v>
      </c>
    </row>
    <row r="784" ht="36" customHeight="1" spans="1:7">
      <c r="A784" s="456" t="s">
        <v>1458</v>
      </c>
      <c r="B784" s="322" t="s">
        <v>1459</v>
      </c>
      <c r="C784" s="324"/>
      <c r="D784" s="324"/>
      <c r="E784" s="457" t="str">
        <f t="shared" si="37"/>
        <v/>
      </c>
      <c r="F784" s="294" t="str">
        <f t="shared" si="38"/>
        <v>否</v>
      </c>
      <c r="G784" s="174" t="str">
        <f t="shared" si="39"/>
        <v>项</v>
      </c>
    </row>
    <row r="785" ht="36" customHeight="1" spans="1:7">
      <c r="A785" s="456" t="s">
        <v>1460</v>
      </c>
      <c r="B785" s="322" t="s">
        <v>1461</v>
      </c>
      <c r="C785" s="324"/>
      <c r="D785" s="324"/>
      <c r="E785" s="457" t="str">
        <f t="shared" si="37"/>
        <v/>
      </c>
      <c r="F785" s="294" t="str">
        <f t="shared" si="38"/>
        <v>否</v>
      </c>
      <c r="G785" s="174" t="str">
        <f t="shared" si="39"/>
        <v>项</v>
      </c>
    </row>
    <row r="786" ht="36" customHeight="1" spans="1:7">
      <c r="A786" s="456" t="s">
        <v>1462</v>
      </c>
      <c r="B786" s="322" t="s">
        <v>1463</v>
      </c>
      <c r="C786" s="324"/>
      <c r="D786" s="324"/>
      <c r="E786" s="457" t="str">
        <f t="shared" si="37"/>
        <v/>
      </c>
      <c r="F786" s="294" t="str">
        <f t="shared" si="38"/>
        <v>否</v>
      </c>
      <c r="G786" s="174" t="str">
        <f t="shared" si="39"/>
        <v>项</v>
      </c>
    </row>
    <row r="787" ht="36" customHeight="1" spans="1:7">
      <c r="A787" s="456" t="s">
        <v>1464</v>
      </c>
      <c r="B787" s="322" t="s">
        <v>1465</v>
      </c>
      <c r="C787" s="324"/>
      <c r="D787" s="324"/>
      <c r="E787" s="457" t="str">
        <f t="shared" si="37"/>
        <v/>
      </c>
      <c r="F787" s="294" t="str">
        <f t="shared" si="38"/>
        <v>否</v>
      </c>
      <c r="G787" s="174" t="str">
        <f t="shared" si="39"/>
        <v>项</v>
      </c>
    </row>
    <row r="788" ht="36" customHeight="1" spans="1:7">
      <c r="A788" s="456" t="s">
        <v>1466</v>
      </c>
      <c r="B788" s="322" t="s">
        <v>1467</v>
      </c>
      <c r="C788" s="324"/>
      <c r="D788" s="324"/>
      <c r="E788" s="457" t="str">
        <f t="shared" si="37"/>
        <v/>
      </c>
      <c r="F788" s="294" t="str">
        <f t="shared" si="38"/>
        <v>否</v>
      </c>
      <c r="G788" s="174" t="str">
        <f t="shared" si="39"/>
        <v>项</v>
      </c>
    </row>
    <row r="789" ht="36" customHeight="1" spans="1:7">
      <c r="A789" s="454" t="s">
        <v>1468</v>
      </c>
      <c r="B789" s="318" t="s">
        <v>1469</v>
      </c>
      <c r="C789" s="369"/>
      <c r="D789" s="326"/>
      <c r="E789" s="457" t="str">
        <f t="shared" si="37"/>
        <v/>
      </c>
      <c r="F789" s="294" t="str">
        <f t="shared" si="38"/>
        <v>否</v>
      </c>
      <c r="G789" s="174" t="str">
        <f t="shared" si="39"/>
        <v>款</v>
      </c>
    </row>
    <row r="790" ht="36" customHeight="1" spans="1:7">
      <c r="A790" s="322" t="s">
        <v>1470</v>
      </c>
      <c r="B790" s="322" t="s">
        <v>1471</v>
      </c>
      <c r="C790" s="381"/>
      <c r="D790" s="324"/>
      <c r="E790" s="457" t="str">
        <f t="shared" si="37"/>
        <v/>
      </c>
      <c r="F790" s="294" t="str">
        <f t="shared" si="38"/>
        <v>否</v>
      </c>
      <c r="G790" s="174" t="str">
        <f t="shared" si="39"/>
        <v>项</v>
      </c>
    </row>
    <row r="791" ht="36" customHeight="1" spans="1:7">
      <c r="A791" s="454" t="s">
        <v>1472</v>
      </c>
      <c r="B791" s="318" t="s">
        <v>1473</v>
      </c>
      <c r="C791" s="326"/>
      <c r="D791" s="326"/>
      <c r="E791" s="457" t="str">
        <f t="shared" si="37"/>
        <v/>
      </c>
      <c r="F791" s="294" t="str">
        <f t="shared" si="38"/>
        <v>否</v>
      </c>
      <c r="G791" s="174" t="str">
        <f t="shared" si="39"/>
        <v>款</v>
      </c>
    </row>
    <row r="792" ht="36" customHeight="1" spans="1:7">
      <c r="A792" s="322" t="s">
        <v>1474</v>
      </c>
      <c r="B792" s="322" t="s">
        <v>1475</v>
      </c>
      <c r="C792" s="324"/>
      <c r="D792" s="324"/>
      <c r="E792" s="457" t="str">
        <f t="shared" si="37"/>
        <v/>
      </c>
      <c r="F792" s="294" t="str">
        <f t="shared" si="38"/>
        <v>否</v>
      </c>
      <c r="G792" s="174" t="str">
        <f t="shared" si="39"/>
        <v>项</v>
      </c>
    </row>
    <row r="793" ht="36" customHeight="1" spans="1:7">
      <c r="A793" s="454" t="s">
        <v>1476</v>
      </c>
      <c r="B793" s="318" t="s">
        <v>1477</v>
      </c>
      <c r="C793" s="326"/>
      <c r="D793" s="326"/>
      <c r="E793" s="457" t="str">
        <f t="shared" si="37"/>
        <v/>
      </c>
      <c r="F793" s="294" t="str">
        <f t="shared" si="38"/>
        <v>否</v>
      </c>
      <c r="G793" s="174" t="str">
        <f t="shared" si="39"/>
        <v>款</v>
      </c>
    </row>
    <row r="794" ht="36" customHeight="1" spans="1:7">
      <c r="A794" s="456" t="s">
        <v>1478</v>
      </c>
      <c r="B794" s="322" t="s">
        <v>138</v>
      </c>
      <c r="C794" s="324"/>
      <c r="D794" s="324"/>
      <c r="E794" s="457" t="str">
        <f t="shared" si="37"/>
        <v/>
      </c>
      <c r="F794" s="294" t="str">
        <f t="shared" si="38"/>
        <v>否</v>
      </c>
      <c r="G794" s="174" t="str">
        <f t="shared" si="39"/>
        <v>项</v>
      </c>
    </row>
    <row r="795" ht="36" customHeight="1" spans="1:7">
      <c r="A795" s="456" t="s">
        <v>1479</v>
      </c>
      <c r="B795" s="322" t="s">
        <v>140</v>
      </c>
      <c r="C795" s="324"/>
      <c r="D795" s="324"/>
      <c r="E795" s="457" t="str">
        <f t="shared" si="37"/>
        <v/>
      </c>
      <c r="F795" s="294" t="str">
        <f t="shared" si="38"/>
        <v>否</v>
      </c>
      <c r="G795" s="174" t="str">
        <f t="shared" si="39"/>
        <v>项</v>
      </c>
    </row>
    <row r="796" ht="36" customHeight="1" spans="1:7">
      <c r="A796" s="456" t="s">
        <v>1480</v>
      </c>
      <c r="B796" s="322" t="s">
        <v>142</v>
      </c>
      <c r="C796" s="324"/>
      <c r="D796" s="324"/>
      <c r="E796" s="457" t="str">
        <f t="shared" si="37"/>
        <v/>
      </c>
      <c r="F796" s="294" t="str">
        <f t="shared" si="38"/>
        <v>否</v>
      </c>
      <c r="G796" s="174" t="str">
        <f t="shared" si="39"/>
        <v>项</v>
      </c>
    </row>
    <row r="797" ht="36" customHeight="1" spans="1:7">
      <c r="A797" s="456" t="s">
        <v>1481</v>
      </c>
      <c r="B797" s="322" t="s">
        <v>1482</v>
      </c>
      <c r="C797" s="324"/>
      <c r="D797" s="324"/>
      <c r="E797" s="457" t="str">
        <f t="shared" si="37"/>
        <v/>
      </c>
      <c r="F797" s="294" t="str">
        <f t="shared" si="38"/>
        <v>否</v>
      </c>
      <c r="G797" s="174" t="str">
        <f t="shared" si="39"/>
        <v>项</v>
      </c>
    </row>
    <row r="798" ht="36" customHeight="1" spans="1:7">
      <c r="A798" s="456" t="s">
        <v>1483</v>
      </c>
      <c r="B798" s="322" t="s">
        <v>1484</v>
      </c>
      <c r="C798" s="324"/>
      <c r="D798" s="324"/>
      <c r="E798" s="457" t="str">
        <f t="shared" si="37"/>
        <v/>
      </c>
      <c r="F798" s="294" t="str">
        <f t="shared" si="38"/>
        <v>否</v>
      </c>
      <c r="G798" s="174" t="str">
        <f t="shared" si="39"/>
        <v>项</v>
      </c>
    </row>
    <row r="799" ht="36" customHeight="1" spans="1:7">
      <c r="A799" s="456" t="s">
        <v>1485</v>
      </c>
      <c r="B799" s="322" t="s">
        <v>1486</v>
      </c>
      <c r="C799" s="324"/>
      <c r="D799" s="324"/>
      <c r="E799" s="457" t="str">
        <f t="shared" si="37"/>
        <v/>
      </c>
      <c r="F799" s="294" t="str">
        <f t="shared" si="38"/>
        <v>否</v>
      </c>
      <c r="G799" s="174" t="str">
        <f t="shared" si="39"/>
        <v>项</v>
      </c>
    </row>
    <row r="800" ht="36" customHeight="1" spans="1:7">
      <c r="A800" s="456" t="s">
        <v>1487</v>
      </c>
      <c r="B800" s="322" t="s">
        <v>1488</v>
      </c>
      <c r="C800" s="324"/>
      <c r="D800" s="324"/>
      <c r="E800" s="457" t="str">
        <f t="shared" si="37"/>
        <v/>
      </c>
      <c r="F800" s="294" t="str">
        <f t="shared" si="38"/>
        <v>否</v>
      </c>
      <c r="G800" s="174" t="str">
        <f t="shared" si="39"/>
        <v>项</v>
      </c>
    </row>
    <row r="801" ht="36" customHeight="1" spans="1:7">
      <c r="A801" s="456" t="s">
        <v>1489</v>
      </c>
      <c r="B801" s="322" t="s">
        <v>1490</v>
      </c>
      <c r="C801" s="324"/>
      <c r="D801" s="324"/>
      <c r="E801" s="457" t="str">
        <f t="shared" si="37"/>
        <v/>
      </c>
      <c r="F801" s="294" t="str">
        <f t="shared" si="38"/>
        <v>否</v>
      </c>
      <c r="G801" s="174" t="str">
        <f t="shared" si="39"/>
        <v>项</v>
      </c>
    </row>
    <row r="802" ht="36" customHeight="1" spans="1:7">
      <c r="A802" s="456" t="s">
        <v>1491</v>
      </c>
      <c r="B802" s="322" t="s">
        <v>1492</v>
      </c>
      <c r="C802" s="324"/>
      <c r="D802" s="324"/>
      <c r="E802" s="457" t="str">
        <f t="shared" si="37"/>
        <v/>
      </c>
      <c r="F802" s="294" t="str">
        <f t="shared" si="38"/>
        <v>否</v>
      </c>
      <c r="G802" s="174" t="str">
        <f t="shared" si="39"/>
        <v>项</v>
      </c>
    </row>
    <row r="803" ht="36" customHeight="1" spans="1:7">
      <c r="A803" s="456" t="s">
        <v>1493</v>
      </c>
      <c r="B803" s="322" t="s">
        <v>1494</v>
      </c>
      <c r="C803" s="324"/>
      <c r="D803" s="324"/>
      <c r="E803" s="457" t="str">
        <f t="shared" si="37"/>
        <v/>
      </c>
      <c r="F803" s="294" t="str">
        <f t="shared" si="38"/>
        <v>否</v>
      </c>
      <c r="G803" s="174" t="str">
        <f t="shared" si="39"/>
        <v>项</v>
      </c>
    </row>
    <row r="804" ht="36" customHeight="1" spans="1:7">
      <c r="A804" s="456" t="s">
        <v>1495</v>
      </c>
      <c r="B804" s="322" t="s">
        <v>239</v>
      </c>
      <c r="C804" s="324"/>
      <c r="D804" s="324"/>
      <c r="E804" s="457" t="str">
        <f t="shared" si="37"/>
        <v/>
      </c>
      <c r="F804" s="294" t="str">
        <f t="shared" si="38"/>
        <v>否</v>
      </c>
      <c r="G804" s="174" t="str">
        <f t="shared" si="39"/>
        <v>项</v>
      </c>
    </row>
    <row r="805" ht="36" customHeight="1" spans="1:7">
      <c r="A805" s="456" t="s">
        <v>1496</v>
      </c>
      <c r="B805" s="322" t="s">
        <v>1497</v>
      </c>
      <c r="C805" s="324"/>
      <c r="D805" s="324"/>
      <c r="E805" s="457" t="str">
        <f t="shared" si="37"/>
        <v/>
      </c>
      <c r="F805" s="294" t="str">
        <f t="shared" si="38"/>
        <v>否</v>
      </c>
      <c r="G805" s="174" t="str">
        <f t="shared" si="39"/>
        <v>项</v>
      </c>
    </row>
    <row r="806" ht="36" customHeight="1" spans="1:7">
      <c r="A806" s="456" t="s">
        <v>1498</v>
      </c>
      <c r="B806" s="322" t="s">
        <v>156</v>
      </c>
      <c r="C806" s="324"/>
      <c r="D806" s="324"/>
      <c r="E806" s="457" t="str">
        <f t="shared" si="37"/>
        <v/>
      </c>
      <c r="F806" s="294" t="str">
        <f t="shared" si="38"/>
        <v>否</v>
      </c>
      <c r="G806" s="174" t="str">
        <f t="shared" si="39"/>
        <v>项</v>
      </c>
    </row>
    <row r="807" ht="36" customHeight="1" spans="1:7">
      <c r="A807" s="456" t="s">
        <v>1499</v>
      </c>
      <c r="B807" s="322" t="s">
        <v>1500</v>
      </c>
      <c r="C807" s="324"/>
      <c r="D807" s="324"/>
      <c r="E807" s="457" t="str">
        <f t="shared" si="37"/>
        <v/>
      </c>
      <c r="F807" s="294" t="str">
        <f t="shared" si="38"/>
        <v>否</v>
      </c>
      <c r="G807" s="174" t="str">
        <f t="shared" si="39"/>
        <v>项</v>
      </c>
    </row>
    <row r="808" ht="36" customHeight="1" spans="1:7">
      <c r="A808" s="454" t="s">
        <v>1501</v>
      </c>
      <c r="B808" s="318" t="s">
        <v>1502</v>
      </c>
      <c r="C808" s="326">
        <v>42</v>
      </c>
      <c r="D808" s="326">
        <v>48</v>
      </c>
      <c r="E808" s="457">
        <f t="shared" si="37"/>
        <v>0.143</v>
      </c>
      <c r="F808" s="294" t="str">
        <f t="shared" si="38"/>
        <v>是</v>
      </c>
      <c r="G808" s="174" t="str">
        <f t="shared" si="39"/>
        <v>款</v>
      </c>
    </row>
    <row r="809" ht="36" customHeight="1" spans="1:7">
      <c r="A809" s="462" t="s">
        <v>1503</v>
      </c>
      <c r="B809" s="462" t="s">
        <v>1504</v>
      </c>
      <c r="C809" s="324">
        <v>42</v>
      </c>
      <c r="D809" s="324">
        <v>48</v>
      </c>
      <c r="E809" s="457">
        <f t="shared" ref="E809:E870" si="40">IF(C809&lt;&gt;0,D809/C809-1,"")</f>
        <v>0.143</v>
      </c>
      <c r="F809" s="294" t="str">
        <f t="shared" si="38"/>
        <v>是</v>
      </c>
      <c r="G809" s="174" t="str">
        <f t="shared" si="39"/>
        <v>项</v>
      </c>
    </row>
    <row r="810" ht="36" customHeight="1" spans="1:7">
      <c r="A810" s="454" t="s">
        <v>88</v>
      </c>
      <c r="B810" s="318" t="s">
        <v>89</v>
      </c>
      <c r="C810" s="326">
        <v>33941</v>
      </c>
      <c r="D810" s="326">
        <v>34620</v>
      </c>
      <c r="E810" s="457">
        <f t="shared" si="40"/>
        <v>0.02</v>
      </c>
      <c r="F810" s="294" t="str">
        <f t="shared" si="38"/>
        <v>是</v>
      </c>
      <c r="G810" s="174" t="str">
        <f t="shared" si="39"/>
        <v>类</v>
      </c>
    </row>
    <row r="811" ht="36" customHeight="1" spans="1:7">
      <c r="A811" s="454" t="s">
        <v>1505</v>
      </c>
      <c r="B811" s="318" t="s">
        <v>1506</v>
      </c>
      <c r="C811" s="326">
        <v>2720</v>
      </c>
      <c r="D811" s="326">
        <v>3326</v>
      </c>
      <c r="E811" s="457">
        <f t="shared" si="40"/>
        <v>0.223</v>
      </c>
      <c r="F811" s="294" t="str">
        <f t="shared" si="38"/>
        <v>是</v>
      </c>
      <c r="G811" s="174" t="str">
        <f t="shared" si="39"/>
        <v>款</v>
      </c>
    </row>
    <row r="812" ht="36" customHeight="1" spans="1:7">
      <c r="A812" s="456" t="s">
        <v>1507</v>
      </c>
      <c r="B812" s="322" t="s">
        <v>138</v>
      </c>
      <c r="C812" s="324">
        <v>491</v>
      </c>
      <c r="D812" s="324">
        <v>574</v>
      </c>
      <c r="E812" s="457">
        <f t="shared" si="40"/>
        <v>0.169</v>
      </c>
      <c r="F812" s="294" t="str">
        <f t="shared" si="38"/>
        <v>是</v>
      </c>
      <c r="G812" s="174" t="str">
        <f t="shared" si="39"/>
        <v>项</v>
      </c>
    </row>
    <row r="813" ht="36" customHeight="1" spans="1:7">
      <c r="A813" s="456" t="s">
        <v>1508</v>
      </c>
      <c r="B813" s="322" t="s">
        <v>140</v>
      </c>
      <c r="C813" s="324">
        <v>516</v>
      </c>
      <c r="D813" s="324">
        <v>520</v>
      </c>
      <c r="E813" s="457">
        <f t="shared" si="40"/>
        <v>0.008</v>
      </c>
      <c r="F813" s="294" t="str">
        <f t="shared" si="38"/>
        <v>是</v>
      </c>
      <c r="G813" s="174" t="str">
        <f t="shared" si="39"/>
        <v>项</v>
      </c>
    </row>
    <row r="814" ht="36" customHeight="1" spans="1:7">
      <c r="A814" s="456" t="s">
        <v>1509</v>
      </c>
      <c r="B814" s="322" t="s">
        <v>142</v>
      </c>
      <c r="C814" s="324"/>
      <c r="D814" s="324"/>
      <c r="E814" s="457" t="str">
        <f t="shared" si="40"/>
        <v/>
      </c>
      <c r="F814" s="294" t="str">
        <f t="shared" si="38"/>
        <v>否</v>
      </c>
      <c r="G814" s="174" t="str">
        <f t="shared" si="39"/>
        <v>项</v>
      </c>
    </row>
    <row r="815" ht="36" customHeight="1" spans="1:7">
      <c r="A815" s="456" t="s">
        <v>1510</v>
      </c>
      <c r="B815" s="322" t="s">
        <v>1511</v>
      </c>
      <c r="C815" s="324">
        <v>50</v>
      </c>
      <c r="D815" s="324">
        <v>60</v>
      </c>
      <c r="E815" s="457">
        <f t="shared" si="40"/>
        <v>0.2</v>
      </c>
      <c r="F815" s="294" t="str">
        <f t="shared" si="38"/>
        <v>是</v>
      </c>
      <c r="G815" s="174" t="str">
        <f t="shared" si="39"/>
        <v>项</v>
      </c>
    </row>
    <row r="816" ht="36" customHeight="1" spans="1:7">
      <c r="A816" s="456" t="s">
        <v>1512</v>
      </c>
      <c r="B816" s="322" t="s">
        <v>1513</v>
      </c>
      <c r="C816" s="324"/>
      <c r="D816" s="324"/>
      <c r="E816" s="457" t="str">
        <f t="shared" si="40"/>
        <v/>
      </c>
      <c r="F816" s="294" t="str">
        <f t="shared" si="38"/>
        <v>否</v>
      </c>
      <c r="G816" s="174" t="str">
        <f t="shared" si="39"/>
        <v>项</v>
      </c>
    </row>
    <row r="817" ht="36" customHeight="1" spans="1:7">
      <c r="A817" s="456" t="s">
        <v>1514</v>
      </c>
      <c r="B817" s="322" t="s">
        <v>1515</v>
      </c>
      <c r="C817" s="324"/>
      <c r="D817" s="324"/>
      <c r="E817" s="457" t="str">
        <f t="shared" si="40"/>
        <v/>
      </c>
      <c r="F817" s="294" t="str">
        <f t="shared" si="38"/>
        <v>否</v>
      </c>
      <c r="G817" s="174" t="str">
        <f t="shared" si="39"/>
        <v>项</v>
      </c>
    </row>
    <row r="818" ht="36" customHeight="1" spans="1:7">
      <c r="A818" s="456" t="s">
        <v>1516</v>
      </c>
      <c r="B818" s="322" t="s">
        <v>1517</v>
      </c>
      <c r="C818" s="324"/>
      <c r="D818" s="324"/>
      <c r="E818" s="457" t="str">
        <f t="shared" si="40"/>
        <v/>
      </c>
      <c r="F818" s="294" t="str">
        <f t="shared" si="38"/>
        <v>否</v>
      </c>
      <c r="G818" s="174" t="str">
        <f t="shared" si="39"/>
        <v>项</v>
      </c>
    </row>
    <row r="819" ht="36" customHeight="1" spans="1:7">
      <c r="A819" s="456" t="s">
        <v>1518</v>
      </c>
      <c r="B819" s="322" t="s">
        <v>1519</v>
      </c>
      <c r="C819" s="324"/>
      <c r="D819" s="324"/>
      <c r="E819" s="457" t="str">
        <f t="shared" si="40"/>
        <v/>
      </c>
      <c r="F819" s="294" t="str">
        <f t="shared" si="38"/>
        <v>否</v>
      </c>
      <c r="G819" s="174" t="str">
        <f t="shared" si="39"/>
        <v>项</v>
      </c>
    </row>
    <row r="820" ht="36" customHeight="1" spans="1:7">
      <c r="A820" s="456" t="s">
        <v>1520</v>
      </c>
      <c r="B820" s="322" t="s">
        <v>1521</v>
      </c>
      <c r="C820" s="324"/>
      <c r="D820" s="324"/>
      <c r="E820" s="457" t="str">
        <f t="shared" si="40"/>
        <v/>
      </c>
      <c r="F820" s="294" t="str">
        <f t="shared" si="38"/>
        <v>否</v>
      </c>
      <c r="G820" s="174" t="str">
        <f t="shared" si="39"/>
        <v>项</v>
      </c>
    </row>
    <row r="821" ht="36" customHeight="1" spans="1:7">
      <c r="A821" s="456" t="s">
        <v>1522</v>
      </c>
      <c r="B821" s="322" t="s">
        <v>1523</v>
      </c>
      <c r="C821" s="324">
        <v>1663</v>
      </c>
      <c r="D821" s="324">
        <v>2172</v>
      </c>
      <c r="E821" s="457">
        <f t="shared" si="40"/>
        <v>0.306</v>
      </c>
      <c r="F821" s="294" t="str">
        <f t="shared" si="38"/>
        <v>是</v>
      </c>
      <c r="G821" s="174" t="str">
        <f t="shared" si="39"/>
        <v>项</v>
      </c>
    </row>
    <row r="822" ht="36" customHeight="1" spans="1:7">
      <c r="A822" s="454" t="s">
        <v>1524</v>
      </c>
      <c r="B822" s="318" t="s">
        <v>1525</v>
      </c>
      <c r="C822" s="326"/>
      <c r="D822" s="326"/>
      <c r="E822" s="457" t="str">
        <f t="shared" si="40"/>
        <v/>
      </c>
      <c r="F822" s="294" t="str">
        <f t="shared" si="38"/>
        <v>否</v>
      </c>
      <c r="G822" s="174" t="str">
        <f t="shared" si="39"/>
        <v>款</v>
      </c>
    </row>
    <row r="823" ht="36" customHeight="1" spans="1:7">
      <c r="A823" s="456">
        <v>2120201</v>
      </c>
      <c r="B823" s="463" t="s">
        <v>1526</v>
      </c>
      <c r="C823" s="324"/>
      <c r="D823" s="324"/>
      <c r="E823" s="457" t="str">
        <f t="shared" si="40"/>
        <v/>
      </c>
      <c r="F823" s="294" t="str">
        <f t="shared" ref="F823:F885" si="41">IF(LEN(A823)=3,"是",IF(B823&lt;&gt;"",IF(SUM(C823:D823)&lt;&gt;0,"是","否"),"是"))</f>
        <v>否</v>
      </c>
      <c r="G823" s="174" t="str">
        <f t="shared" ref="G823:G885" si="42">IF(LEN(A823)=3,"类",IF(LEN(A823)=5,"款","项"))</f>
        <v>项</v>
      </c>
    </row>
    <row r="824" ht="36" customHeight="1" spans="1:7">
      <c r="A824" s="454" t="s">
        <v>1527</v>
      </c>
      <c r="B824" s="318" t="s">
        <v>1528</v>
      </c>
      <c r="C824" s="326">
        <v>20806</v>
      </c>
      <c r="D824" s="326">
        <v>20806</v>
      </c>
      <c r="E824" s="457">
        <f t="shared" si="40"/>
        <v>0</v>
      </c>
      <c r="F824" s="294" t="str">
        <f t="shared" si="41"/>
        <v>是</v>
      </c>
      <c r="G824" s="174" t="str">
        <f t="shared" si="42"/>
        <v>款</v>
      </c>
    </row>
    <row r="825" ht="36" customHeight="1" spans="1:7">
      <c r="A825" s="456" t="s">
        <v>1529</v>
      </c>
      <c r="B825" s="322" t="s">
        <v>1530</v>
      </c>
      <c r="C825" s="324">
        <v>1630</v>
      </c>
      <c r="D825" s="324">
        <v>1630</v>
      </c>
      <c r="E825" s="457">
        <f t="shared" si="40"/>
        <v>0</v>
      </c>
      <c r="F825" s="294" t="str">
        <f t="shared" si="41"/>
        <v>是</v>
      </c>
      <c r="G825" s="174" t="str">
        <f t="shared" si="42"/>
        <v>项</v>
      </c>
    </row>
    <row r="826" ht="36" customHeight="1" spans="1:7">
      <c r="A826" s="456" t="s">
        <v>1531</v>
      </c>
      <c r="B826" s="322" t="s">
        <v>1532</v>
      </c>
      <c r="C826" s="324">
        <v>19176</v>
      </c>
      <c r="D826" s="324">
        <v>19232</v>
      </c>
      <c r="E826" s="457">
        <f t="shared" si="40"/>
        <v>0.003</v>
      </c>
      <c r="F826" s="294" t="str">
        <f t="shared" si="41"/>
        <v>是</v>
      </c>
      <c r="G826" s="174" t="str">
        <f t="shared" si="42"/>
        <v>项</v>
      </c>
    </row>
    <row r="827" ht="36" customHeight="1" spans="1:7">
      <c r="A827" s="454" t="s">
        <v>1533</v>
      </c>
      <c r="B827" s="318" t="s">
        <v>1534</v>
      </c>
      <c r="C827" s="326">
        <v>232</v>
      </c>
      <c r="D827" s="326">
        <v>232</v>
      </c>
      <c r="E827" s="457">
        <f t="shared" si="40"/>
        <v>0</v>
      </c>
      <c r="F827" s="294" t="str">
        <f t="shared" si="41"/>
        <v>是</v>
      </c>
      <c r="G827" s="174" t="str">
        <f t="shared" si="42"/>
        <v>款</v>
      </c>
    </row>
    <row r="828" ht="36" customHeight="1" spans="1:7">
      <c r="A828" s="456">
        <v>2120501</v>
      </c>
      <c r="B828" s="463" t="s">
        <v>1535</v>
      </c>
      <c r="C828" s="324">
        <v>232</v>
      </c>
      <c r="D828" s="324">
        <v>232</v>
      </c>
      <c r="E828" s="457">
        <f t="shared" si="40"/>
        <v>0</v>
      </c>
      <c r="F828" s="294" t="str">
        <f t="shared" si="41"/>
        <v>是</v>
      </c>
      <c r="G828" s="174" t="str">
        <f t="shared" si="42"/>
        <v>项</v>
      </c>
    </row>
    <row r="829" ht="36" customHeight="1" spans="1:7">
      <c r="A829" s="454" t="s">
        <v>1536</v>
      </c>
      <c r="B829" s="318" t="s">
        <v>1537</v>
      </c>
      <c r="C829" s="326"/>
      <c r="D829" s="326"/>
      <c r="E829" s="457" t="str">
        <f t="shared" si="40"/>
        <v/>
      </c>
      <c r="F829" s="294" t="str">
        <f t="shared" si="41"/>
        <v>否</v>
      </c>
      <c r="G829" s="174" t="str">
        <f t="shared" si="42"/>
        <v>款</v>
      </c>
    </row>
    <row r="830" ht="36" customHeight="1" spans="1:7">
      <c r="A830" s="456">
        <v>2120601</v>
      </c>
      <c r="B830" s="463" t="s">
        <v>1538</v>
      </c>
      <c r="C830" s="324"/>
      <c r="D830" s="324"/>
      <c r="E830" s="457" t="str">
        <f t="shared" si="40"/>
        <v/>
      </c>
      <c r="F830" s="294" t="str">
        <f t="shared" si="41"/>
        <v>否</v>
      </c>
      <c r="G830" s="174" t="str">
        <f t="shared" si="42"/>
        <v>项</v>
      </c>
    </row>
    <row r="831" ht="36" customHeight="1" spans="1:7">
      <c r="A831" s="454" t="s">
        <v>1539</v>
      </c>
      <c r="B831" s="318" t="s">
        <v>1540</v>
      </c>
      <c r="C831" s="326">
        <v>10183</v>
      </c>
      <c r="D831" s="326">
        <v>10200</v>
      </c>
      <c r="E831" s="457">
        <f t="shared" si="40"/>
        <v>0.002</v>
      </c>
      <c r="F831" s="294" t="str">
        <f t="shared" si="41"/>
        <v>是</v>
      </c>
      <c r="G831" s="174" t="str">
        <f t="shared" si="42"/>
        <v>款</v>
      </c>
    </row>
    <row r="832" ht="36" customHeight="1" spans="1:7">
      <c r="A832" s="456">
        <v>2129999</v>
      </c>
      <c r="B832" s="463" t="s">
        <v>1541</v>
      </c>
      <c r="C832" s="324">
        <v>10183</v>
      </c>
      <c r="D832" s="324">
        <v>10200</v>
      </c>
      <c r="E832" s="457">
        <f t="shared" si="40"/>
        <v>0.002</v>
      </c>
      <c r="F832" s="294" t="str">
        <f t="shared" si="41"/>
        <v>是</v>
      </c>
      <c r="G832" s="174" t="str">
        <f t="shared" si="42"/>
        <v>项</v>
      </c>
    </row>
    <row r="833" ht="36" customHeight="1" spans="1:7">
      <c r="A833" s="454" t="s">
        <v>90</v>
      </c>
      <c r="B833" s="318" t="s">
        <v>91</v>
      </c>
      <c r="C833" s="326">
        <v>62201</v>
      </c>
      <c r="D833" s="326">
        <v>63445</v>
      </c>
      <c r="E833" s="457">
        <f t="shared" si="40"/>
        <v>0.02</v>
      </c>
      <c r="F833" s="294" t="str">
        <f t="shared" si="41"/>
        <v>是</v>
      </c>
      <c r="G833" s="174" t="str">
        <f t="shared" si="42"/>
        <v>类</v>
      </c>
    </row>
    <row r="834" ht="36" customHeight="1" spans="1:7">
      <c r="A834" s="454" t="s">
        <v>1542</v>
      </c>
      <c r="B834" s="318" t="s">
        <v>1543</v>
      </c>
      <c r="C834" s="326">
        <v>22195</v>
      </c>
      <c r="D834" s="326">
        <v>23921</v>
      </c>
      <c r="E834" s="457">
        <f t="shared" si="40"/>
        <v>0.078</v>
      </c>
      <c r="F834" s="294" t="str">
        <f t="shared" si="41"/>
        <v>是</v>
      </c>
      <c r="G834" s="174" t="str">
        <f t="shared" si="42"/>
        <v>款</v>
      </c>
    </row>
    <row r="835" ht="36" customHeight="1" spans="1:7">
      <c r="A835" s="456" t="s">
        <v>1544</v>
      </c>
      <c r="B835" s="322" t="s">
        <v>138</v>
      </c>
      <c r="C835" s="324">
        <v>583</v>
      </c>
      <c r="D835" s="324">
        <v>540</v>
      </c>
      <c r="E835" s="457">
        <f t="shared" si="40"/>
        <v>-0.074</v>
      </c>
      <c r="F835" s="294" t="str">
        <f t="shared" si="41"/>
        <v>是</v>
      </c>
      <c r="G835" s="174" t="str">
        <f t="shared" si="42"/>
        <v>项</v>
      </c>
    </row>
    <row r="836" ht="36" customHeight="1" spans="1:7">
      <c r="A836" s="456" t="s">
        <v>1545</v>
      </c>
      <c r="B836" s="322" t="s">
        <v>140</v>
      </c>
      <c r="C836" s="324">
        <v>850</v>
      </c>
      <c r="D836" s="324">
        <v>860</v>
      </c>
      <c r="E836" s="457">
        <f t="shared" si="40"/>
        <v>0.012</v>
      </c>
      <c r="F836" s="294" t="str">
        <f t="shared" si="41"/>
        <v>是</v>
      </c>
      <c r="G836" s="174" t="str">
        <f t="shared" si="42"/>
        <v>项</v>
      </c>
    </row>
    <row r="837" ht="36" customHeight="1" spans="1:7">
      <c r="A837" s="456" t="s">
        <v>1546</v>
      </c>
      <c r="B837" s="322" t="s">
        <v>142</v>
      </c>
      <c r="C837" s="324"/>
      <c r="D837" s="324"/>
      <c r="E837" s="457" t="str">
        <f t="shared" si="40"/>
        <v/>
      </c>
      <c r="F837" s="294" t="str">
        <f t="shared" si="41"/>
        <v>否</v>
      </c>
      <c r="G837" s="174" t="str">
        <f t="shared" si="42"/>
        <v>项</v>
      </c>
    </row>
    <row r="838" ht="36" customHeight="1" spans="1:7">
      <c r="A838" s="456" t="s">
        <v>1547</v>
      </c>
      <c r="B838" s="322" t="s">
        <v>156</v>
      </c>
      <c r="C838" s="324">
        <v>4640</v>
      </c>
      <c r="D838" s="324">
        <v>5037</v>
      </c>
      <c r="E838" s="457">
        <f t="shared" si="40"/>
        <v>0.086</v>
      </c>
      <c r="F838" s="294" t="str">
        <f t="shared" si="41"/>
        <v>是</v>
      </c>
      <c r="G838" s="174" t="str">
        <f t="shared" si="42"/>
        <v>项</v>
      </c>
    </row>
    <row r="839" ht="36" customHeight="1" spans="1:7">
      <c r="A839" s="456" t="s">
        <v>1548</v>
      </c>
      <c r="B839" s="322" t="s">
        <v>1549</v>
      </c>
      <c r="C839" s="324"/>
      <c r="D839" s="324"/>
      <c r="E839" s="457" t="str">
        <f t="shared" si="40"/>
        <v/>
      </c>
      <c r="F839" s="294" t="str">
        <f t="shared" si="41"/>
        <v>否</v>
      </c>
      <c r="G839" s="174" t="str">
        <f t="shared" si="42"/>
        <v>项</v>
      </c>
    </row>
    <row r="840" ht="36" customHeight="1" spans="1:7">
      <c r="A840" s="456" t="s">
        <v>1550</v>
      </c>
      <c r="B840" s="322" t="s">
        <v>1551</v>
      </c>
      <c r="C840" s="324">
        <v>1286</v>
      </c>
      <c r="D840" s="324">
        <v>1300</v>
      </c>
      <c r="E840" s="457">
        <f t="shared" si="40"/>
        <v>0.011</v>
      </c>
      <c r="F840" s="294" t="str">
        <f t="shared" si="41"/>
        <v>是</v>
      </c>
      <c r="G840" s="174" t="str">
        <f t="shared" si="42"/>
        <v>项</v>
      </c>
    </row>
    <row r="841" ht="36" customHeight="1" spans="1:7">
      <c r="A841" s="456" t="s">
        <v>1552</v>
      </c>
      <c r="B841" s="322" t="s">
        <v>1553</v>
      </c>
      <c r="C841" s="324">
        <v>311</v>
      </c>
      <c r="D841" s="324">
        <v>340</v>
      </c>
      <c r="E841" s="457">
        <f t="shared" si="40"/>
        <v>0.093</v>
      </c>
      <c r="F841" s="294" t="str">
        <f t="shared" si="41"/>
        <v>是</v>
      </c>
      <c r="G841" s="174" t="str">
        <f t="shared" si="42"/>
        <v>项</v>
      </c>
    </row>
    <row r="842" ht="36" customHeight="1" spans="1:7">
      <c r="A842" s="456" t="s">
        <v>1554</v>
      </c>
      <c r="B842" s="322" t="s">
        <v>1555</v>
      </c>
      <c r="C842" s="324">
        <v>7</v>
      </c>
      <c r="D842" s="324">
        <v>7</v>
      </c>
      <c r="E842" s="457">
        <f t="shared" si="40"/>
        <v>0</v>
      </c>
      <c r="F842" s="294" t="str">
        <f t="shared" si="41"/>
        <v>是</v>
      </c>
      <c r="G842" s="174" t="str">
        <f t="shared" si="42"/>
        <v>项</v>
      </c>
    </row>
    <row r="843" ht="36" customHeight="1" spans="1:7">
      <c r="A843" s="456" t="s">
        <v>1556</v>
      </c>
      <c r="B843" s="322" t="s">
        <v>1557</v>
      </c>
      <c r="C843" s="324"/>
      <c r="D843" s="324"/>
      <c r="E843" s="457" t="str">
        <f t="shared" si="40"/>
        <v/>
      </c>
      <c r="F843" s="294" t="str">
        <f t="shared" si="41"/>
        <v>否</v>
      </c>
      <c r="G843" s="174" t="str">
        <f t="shared" si="42"/>
        <v>项</v>
      </c>
    </row>
    <row r="844" ht="36" customHeight="1" spans="1:7">
      <c r="A844" s="456" t="s">
        <v>1558</v>
      </c>
      <c r="B844" s="322" t="s">
        <v>1559</v>
      </c>
      <c r="C844" s="324"/>
      <c r="D844" s="324"/>
      <c r="E844" s="457" t="str">
        <f t="shared" si="40"/>
        <v/>
      </c>
      <c r="F844" s="294" t="str">
        <f t="shared" si="41"/>
        <v>否</v>
      </c>
      <c r="G844" s="174" t="str">
        <f t="shared" si="42"/>
        <v>项</v>
      </c>
    </row>
    <row r="845" ht="36" customHeight="1" spans="1:7">
      <c r="A845" s="456" t="s">
        <v>1560</v>
      </c>
      <c r="B845" s="322" t="s">
        <v>1561</v>
      </c>
      <c r="C845" s="324">
        <v>10</v>
      </c>
      <c r="D845" s="324">
        <v>10</v>
      </c>
      <c r="E845" s="457">
        <f t="shared" si="40"/>
        <v>0</v>
      </c>
      <c r="F845" s="294" t="str">
        <f t="shared" si="41"/>
        <v>是</v>
      </c>
      <c r="G845" s="174" t="str">
        <f t="shared" si="42"/>
        <v>项</v>
      </c>
    </row>
    <row r="846" ht="36" customHeight="1" spans="1:7">
      <c r="A846" s="456" t="s">
        <v>1562</v>
      </c>
      <c r="B846" s="322" t="s">
        <v>1563</v>
      </c>
      <c r="C846" s="324"/>
      <c r="D846" s="324"/>
      <c r="E846" s="457" t="str">
        <f t="shared" si="40"/>
        <v/>
      </c>
      <c r="F846" s="294" t="str">
        <f t="shared" si="41"/>
        <v>否</v>
      </c>
      <c r="G846" s="174" t="str">
        <f t="shared" si="42"/>
        <v>项</v>
      </c>
    </row>
    <row r="847" ht="36" customHeight="1" spans="1:7">
      <c r="A847" s="456" t="s">
        <v>1564</v>
      </c>
      <c r="B847" s="322" t="s">
        <v>1565</v>
      </c>
      <c r="C847" s="324">
        <v>178</v>
      </c>
      <c r="D847" s="324">
        <v>200</v>
      </c>
      <c r="E847" s="457">
        <f t="shared" si="40"/>
        <v>0.124</v>
      </c>
      <c r="F847" s="294" t="str">
        <f t="shared" si="41"/>
        <v>是</v>
      </c>
      <c r="G847" s="174" t="str">
        <f t="shared" si="42"/>
        <v>项</v>
      </c>
    </row>
    <row r="848" ht="36" customHeight="1" spans="1:7">
      <c r="A848" s="456" t="s">
        <v>1566</v>
      </c>
      <c r="B848" s="322" t="s">
        <v>1567</v>
      </c>
      <c r="C848" s="324"/>
      <c r="D848" s="324"/>
      <c r="E848" s="457" t="str">
        <f t="shared" si="40"/>
        <v/>
      </c>
      <c r="F848" s="294" t="str">
        <f t="shared" si="41"/>
        <v>否</v>
      </c>
      <c r="G848" s="174" t="str">
        <f t="shared" si="42"/>
        <v>项</v>
      </c>
    </row>
    <row r="849" ht="36" customHeight="1" spans="1:7">
      <c r="A849" s="456" t="s">
        <v>1568</v>
      </c>
      <c r="B849" s="322" t="s">
        <v>1569</v>
      </c>
      <c r="C849" s="324"/>
      <c r="D849" s="324"/>
      <c r="E849" s="457" t="str">
        <f t="shared" si="40"/>
        <v/>
      </c>
      <c r="F849" s="294" t="str">
        <f t="shared" si="41"/>
        <v>否</v>
      </c>
      <c r="G849" s="174" t="str">
        <f t="shared" si="42"/>
        <v>项</v>
      </c>
    </row>
    <row r="850" ht="36" customHeight="1" spans="1:7">
      <c r="A850" s="456" t="s">
        <v>1570</v>
      </c>
      <c r="B850" s="322" t="s">
        <v>1571</v>
      </c>
      <c r="C850" s="324">
        <v>1138</v>
      </c>
      <c r="D850" s="324">
        <v>1300</v>
      </c>
      <c r="E850" s="457">
        <f t="shared" si="40"/>
        <v>0.142</v>
      </c>
      <c r="F850" s="294" t="str">
        <f t="shared" si="41"/>
        <v>是</v>
      </c>
      <c r="G850" s="174" t="str">
        <f t="shared" si="42"/>
        <v>项</v>
      </c>
    </row>
    <row r="851" ht="36" customHeight="1" spans="1:7">
      <c r="A851" s="456" t="s">
        <v>1572</v>
      </c>
      <c r="B851" s="322" t="s">
        <v>1573</v>
      </c>
      <c r="C851" s="324"/>
      <c r="D851" s="324"/>
      <c r="E851" s="457" t="str">
        <f t="shared" si="40"/>
        <v/>
      </c>
      <c r="F851" s="294" t="str">
        <f t="shared" si="41"/>
        <v>否</v>
      </c>
      <c r="G851" s="174" t="str">
        <f t="shared" si="42"/>
        <v>项</v>
      </c>
    </row>
    <row r="852" ht="36" customHeight="1" spans="1:7">
      <c r="A852" s="456" t="s">
        <v>1574</v>
      </c>
      <c r="B852" s="322" t="s">
        <v>1575</v>
      </c>
      <c r="C852" s="324">
        <v>1750</v>
      </c>
      <c r="D852" s="324">
        <v>2000</v>
      </c>
      <c r="E852" s="457">
        <f t="shared" si="40"/>
        <v>0.143</v>
      </c>
      <c r="F852" s="294" t="str">
        <f t="shared" si="41"/>
        <v>是</v>
      </c>
      <c r="G852" s="174" t="str">
        <f t="shared" si="42"/>
        <v>项</v>
      </c>
    </row>
    <row r="853" ht="36" customHeight="1" spans="1:7">
      <c r="A853" s="456" t="s">
        <v>1576</v>
      </c>
      <c r="B853" s="322" t="s">
        <v>1577</v>
      </c>
      <c r="C853" s="324">
        <v>3773</v>
      </c>
      <c r="D853" s="324">
        <v>3800</v>
      </c>
      <c r="E853" s="457">
        <f t="shared" si="40"/>
        <v>0.007</v>
      </c>
      <c r="F853" s="294" t="str">
        <f t="shared" si="41"/>
        <v>是</v>
      </c>
      <c r="G853" s="174" t="str">
        <f t="shared" si="42"/>
        <v>项</v>
      </c>
    </row>
    <row r="854" ht="36" customHeight="1" spans="1:7">
      <c r="A854" s="456" t="s">
        <v>1578</v>
      </c>
      <c r="B854" s="322" t="s">
        <v>1579</v>
      </c>
      <c r="C854" s="324">
        <v>1324</v>
      </c>
      <c r="D854" s="324">
        <v>1500</v>
      </c>
      <c r="E854" s="457">
        <f t="shared" si="40"/>
        <v>0.133</v>
      </c>
      <c r="F854" s="294" t="str">
        <f t="shared" si="41"/>
        <v>是</v>
      </c>
      <c r="G854" s="174" t="str">
        <f t="shared" si="42"/>
        <v>项</v>
      </c>
    </row>
    <row r="855" ht="36" customHeight="1" spans="1:7">
      <c r="A855" s="456" t="s">
        <v>1580</v>
      </c>
      <c r="B855" s="322" t="s">
        <v>1581</v>
      </c>
      <c r="C855" s="324">
        <v>275</v>
      </c>
      <c r="D855" s="324">
        <v>280</v>
      </c>
      <c r="E855" s="457">
        <f t="shared" si="40"/>
        <v>0.018</v>
      </c>
      <c r="F855" s="294" t="str">
        <f t="shared" si="41"/>
        <v>是</v>
      </c>
      <c r="G855" s="174" t="str">
        <f t="shared" si="42"/>
        <v>项</v>
      </c>
    </row>
    <row r="856" ht="36" customHeight="1" spans="1:7">
      <c r="A856" s="456" t="s">
        <v>1582</v>
      </c>
      <c r="B856" s="322" t="s">
        <v>1583</v>
      </c>
      <c r="C856" s="324"/>
      <c r="D856" s="324"/>
      <c r="E856" s="457" t="str">
        <f t="shared" si="40"/>
        <v/>
      </c>
      <c r="F856" s="294" t="str">
        <f t="shared" si="41"/>
        <v>否</v>
      </c>
      <c r="G856" s="174" t="str">
        <f t="shared" si="42"/>
        <v>项</v>
      </c>
    </row>
    <row r="857" ht="36" customHeight="1" spans="1:7">
      <c r="A857" s="456" t="s">
        <v>1584</v>
      </c>
      <c r="B857" s="322" t="s">
        <v>1585</v>
      </c>
      <c r="C857" s="324">
        <v>52</v>
      </c>
      <c r="D857" s="324">
        <v>63</v>
      </c>
      <c r="E857" s="457">
        <f t="shared" si="40"/>
        <v>0.212</v>
      </c>
      <c r="F857" s="294" t="str">
        <f t="shared" si="41"/>
        <v>是</v>
      </c>
      <c r="G857" s="174" t="str">
        <f t="shared" si="42"/>
        <v>项</v>
      </c>
    </row>
    <row r="858" ht="36" customHeight="1" spans="1:7">
      <c r="A858" s="456" t="s">
        <v>1586</v>
      </c>
      <c r="B858" s="322" t="s">
        <v>1587</v>
      </c>
      <c r="C858" s="324">
        <v>4678</v>
      </c>
      <c r="D858" s="324">
        <v>4800</v>
      </c>
      <c r="E858" s="457">
        <f t="shared" si="40"/>
        <v>0.026</v>
      </c>
      <c r="F858" s="294" t="str">
        <f t="shared" si="41"/>
        <v>是</v>
      </c>
      <c r="G858" s="174" t="str">
        <f t="shared" si="42"/>
        <v>项</v>
      </c>
    </row>
    <row r="859" ht="36" customHeight="1" spans="1:7">
      <c r="A859" s="456" t="s">
        <v>1588</v>
      </c>
      <c r="B859" s="322" t="s">
        <v>1589</v>
      </c>
      <c r="C859" s="324">
        <v>1340</v>
      </c>
      <c r="D859" s="324">
        <v>1814</v>
      </c>
      <c r="E859" s="457">
        <f t="shared" si="40"/>
        <v>0.354</v>
      </c>
      <c r="F859" s="294" t="str">
        <f t="shared" si="41"/>
        <v>是</v>
      </c>
      <c r="G859" s="174" t="str">
        <f t="shared" si="42"/>
        <v>项</v>
      </c>
    </row>
    <row r="860" ht="36" customHeight="1" spans="1:7">
      <c r="A860" s="454" t="s">
        <v>1590</v>
      </c>
      <c r="B860" s="318" t="s">
        <v>1591</v>
      </c>
      <c r="C860" s="326">
        <v>7012</v>
      </c>
      <c r="D860" s="326">
        <v>7202</v>
      </c>
      <c r="E860" s="457">
        <f t="shared" si="40"/>
        <v>0.027</v>
      </c>
      <c r="F860" s="294" t="str">
        <f t="shared" si="41"/>
        <v>是</v>
      </c>
      <c r="G860" s="174" t="str">
        <f t="shared" si="42"/>
        <v>款</v>
      </c>
    </row>
    <row r="861" ht="36" customHeight="1" spans="1:7">
      <c r="A861" s="456" t="s">
        <v>1592</v>
      </c>
      <c r="B861" s="322" t="s">
        <v>138</v>
      </c>
      <c r="C861" s="324">
        <v>337</v>
      </c>
      <c r="D861" s="324">
        <v>380</v>
      </c>
      <c r="E861" s="457">
        <f t="shared" si="40"/>
        <v>0.128</v>
      </c>
      <c r="F861" s="294" t="str">
        <f t="shared" si="41"/>
        <v>是</v>
      </c>
      <c r="G861" s="174" t="str">
        <f t="shared" si="42"/>
        <v>项</v>
      </c>
    </row>
    <row r="862" ht="36" customHeight="1" spans="1:7">
      <c r="A862" s="456" t="s">
        <v>1593</v>
      </c>
      <c r="B862" s="322" t="s">
        <v>140</v>
      </c>
      <c r="C862" s="324"/>
      <c r="D862" s="324"/>
      <c r="E862" s="457" t="str">
        <f t="shared" si="40"/>
        <v/>
      </c>
      <c r="F862" s="294" t="str">
        <f t="shared" si="41"/>
        <v>否</v>
      </c>
      <c r="G862" s="174" t="str">
        <f t="shared" si="42"/>
        <v>项</v>
      </c>
    </row>
    <row r="863" ht="36" customHeight="1" spans="1:7">
      <c r="A863" s="456" t="s">
        <v>1594</v>
      </c>
      <c r="B863" s="322" t="s">
        <v>142</v>
      </c>
      <c r="C863" s="324"/>
      <c r="D863" s="324"/>
      <c r="E863" s="457" t="str">
        <f t="shared" si="40"/>
        <v/>
      </c>
      <c r="F863" s="294" t="str">
        <f t="shared" si="41"/>
        <v>否</v>
      </c>
      <c r="G863" s="174" t="str">
        <f t="shared" si="42"/>
        <v>项</v>
      </c>
    </row>
    <row r="864" ht="36" customHeight="1" spans="1:7">
      <c r="A864" s="456" t="s">
        <v>1595</v>
      </c>
      <c r="B864" s="322" t="s">
        <v>1596</v>
      </c>
      <c r="C864" s="324">
        <v>1283</v>
      </c>
      <c r="D864" s="324">
        <v>1282</v>
      </c>
      <c r="E864" s="457">
        <f t="shared" si="40"/>
        <v>-0.001</v>
      </c>
      <c r="F864" s="294" t="str">
        <f t="shared" si="41"/>
        <v>是</v>
      </c>
      <c r="G864" s="174" t="str">
        <f t="shared" si="42"/>
        <v>项</v>
      </c>
    </row>
    <row r="865" ht="36" customHeight="1" spans="1:7">
      <c r="A865" s="456" t="s">
        <v>1597</v>
      </c>
      <c r="B865" s="322" t="s">
        <v>1598</v>
      </c>
      <c r="C865" s="324">
        <v>960</v>
      </c>
      <c r="D865" s="324">
        <v>1000</v>
      </c>
      <c r="E865" s="457">
        <f t="shared" si="40"/>
        <v>0.042</v>
      </c>
      <c r="F865" s="294" t="str">
        <f t="shared" si="41"/>
        <v>是</v>
      </c>
      <c r="G865" s="174" t="str">
        <f t="shared" si="42"/>
        <v>项</v>
      </c>
    </row>
    <row r="866" ht="36" customHeight="1" spans="1:7">
      <c r="A866" s="456" t="s">
        <v>1599</v>
      </c>
      <c r="B866" s="322" t="s">
        <v>1600</v>
      </c>
      <c r="C866" s="324">
        <v>10</v>
      </c>
      <c r="D866" s="324">
        <v>0</v>
      </c>
      <c r="E866" s="457">
        <f t="shared" si="40"/>
        <v>-1</v>
      </c>
      <c r="F866" s="294" t="str">
        <f t="shared" si="41"/>
        <v>是</v>
      </c>
      <c r="G866" s="174" t="str">
        <f t="shared" si="42"/>
        <v>项</v>
      </c>
    </row>
    <row r="867" ht="36" customHeight="1" spans="1:7">
      <c r="A867" s="456" t="s">
        <v>1601</v>
      </c>
      <c r="B867" s="322" t="s">
        <v>1602</v>
      </c>
      <c r="C867" s="324"/>
      <c r="D867" s="324"/>
      <c r="E867" s="457" t="str">
        <f t="shared" si="40"/>
        <v/>
      </c>
      <c r="F867" s="294" t="str">
        <f t="shared" si="41"/>
        <v>否</v>
      </c>
      <c r="G867" s="174" t="str">
        <f t="shared" si="42"/>
        <v>项</v>
      </c>
    </row>
    <row r="868" ht="36" customHeight="1" spans="1:7">
      <c r="A868" s="456" t="s">
        <v>1603</v>
      </c>
      <c r="B868" s="322" t="s">
        <v>1604</v>
      </c>
      <c r="C868" s="324">
        <v>3086</v>
      </c>
      <c r="D868" s="324">
        <v>3100</v>
      </c>
      <c r="E868" s="457">
        <f t="shared" si="40"/>
        <v>0.005</v>
      </c>
      <c r="F868" s="294" t="str">
        <f t="shared" si="41"/>
        <v>是</v>
      </c>
      <c r="G868" s="174" t="str">
        <f t="shared" si="42"/>
        <v>项</v>
      </c>
    </row>
    <row r="869" ht="36" customHeight="1" spans="1:7">
      <c r="A869" s="456" t="s">
        <v>1605</v>
      </c>
      <c r="B869" s="322" t="s">
        <v>1606</v>
      </c>
      <c r="C869" s="324"/>
      <c r="D869" s="324"/>
      <c r="E869" s="457" t="str">
        <f t="shared" si="40"/>
        <v/>
      </c>
      <c r="F869" s="294" t="str">
        <f t="shared" si="41"/>
        <v>否</v>
      </c>
      <c r="G869" s="174" t="str">
        <f t="shared" si="42"/>
        <v>项</v>
      </c>
    </row>
    <row r="870" ht="36" customHeight="1" spans="1:7">
      <c r="A870" s="456" t="s">
        <v>1607</v>
      </c>
      <c r="B870" s="322" t="s">
        <v>1608</v>
      </c>
      <c r="C870" s="324">
        <v>315</v>
      </c>
      <c r="D870" s="324">
        <v>320</v>
      </c>
      <c r="E870" s="457">
        <f t="shared" si="40"/>
        <v>0.016</v>
      </c>
      <c r="F870" s="294" t="str">
        <f t="shared" si="41"/>
        <v>是</v>
      </c>
      <c r="G870" s="174" t="str">
        <f t="shared" si="42"/>
        <v>项</v>
      </c>
    </row>
    <row r="871" ht="36" customHeight="1" spans="1:7">
      <c r="A871" s="456" t="s">
        <v>1609</v>
      </c>
      <c r="B871" s="322" t="s">
        <v>1610</v>
      </c>
      <c r="C871" s="324"/>
      <c r="D871" s="324"/>
      <c r="E871" s="457" t="str">
        <f t="shared" ref="E871:E934" si="43">IF(C871&lt;&gt;0,D871/C871-1,"")</f>
        <v/>
      </c>
      <c r="F871" s="294" t="str">
        <f t="shared" si="41"/>
        <v>否</v>
      </c>
      <c r="G871" s="174" t="str">
        <f t="shared" si="42"/>
        <v>项</v>
      </c>
    </row>
    <row r="872" ht="36" customHeight="1" spans="1:7">
      <c r="A872" s="456" t="s">
        <v>1611</v>
      </c>
      <c r="B872" s="322" t="s">
        <v>1612</v>
      </c>
      <c r="C872" s="324">
        <v>469</v>
      </c>
      <c r="D872" s="324">
        <v>500</v>
      </c>
      <c r="E872" s="457">
        <f t="shared" si="43"/>
        <v>0.066</v>
      </c>
      <c r="F872" s="294" t="str">
        <f t="shared" si="41"/>
        <v>是</v>
      </c>
      <c r="G872" s="174" t="str">
        <f t="shared" si="42"/>
        <v>项</v>
      </c>
    </row>
    <row r="873" ht="36" customHeight="1" spans="1:7">
      <c r="A873" s="456" t="s">
        <v>1613</v>
      </c>
      <c r="B873" s="322" t="s">
        <v>1614</v>
      </c>
      <c r="C873" s="324"/>
      <c r="D873" s="324"/>
      <c r="E873" s="457" t="str">
        <f t="shared" si="43"/>
        <v/>
      </c>
      <c r="F873" s="294" t="str">
        <f t="shared" si="41"/>
        <v>否</v>
      </c>
      <c r="G873" s="174" t="str">
        <f t="shared" si="42"/>
        <v>项</v>
      </c>
    </row>
    <row r="874" ht="36" customHeight="1" spans="1:7">
      <c r="A874" s="456" t="s">
        <v>1615</v>
      </c>
      <c r="B874" s="322" t="s">
        <v>1616</v>
      </c>
      <c r="C874" s="324"/>
      <c r="D874" s="324"/>
      <c r="E874" s="457" t="str">
        <f t="shared" si="43"/>
        <v/>
      </c>
      <c r="F874" s="294" t="str">
        <f t="shared" si="41"/>
        <v>否</v>
      </c>
      <c r="G874" s="174" t="str">
        <f t="shared" si="42"/>
        <v>项</v>
      </c>
    </row>
    <row r="875" ht="36" customHeight="1" spans="1:7">
      <c r="A875" s="456" t="s">
        <v>1617</v>
      </c>
      <c r="B875" s="322" t="s">
        <v>1618</v>
      </c>
      <c r="C875" s="324"/>
      <c r="D875" s="324"/>
      <c r="E875" s="457" t="str">
        <f t="shared" si="43"/>
        <v/>
      </c>
      <c r="F875" s="294" t="str">
        <f t="shared" si="41"/>
        <v>否</v>
      </c>
      <c r="G875" s="174" t="str">
        <f t="shared" si="42"/>
        <v>项</v>
      </c>
    </row>
    <row r="876" ht="36" customHeight="1" spans="1:7">
      <c r="A876" s="456" t="s">
        <v>1619</v>
      </c>
      <c r="B876" s="322" t="s">
        <v>1620</v>
      </c>
      <c r="C876" s="324"/>
      <c r="D876" s="324"/>
      <c r="E876" s="457" t="str">
        <f t="shared" si="43"/>
        <v/>
      </c>
      <c r="F876" s="294" t="str">
        <f t="shared" si="41"/>
        <v>否</v>
      </c>
      <c r="G876" s="174" t="str">
        <f t="shared" si="42"/>
        <v>项</v>
      </c>
    </row>
    <row r="877" ht="36" customHeight="1" spans="1:7">
      <c r="A877" s="456" t="s">
        <v>1621</v>
      </c>
      <c r="B877" s="322" t="s">
        <v>1622</v>
      </c>
      <c r="C877" s="324"/>
      <c r="D877" s="324"/>
      <c r="E877" s="457" t="str">
        <f t="shared" si="43"/>
        <v/>
      </c>
      <c r="F877" s="294" t="str">
        <f t="shared" si="41"/>
        <v>否</v>
      </c>
      <c r="G877" s="174" t="str">
        <f t="shared" si="42"/>
        <v>项</v>
      </c>
    </row>
    <row r="878" ht="36" customHeight="1" spans="1:7">
      <c r="A878" s="456" t="s">
        <v>1623</v>
      </c>
      <c r="B878" s="322" t="s">
        <v>1624</v>
      </c>
      <c r="C878" s="324">
        <v>263</v>
      </c>
      <c r="D878" s="324">
        <v>270</v>
      </c>
      <c r="E878" s="457">
        <f t="shared" si="43"/>
        <v>0.027</v>
      </c>
      <c r="F878" s="294" t="str">
        <f t="shared" si="41"/>
        <v>是</v>
      </c>
      <c r="G878" s="174" t="str">
        <f t="shared" si="42"/>
        <v>项</v>
      </c>
    </row>
    <row r="879" ht="36" customHeight="1" spans="1:7">
      <c r="A879" s="456" t="s">
        <v>1625</v>
      </c>
      <c r="B879" s="322" t="s">
        <v>1626</v>
      </c>
      <c r="C879" s="324"/>
      <c r="D879" s="324"/>
      <c r="E879" s="457" t="str">
        <f t="shared" si="43"/>
        <v/>
      </c>
      <c r="F879" s="294" t="str">
        <f t="shared" si="41"/>
        <v>否</v>
      </c>
      <c r="G879" s="174" t="str">
        <f t="shared" si="42"/>
        <v>项</v>
      </c>
    </row>
    <row r="880" ht="36" customHeight="1" spans="1:7">
      <c r="A880" s="456" t="s">
        <v>1627</v>
      </c>
      <c r="B880" s="322" t="s">
        <v>1628</v>
      </c>
      <c r="C880" s="324">
        <v>256</v>
      </c>
      <c r="D880" s="324">
        <v>300</v>
      </c>
      <c r="E880" s="457">
        <f t="shared" si="43"/>
        <v>0.172</v>
      </c>
      <c r="F880" s="294" t="str">
        <f t="shared" si="41"/>
        <v>是</v>
      </c>
      <c r="G880" s="174" t="str">
        <f t="shared" si="42"/>
        <v>项</v>
      </c>
    </row>
    <row r="881" ht="36" customHeight="1" spans="1:7">
      <c r="A881" s="456" t="s">
        <v>1629</v>
      </c>
      <c r="B881" s="322" t="s">
        <v>1630</v>
      </c>
      <c r="C881" s="324"/>
      <c r="D881" s="324"/>
      <c r="E881" s="457" t="str">
        <f t="shared" si="43"/>
        <v/>
      </c>
      <c r="F881" s="294" t="str">
        <f t="shared" si="41"/>
        <v>否</v>
      </c>
      <c r="G881" s="174" t="str">
        <f t="shared" si="42"/>
        <v>项</v>
      </c>
    </row>
    <row r="882" ht="36" customHeight="1" spans="1:7">
      <c r="A882" s="456" t="s">
        <v>1631</v>
      </c>
      <c r="B882" s="322" t="s">
        <v>1632</v>
      </c>
      <c r="C882" s="324"/>
      <c r="D882" s="324"/>
      <c r="E882" s="457" t="str">
        <f t="shared" si="43"/>
        <v/>
      </c>
      <c r="F882" s="294" t="str">
        <f t="shared" si="41"/>
        <v>否</v>
      </c>
      <c r="G882" s="174" t="str">
        <f t="shared" si="42"/>
        <v>项</v>
      </c>
    </row>
    <row r="883" ht="36" customHeight="1" spans="1:7">
      <c r="A883" s="456" t="s">
        <v>1633</v>
      </c>
      <c r="B883" s="322" t="s">
        <v>1561</v>
      </c>
      <c r="C883" s="324"/>
      <c r="D883" s="324"/>
      <c r="E883" s="457" t="str">
        <f t="shared" si="43"/>
        <v/>
      </c>
      <c r="F883" s="294" t="str">
        <f t="shared" si="41"/>
        <v>否</v>
      </c>
      <c r="G883" s="174" t="str">
        <f t="shared" si="42"/>
        <v>项</v>
      </c>
    </row>
    <row r="884" ht="36" customHeight="1" spans="1:7">
      <c r="A884" s="456" t="s">
        <v>1634</v>
      </c>
      <c r="B884" s="322" t="s">
        <v>1635</v>
      </c>
      <c r="C884" s="324">
        <v>33</v>
      </c>
      <c r="D884" s="324">
        <v>50</v>
      </c>
      <c r="E884" s="457">
        <f t="shared" si="43"/>
        <v>0.515</v>
      </c>
      <c r="F884" s="294" t="str">
        <f t="shared" si="41"/>
        <v>是</v>
      </c>
      <c r="G884" s="174" t="str">
        <f t="shared" si="42"/>
        <v>项</v>
      </c>
    </row>
    <row r="885" ht="36" customHeight="1" spans="1:7">
      <c r="A885" s="454" t="s">
        <v>1636</v>
      </c>
      <c r="B885" s="318" t="s">
        <v>1637</v>
      </c>
      <c r="C885" s="326">
        <v>7883</v>
      </c>
      <c r="D885" s="326">
        <v>8065</v>
      </c>
      <c r="E885" s="457">
        <f t="shared" si="43"/>
        <v>0.023</v>
      </c>
      <c r="F885" s="294" t="str">
        <f t="shared" si="41"/>
        <v>是</v>
      </c>
      <c r="G885" s="174" t="str">
        <f t="shared" si="42"/>
        <v>款</v>
      </c>
    </row>
    <row r="886" ht="36" customHeight="1" spans="1:7">
      <c r="A886" s="456" t="s">
        <v>1638</v>
      </c>
      <c r="B886" s="322" t="s">
        <v>138</v>
      </c>
      <c r="C886" s="324">
        <v>258</v>
      </c>
      <c r="D886" s="324">
        <v>233</v>
      </c>
      <c r="E886" s="457">
        <f t="shared" si="43"/>
        <v>-0.097</v>
      </c>
      <c r="F886" s="294" t="str">
        <f t="shared" ref="F886:F947" si="44">IF(LEN(A886)=3,"是",IF(B886&lt;&gt;"",IF(SUM(C886:D886)&lt;&gt;0,"是","否"),"是"))</f>
        <v>是</v>
      </c>
      <c r="G886" s="174" t="str">
        <f t="shared" ref="G886:G947" si="45">IF(LEN(A886)=3,"类",IF(LEN(A886)=5,"款","项"))</f>
        <v>项</v>
      </c>
    </row>
    <row r="887" ht="36" customHeight="1" spans="1:7">
      <c r="A887" s="456" t="s">
        <v>1639</v>
      </c>
      <c r="B887" s="322" t="s">
        <v>140</v>
      </c>
      <c r="C887" s="324"/>
      <c r="D887" s="324"/>
      <c r="E887" s="457" t="str">
        <f t="shared" si="43"/>
        <v/>
      </c>
      <c r="F887" s="294" t="str">
        <f t="shared" si="44"/>
        <v>否</v>
      </c>
      <c r="G887" s="174" t="str">
        <f t="shared" si="45"/>
        <v>项</v>
      </c>
    </row>
    <row r="888" ht="36" customHeight="1" spans="1:7">
      <c r="A888" s="456" t="s">
        <v>1640</v>
      </c>
      <c r="B888" s="322" t="s">
        <v>142</v>
      </c>
      <c r="C888" s="324"/>
      <c r="D888" s="324"/>
      <c r="E888" s="457" t="str">
        <f t="shared" si="43"/>
        <v/>
      </c>
      <c r="F888" s="294" t="str">
        <f t="shared" si="44"/>
        <v>否</v>
      </c>
      <c r="G888" s="174" t="str">
        <f t="shared" si="45"/>
        <v>项</v>
      </c>
    </row>
    <row r="889" ht="36" customHeight="1" spans="1:7">
      <c r="A889" s="456" t="s">
        <v>1641</v>
      </c>
      <c r="B889" s="322" t="s">
        <v>1642</v>
      </c>
      <c r="C889" s="324"/>
      <c r="D889" s="324"/>
      <c r="E889" s="457" t="str">
        <f t="shared" si="43"/>
        <v/>
      </c>
      <c r="F889" s="294" t="str">
        <f t="shared" si="44"/>
        <v>否</v>
      </c>
      <c r="G889" s="174" t="str">
        <f t="shared" si="45"/>
        <v>项</v>
      </c>
    </row>
    <row r="890" ht="36" customHeight="1" spans="1:7">
      <c r="A890" s="456" t="s">
        <v>1643</v>
      </c>
      <c r="B890" s="322" t="s">
        <v>1644</v>
      </c>
      <c r="C890" s="324">
        <v>4381</v>
      </c>
      <c r="D890" s="324">
        <v>5000</v>
      </c>
      <c r="E890" s="457">
        <f t="shared" si="43"/>
        <v>0.141</v>
      </c>
      <c r="F890" s="294" t="str">
        <f t="shared" si="44"/>
        <v>是</v>
      </c>
      <c r="G890" s="174" t="str">
        <f t="shared" si="45"/>
        <v>项</v>
      </c>
    </row>
    <row r="891" ht="36" customHeight="1" spans="1:7">
      <c r="A891" s="456" t="s">
        <v>1645</v>
      </c>
      <c r="B891" s="322" t="s">
        <v>1646</v>
      </c>
      <c r="C891" s="324"/>
      <c r="D891" s="324"/>
      <c r="E891" s="457" t="str">
        <f t="shared" si="43"/>
        <v/>
      </c>
      <c r="F891" s="294" t="str">
        <f t="shared" si="44"/>
        <v>否</v>
      </c>
      <c r="G891" s="174" t="str">
        <f t="shared" si="45"/>
        <v>项</v>
      </c>
    </row>
    <row r="892" ht="36" customHeight="1" spans="1:7">
      <c r="A892" s="456" t="s">
        <v>1647</v>
      </c>
      <c r="B892" s="322" t="s">
        <v>1648</v>
      </c>
      <c r="C892" s="324"/>
      <c r="D892" s="324"/>
      <c r="E892" s="457" t="str">
        <f t="shared" si="43"/>
        <v/>
      </c>
      <c r="F892" s="294" t="str">
        <f t="shared" si="44"/>
        <v>否</v>
      </c>
      <c r="G892" s="174" t="str">
        <f t="shared" si="45"/>
        <v>项</v>
      </c>
    </row>
    <row r="893" ht="36" customHeight="1" spans="1:7">
      <c r="A893" s="456" t="s">
        <v>1649</v>
      </c>
      <c r="B893" s="322" t="s">
        <v>1650</v>
      </c>
      <c r="C893" s="324"/>
      <c r="D893" s="324"/>
      <c r="E893" s="457" t="str">
        <f t="shared" si="43"/>
        <v/>
      </c>
      <c r="F893" s="294" t="str">
        <f t="shared" si="44"/>
        <v>否</v>
      </c>
      <c r="G893" s="174" t="str">
        <f t="shared" si="45"/>
        <v>项</v>
      </c>
    </row>
    <row r="894" ht="36" customHeight="1" spans="1:7">
      <c r="A894" s="456" t="s">
        <v>1651</v>
      </c>
      <c r="B894" s="322" t="s">
        <v>1652</v>
      </c>
      <c r="C894" s="324"/>
      <c r="D894" s="324"/>
      <c r="E894" s="457" t="str">
        <f t="shared" si="43"/>
        <v/>
      </c>
      <c r="F894" s="294" t="str">
        <f t="shared" si="44"/>
        <v>否</v>
      </c>
      <c r="G894" s="174" t="str">
        <f t="shared" si="45"/>
        <v>项</v>
      </c>
    </row>
    <row r="895" ht="36" customHeight="1" spans="1:7">
      <c r="A895" s="456" t="s">
        <v>1653</v>
      </c>
      <c r="B895" s="322" t="s">
        <v>1654</v>
      </c>
      <c r="C895" s="324"/>
      <c r="D895" s="324"/>
      <c r="E895" s="457" t="str">
        <f t="shared" si="43"/>
        <v/>
      </c>
      <c r="F895" s="294" t="str">
        <f t="shared" si="44"/>
        <v>否</v>
      </c>
      <c r="G895" s="174" t="str">
        <f t="shared" si="45"/>
        <v>项</v>
      </c>
    </row>
    <row r="896" ht="36" customHeight="1" spans="1:7">
      <c r="A896" s="456" t="s">
        <v>1655</v>
      </c>
      <c r="B896" s="322" t="s">
        <v>1656</v>
      </c>
      <c r="C896" s="324">
        <v>12</v>
      </c>
      <c r="D896" s="324">
        <v>20</v>
      </c>
      <c r="E896" s="457">
        <f t="shared" si="43"/>
        <v>0.667</v>
      </c>
      <c r="F896" s="294" t="str">
        <f t="shared" si="44"/>
        <v>是</v>
      </c>
      <c r="G896" s="174" t="str">
        <f t="shared" si="45"/>
        <v>项</v>
      </c>
    </row>
    <row r="897" ht="36" customHeight="1" spans="1:7">
      <c r="A897" s="456" t="s">
        <v>1657</v>
      </c>
      <c r="B897" s="322" t="s">
        <v>1658</v>
      </c>
      <c r="C897" s="324"/>
      <c r="D897" s="324"/>
      <c r="E897" s="457" t="str">
        <f t="shared" si="43"/>
        <v/>
      </c>
      <c r="F897" s="294" t="str">
        <f t="shared" si="44"/>
        <v>否</v>
      </c>
      <c r="G897" s="174" t="str">
        <f t="shared" si="45"/>
        <v>项</v>
      </c>
    </row>
    <row r="898" ht="36" customHeight="1" spans="1:7">
      <c r="A898" s="456" t="s">
        <v>1659</v>
      </c>
      <c r="B898" s="322" t="s">
        <v>1660</v>
      </c>
      <c r="C898" s="324"/>
      <c r="D898" s="324"/>
      <c r="E898" s="457" t="str">
        <f t="shared" si="43"/>
        <v/>
      </c>
      <c r="F898" s="294" t="str">
        <f t="shared" si="44"/>
        <v>否</v>
      </c>
      <c r="G898" s="174" t="str">
        <f t="shared" si="45"/>
        <v>项</v>
      </c>
    </row>
    <row r="899" ht="36" customHeight="1" spans="1:7">
      <c r="A899" s="456" t="s">
        <v>1661</v>
      </c>
      <c r="B899" s="322" t="s">
        <v>1662</v>
      </c>
      <c r="C899" s="324">
        <v>496</v>
      </c>
      <c r="D899" s="324">
        <v>59</v>
      </c>
      <c r="E899" s="457">
        <f t="shared" si="43"/>
        <v>-0.881</v>
      </c>
      <c r="F899" s="294" t="str">
        <f t="shared" si="44"/>
        <v>是</v>
      </c>
      <c r="G899" s="174" t="str">
        <f t="shared" si="45"/>
        <v>项</v>
      </c>
    </row>
    <row r="900" ht="36" customHeight="1" spans="1:7">
      <c r="A900" s="456" t="s">
        <v>1663</v>
      </c>
      <c r="B900" s="322" t="s">
        <v>1664</v>
      </c>
      <c r="C900" s="324">
        <v>165</v>
      </c>
      <c r="D900" s="324">
        <v>100</v>
      </c>
      <c r="E900" s="457">
        <f t="shared" si="43"/>
        <v>-0.394</v>
      </c>
      <c r="F900" s="294" t="str">
        <f t="shared" si="44"/>
        <v>是</v>
      </c>
      <c r="G900" s="174" t="str">
        <f t="shared" si="45"/>
        <v>项</v>
      </c>
    </row>
    <row r="901" ht="36" customHeight="1" spans="1:7">
      <c r="A901" s="456" t="s">
        <v>1665</v>
      </c>
      <c r="B901" s="322" t="s">
        <v>1666</v>
      </c>
      <c r="C901" s="324">
        <v>124</v>
      </c>
      <c r="D901" s="324">
        <v>130</v>
      </c>
      <c r="E901" s="457">
        <f t="shared" si="43"/>
        <v>0.048</v>
      </c>
      <c r="F901" s="294" t="str">
        <f t="shared" si="44"/>
        <v>是</v>
      </c>
      <c r="G901" s="174" t="str">
        <f t="shared" si="45"/>
        <v>项</v>
      </c>
    </row>
    <row r="902" ht="36" customHeight="1" spans="1:7">
      <c r="A902" s="456" t="s">
        <v>1667</v>
      </c>
      <c r="B902" s="322" t="s">
        <v>1668</v>
      </c>
      <c r="C902" s="324">
        <v>1606</v>
      </c>
      <c r="D902" s="324">
        <v>1593</v>
      </c>
      <c r="E902" s="457">
        <f t="shared" si="43"/>
        <v>-0.008</v>
      </c>
      <c r="F902" s="294" t="str">
        <f t="shared" si="44"/>
        <v>是</v>
      </c>
      <c r="G902" s="174" t="str">
        <f t="shared" si="45"/>
        <v>项</v>
      </c>
    </row>
    <row r="903" ht="36" customHeight="1" spans="1:7">
      <c r="A903" s="456" t="s">
        <v>1669</v>
      </c>
      <c r="B903" s="322" t="s">
        <v>1670</v>
      </c>
      <c r="C903" s="324"/>
      <c r="D903" s="324"/>
      <c r="E903" s="457" t="str">
        <f t="shared" si="43"/>
        <v/>
      </c>
      <c r="F903" s="294" t="str">
        <f t="shared" si="44"/>
        <v>否</v>
      </c>
      <c r="G903" s="174" t="str">
        <f t="shared" si="45"/>
        <v>项</v>
      </c>
    </row>
    <row r="904" ht="36" customHeight="1" spans="1:7">
      <c r="A904" s="456" t="s">
        <v>1671</v>
      </c>
      <c r="B904" s="322" t="s">
        <v>1672</v>
      </c>
      <c r="C904" s="324"/>
      <c r="D904" s="324"/>
      <c r="E904" s="457" t="str">
        <f t="shared" si="43"/>
        <v/>
      </c>
      <c r="F904" s="294" t="str">
        <f t="shared" si="44"/>
        <v>否</v>
      </c>
      <c r="G904" s="174" t="str">
        <f t="shared" si="45"/>
        <v>项</v>
      </c>
    </row>
    <row r="905" ht="36" customHeight="1" spans="1:7">
      <c r="A905" s="456" t="s">
        <v>1673</v>
      </c>
      <c r="B905" s="322" t="s">
        <v>1674</v>
      </c>
      <c r="C905" s="324">
        <v>542</v>
      </c>
      <c r="D905" s="324">
        <v>560</v>
      </c>
      <c r="E905" s="457">
        <f t="shared" si="43"/>
        <v>0.033</v>
      </c>
      <c r="F905" s="294" t="str">
        <f t="shared" si="44"/>
        <v>是</v>
      </c>
      <c r="G905" s="174" t="str">
        <f t="shared" si="45"/>
        <v>项</v>
      </c>
    </row>
    <row r="906" ht="36" customHeight="1" spans="1:7">
      <c r="A906" s="456" t="s">
        <v>1675</v>
      </c>
      <c r="B906" s="322" t="s">
        <v>1676</v>
      </c>
      <c r="C906" s="324"/>
      <c r="D906" s="324"/>
      <c r="E906" s="457" t="str">
        <f t="shared" si="43"/>
        <v/>
      </c>
      <c r="F906" s="294" t="str">
        <f t="shared" si="44"/>
        <v>否</v>
      </c>
      <c r="G906" s="174" t="str">
        <f t="shared" si="45"/>
        <v>项</v>
      </c>
    </row>
    <row r="907" ht="36" customHeight="1" spans="1:7">
      <c r="A907" s="456" t="s">
        <v>1677</v>
      </c>
      <c r="B907" s="322" t="s">
        <v>1620</v>
      </c>
      <c r="C907" s="324"/>
      <c r="D907" s="324"/>
      <c r="E907" s="457" t="str">
        <f t="shared" si="43"/>
        <v/>
      </c>
      <c r="F907" s="294" t="str">
        <f t="shared" si="44"/>
        <v>否</v>
      </c>
      <c r="G907" s="174" t="str">
        <f t="shared" si="45"/>
        <v>项</v>
      </c>
    </row>
    <row r="908" ht="36" customHeight="1" spans="1:7">
      <c r="A908" s="456" t="s">
        <v>1678</v>
      </c>
      <c r="B908" s="322" t="s">
        <v>1679</v>
      </c>
      <c r="C908" s="324"/>
      <c r="D908" s="324"/>
      <c r="E908" s="457" t="str">
        <f t="shared" si="43"/>
        <v/>
      </c>
      <c r="F908" s="294" t="str">
        <f t="shared" si="44"/>
        <v>否</v>
      </c>
      <c r="G908" s="174" t="str">
        <f t="shared" si="45"/>
        <v>项</v>
      </c>
    </row>
    <row r="909" ht="36" customHeight="1" spans="1:7">
      <c r="A909" s="456" t="s">
        <v>1680</v>
      </c>
      <c r="B909" s="322" t="s">
        <v>1681</v>
      </c>
      <c r="C909" s="324">
        <v>202</v>
      </c>
      <c r="D909" s="324">
        <v>230</v>
      </c>
      <c r="E909" s="457">
        <f t="shared" si="43"/>
        <v>0.139</v>
      </c>
      <c r="F909" s="294" t="str">
        <f t="shared" si="44"/>
        <v>是</v>
      </c>
      <c r="G909" s="174" t="str">
        <f t="shared" si="45"/>
        <v>项</v>
      </c>
    </row>
    <row r="910" ht="36" customHeight="1" spans="1:7">
      <c r="A910" s="456" t="s">
        <v>1682</v>
      </c>
      <c r="B910" s="322" t="s">
        <v>1683</v>
      </c>
      <c r="C910" s="324"/>
      <c r="D910" s="324"/>
      <c r="E910" s="457" t="str">
        <f t="shared" si="43"/>
        <v/>
      </c>
      <c r="F910" s="294" t="str">
        <f t="shared" si="44"/>
        <v>否</v>
      </c>
      <c r="G910" s="174" t="str">
        <f t="shared" si="45"/>
        <v>项</v>
      </c>
    </row>
    <row r="911" ht="36" customHeight="1" spans="1:7">
      <c r="A911" s="456" t="s">
        <v>1684</v>
      </c>
      <c r="B911" s="322" t="s">
        <v>1685</v>
      </c>
      <c r="C911" s="324"/>
      <c r="D911" s="324"/>
      <c r="E911" s="457" t="str">
        <f t="shared" si="43"/>
        <v/>
      </c>
      <c r="F911" s="294" t="str">
        <f t="shared" si="44"/>
        <v>否</v>
      </c>
      <c r="G911" s="174" t="str">
        <f t="shared" si="45"/>
        <v>项</v>
      </c>
    </row>
    <row r="912" ht="36" customHeight="1" spans="1:7">
      <c r="A912" s="456" t="s">
        <v>1686</v>
      </c>
      <c r="B912" s="322" t="s">
        <v>1687</v>
      </c>
      <c r="C912" s="324">
        <v>97</v>
      </c>
      <c r="D912" s="324">
        <v>120</v>
      </c>
      <c r="E912" s="457">
        <f t="shared" si="43"/>
        <v>0.237</v>
      </c>
      <c r="F912" s="294" t="str">
        <f t="shared" si="44"/>
        <v>是</v>
      </c>
      <c r="G912" s="174" t="str">
        <f t="shared" si="45"/>
        <v>项</v>
      </c>
    </row>
    <row r="913" ht="36" customHeight="1" spans="1:7">
      <c r="A913" s="454" t="s">
        <v>1688</v>
      </c>
      <c r="B913" s="318" t="s">
        <v>1689</v>
      </c>
      <c r="C913" s="326">
        <v>15948</v>
      </c>
      <c r="D913" s="326">
        <v>15216</v>
      </c>
      <c r="E913" s="457">
        <f t="shared" si="43"/>
        <v>-0.046</v>
      </c>
      <c r="F913" s="294" t="str">
        <f t="shared" si="44"/>
        <v>是</v>
      </c>
      <c r="G913" s="174" t="str">
        <f t="shared" si="45"/>
        <v>款</v>
      </c>
    </row>
    <row r="914" ht="36" customHeight="1" spans="1:7">
      <c r="A914" s="456" t="s">
        <v>1690</v>
      </c>
      <c r="B914" s="322" t="s">
        <v>138</v>
      </c>
      <c r="C914" s="324">
        <v>184</v>
      </c>
      <c r="D914" s="324">
        <v>190</v>
      </c>
      <c r="E914" s="457">
        <f t="shared" si="43"/>
        <v>0.033</v>
      </c>
      <c r="F914" s="294" t="str">
        <f t="shared" si="44"/>
        <v>是</v>
      </c>
      <c r="G914" s="174" t="str">
        <f t="shared" si="45"/>
        <v>项</v>
      </c>
    </row>
    <row r="915" ht="36" customHeight="1" spans="1:7">
      <c r="A915" s="456" t="s">
        <v>1691</v>
      </c>
      <c r="B915" s="322" t="s">
        <v>140</v>
      </c>
      <c r="C915" s="324">
        <v>5</v>
      </c>
      <c r="D915" s="324">
        <v>5</v>
      </c>
      <c r="E915" s="457">
        <f t="shared" si="43"/>
        <v>0</v>
      </c>
      <c r="F915" s="294" t="str">
        <f t="shared" si="44"/>
        <v>是</v>
      </c>
      <c r="G915" s="174" t="str">
        <f t="shared" si="45"/>
        <v>项</v>
      </c>
    </row>
    <row r="916" ht="36" customHeight="1" spans="1:7">
      <c r="A916" s="456" t="s">
        <v>1692</v>
      </c>
      <c r="B916" s="322" t="s">
        <v>142</v>
      </c>
      <c r="C916" s="324"/>
      <c r="D916" s="324"/>
      <c r="E916" s="457" t="str">
        <f t="shared" si="43"/>
        <v/>
      </c>
      <c r="F916" s="294" t="str">
        <f t="shared" si="44"/>
        <v>否</v>
      </c>
      <c r="G916" s="174" t="str">
        <f t="shared" si="45"/>
        <v>项</v>
      </c>
    </row>
    <row r="917" ht="36" customHeight="1" spans="1:7">
      <c r="A917" s="456" t="s">
        <v>1693</v>
      </c>
      <c r="B917" s="322" t="s">
        <v>1694</v>
      </c>
      <c r="C917" s="324">
        <v>7565</v>
      </c>
      <c r="D917" s="324">
        <v>7800</v>
      </c>
      <c r="E917" s="457">
        <f t="shared" si="43"/>
        <v>0.031</v>
      </c>
      <c r="F917" s="294" t="str">
        <f t="shared" si="44"/>
        <v>是</v>
      </c>
      <c r="G917" s="174" t="str">
        <f t="shared" si="45"/>
        <v>项</v>
      </c>
    </row>
    <row r="918" ht="36" customHeight="1" spans="1:7">
      <c r="A918" s="456" t="s">
        <v>1695</v>
      </c>
      <c r="B918" s="322" t="s">
        <v>1696</v>
      </c>
      <c r="C918" s="324">
        <v>4291</v>
      </c>
      <c r="D918" s="324">
        <v>4300</v>
      </c>
      <c r="E918" s="457">
        <f t="shared" si="43"/>
        <v>0.002</v>
      </c>
      <c r="F918" s="294" t="str">
        <f t="shared" si="44"/>
        <v>是</v>
      </c>
      <c r="G918" s="174" t="str">
        <f t="shared" si="45"/>
        <v>项</v>
      </c>
    </row>
    <row r="919" ht="36" customHeight="1" spans="1:7">
      <c r="A919" s="456" t="s">
        <v>1697</v>
      </c>
      <c r="B919" s="322" t="s">
        <v>1698</v>
      </c>
      <c r="C919" s="324"/>
      <c r="D919" s="324"/>
      <c r="E919" s="457" t="str">
        <f t="shared" si="43"/>
        <v/>
      </c>
      <c r="F919" s="294" t="str">
        <f t="shared" si="44"/>
        <v>否</v>
      </c>
      <c r="G919" s="174" t="str">
        <f t="shared" si="45"/>
        <v>项</v>
      </c>
    </row>
    <row r="920" ht="36" customHeight="1" spans="1:7">
      <c r="A920" s="456" t="s">
        <v>1699</v>
      </c>
      <c r="B920" s="322" t="s">
        <v>1700</v>
      </c>
      <c r="C920" s="324">
        <v>1196</v>
      </c>
      <c r="D920" s="324">
        <v>1200</v>
      </c>
      <c r="E920" s="457">
        <f t="shared" si="43"/>
        <v>0.003</v>
      </c>
      <c r="F920" s="294" t="str">
        <f t="shared" si="44"/>
        <v>是</v>
      </c>
      <c r="G920" s="174" t="str">
        <f t="shared" si="45"/>
        <v>项</v>
      </c>
    </row>
    <row r="921" ht="36" customHeight="1" spans="1:7">
      <c r="A921" s="456" t="s">
        <v>1701</v>
      </c>
      <c r="B921" s="322" t="s">
        <v>1702</v>
      </c>
      <c r="C921" s="324"/>
      <c r="D921" s="324"/>
      <c r="E921" s="457" t="str">
        <f t="shared" si="43"/>
        <v/>
      </c>
      <c r="F921" s="294" t="str">
        <f t="shared" si="44"/>
        <v>否</v>
      </c>
      <c r="G921" s="174" t="str">
        <f t="shared" si="45"/>
        <v>项</v>
      </c>
    </row>
    <row r="922" ht="36" customHeight="1" spans="1:7">
      <c r="A922" s="456" t="s">
        <v>1703</v>
      </c>
      <c r="B922" s="322" t="s">
        <v>1704</v>
      </c>
      <c r="C922" s="324">
        <v>92</v>
      </c>
      <c r="D922" s="324">
        <v>100</v>
      </c>
      <c r="E922" s="457">
        <f t="shared" si="43"/>
        <v>0.087</v>
      </c>
      <c r="F922" s="294" t="str">
        <f t="shared" si="44"/>
        <v>是</v>
      </c>
      <c r="G922" s="174" t="str">
        <f t="shared" si="45"/>
        <v>项</v>
      </c>
    </row>
    <row r="923" ht="36" customHeight="1" spans="1:7">
      <c r="A923" s="456" t="s">
        <v>1705</v>
      </c>
      <c r="B923" s="322" t="s">
        <v>1706</v>
      </c>
      <c r="C923" s="324">
        <v>2615</v>
      </c>
      <c r="D923" s="324">
        <v>1621</v>
      </c>
      <c r="E923" s="457">
        <f t="shared" si="43"/>
        <v>-0.38</v>
      </c>
      <c r="F923" s="294" t="str">
        <f t="shared" si="44"/>
        <v>是</v>
      </c>
      <c r="G923" s="174" t="str">
        <f t="shared" si="45"/>
        <v>项</v>
      </c>
    </row>
    <row r="924" ht="36" customHeight="1" spans="1:7">
      <c r="A924" s="454" t="s">
        <v>1707</v>
      </c>
      <c r="B924" s="318" t="s">
        <v>1708</v>
      </c>
      <c r="C924" s="326">
        <v>7581</v>
      </c>
      <c r="D924" s="326">
        <v>7438</v>
      </c>
      <c r="E924" s="457">
        <f t="shared" si="43"/>
        <v>-0.019</v>
      </c>
      <c r="F924" s="294" t="str">
        <f t="shared" si="44"/>
        <v>是</v>
      </c>
      <c r="G924" s="174" t="str">
        <f t="shared" si="45"/>
        <v>款</v>
      </c>
    </row>
    <row r="925" ht="36" customHeight="1" spans="1:7">
      <c r="A925" s="456" t="s">
        <v>1709</v>
      </c>
      <c r="B925" s="322" t="s">
        <v>1710</v>
      </c>
      <c r="C925" s="324">
        <v>740</v>
      </c>
      <c r="D925" s="324">
        <v>800</v>
      </c>
      <c r="E925" s="457">
        <f t="shared" si="43"/>
        <v>0.081</v>
      </c>
      <c r="F925" s="294" t="str">
        <f t="shared" si="44"/>
        <v>是</v>
      </c>
      <c r="G925" s="174" t="str">
        <f t="shared" si="45"/>
        <v>项</v>
      </c>
    </row>
    <row r="926" ht="36" customHeight="1" spans="1:7">
      <c r="A926" s="456" t="s">
        <v>1711</v>
      </c>
      <c r="B926" s="322" t="s">
        <v>1712</v>
      </c>
      <c r="C926" s="324"/>
      <c r="D926" s="324"/>
      <c r="E926" s="457" t="str">
        <f t="shared" si="43"/>
        <v/>
      </c>
      <c r="F926" s="294" t="str">
        <f t="shared" si="44"/>
        <v>否</v>
      </c>
      <c r="G926" s="174" t="str">
        <f t="shared" si="45"/>
        <v>项</v>
      </c>
    </row>
    <row r="927" ht="36" customHeight="1" spans="1:7">
      <c r="A927" s="456" t="s">
        <v>1713</v>
      </c>
      <c r="B927" s="322" t="s">
        <v>1714</v>
      </c>
      <c r="C927" s="324">
        <v>5491</v>
      </c>
      <c r="D927" s="324">
        <v>5238</v>
      </c>
      <c r="E927" s="457">
        <f t="shared" si="43"/>
        <v>-0.046</v>
      </c>
      <c r="F927" s="294" t="str">
        <f t="shared" si="44"/>
        <v>是</v>
      </c>
      <c r="G927" s="174" t="str">
        <f t="shared" si="45"/>
        <v>项</v>
      </c>
    </row>
    <row r="928" ht="36" customHeight="1" spans="1:7">
      <c r="A928" s="456" t="s">
        <v>1715</v>
      </c>
      <c r="B928" s="322" t="s">
        <v>1716</v>
      </c>
      <c r="C928" s="324"/>
      <c r="D928" s="324"/>
      <c r="E928" s="457" t="str">
        <f t="shared" si="43"/>
        <v/>
      </c>
      <c r="F928" s="294" t="str">
        <f t="shared" si="44"/>
        <v>否</v>
      </c>
      <c r="G928" s="174" t="str">
        <f t="shared" si="45"/>
        <v>项</v>
      </c>
    </row>
    <row r="929" ht="36" customHeight="1" spans="1:7">
      <c r="A929" s="456" t="s">
        <v>1717</v>
      </c>
      <c r="B929" s="322" t="s">
        <v>1718</v>
      </c>
      <c r="C929" s="324"/>
      <c r="D929" s="324"/>
      <c r="E929" s="457" t="str">
        <f t="shared" si="43"/>
        <v/>
      </c>
      <c r="F929" s="294" t="str">
        <f t="shared" si="44"/>
        <v>否</v>
      </c>
      <c r="G929" s="174" t="str">
        <f t="shared" si="45"/>
        <v>项</v>
      </c>
    </row>
    <row r="930" ht="36" customHeight="1" spans="1:7">
      <c r="A930" s="456" t="s">
        <v>1719</v>
      </c>
      <c r="B930" s="322" t="s">
        <v>1720</v>
      </c>
      <c r="C930" s="324">
        <v>1350</v>
      </c>
      <c r="D930" s="324">
        <v>1400</v>
      </c>
      <c r="E930" s="457">
        <f t="shared" si="43"/>
        <v>0.037</v>
      </c>
      <c r="F930" s="294" t="str">
        <f t="shared" si="44"/>
        <v>是</v>
      </c>
      <c r="G930" s="174" t="str">
        <f t="shared" si="45"/>
        <v>项</v>
      </c>
    </row>
    <row r="931" ht="36" customHeight="1" spans="1:7">
      <c r="A931" s="454" t="s">
        <v>1721</v>
      </c>
      <c r="B931" s="318" t="s">
        <v>1722</v>
      </c>
      <c r="C931" s="326">
        <v>1579</v>
      </c>
      <c r="D931" s="326">
        <v>1600</v>
      </c>
      <c r="E931" s="457">
        <f t="shared" si="43"/>
        <v>0.013</v>
      </c>
      <c r="F931" s="294" t="str">
        <f t="shared" si="44"/>
        <v>是</v>
      </c>
      <c r="G931" s="174" t="str">
        <f t="shared" si="45"/>
        <v>款</v>
      </c>
    </row>
    <row r="932" ht="36" customHeight="1" spans="1:7">
      <c r="A932" s="456" t="s">
        <v>1723</v>
      </c>
      <c r="B932" s="322" t="s">
        <v>1724</v>
      </c>
      <c r="C932" s="324"/>
      <c r="D932" s="324"/>
      <c r="E932" s="457" t="str">
        <f t="shared" si="43"/>
        <v/>
      </c>
      <c r="F932" s="294" t="str">
        <f t="shared" si="44"/>
        <v>否</v>
      </c>
      <c r="G932" s="174" t="str">
        <f t="shared" si="45"/>
        <v>项</v>
      </c>
    </row>
    <row r="933" ht="36" customHeight="1" spans="1:7">
      <c r="A933" s="456" t="s">
        <v>1725</v>
      </c>
      <c r="B933" s="322" t="s">
        <v>1726</v>
      </c>
      <c r="C933" s="324"/>
      <c r="D933" s="324"/>
      <c r="E933" s="457" t="str">
        <f t="shared" si="43"/>
        <v/>
      </c>
      <c r="F933" s="294" t="str">
        <f t="shared" si="44"/>
        <v>否</v>
      </c>
      <c r="G933" s="174" t="str">
        <f t="shared" si="45"/>
        <v>项</v>
      </c>
    </row>
    <row r="934" ht="36" customHeight="1" spans="1:7">
      <c r="A934" s="456" t="s">
        <v>1727</v>
      </c>
      <c r="B934" s="322" t="s">
        <v>1728</v>
      </c>
      <c r="C934" s="324">
        <v>1017</v>
      </c>
      <c r="D934" s="324">
        <v>1000</v>
      </c>
      <c r="E934" s="457">
        <f t="shared" si="43"/>
        <v>-0.017</v>
      </c>
      <c r="F934" s="294" t="str">
        <f t="shared" si="44"/>
        <v>是</v>
      </c>
      <c r="G934" s="174" t="str">
        <f t="shared" si="45"/>
        <v>项</v>
      </c>
    </row>
    <row r="935" ht="36" customHeight="1" spans="1:7">
      <c r="A935" s="456" t="s">
        <v>1729</v>
      </c>
      <c r="B935" s="322" t="s">
        <v>1730</v>
      </c>
      <c r="C935" s="324">
        <v>562</v>
      </c>
      <c r="D935" s="324">
        <v>600</v>
      </c>
      <c r="E935" s="457">
        <f t="shared" ref="E935:E996" si="46">IF(C935&lt;&gt;0,D935/C935-1,"")</f>
        <v>0.068</v>
      </c>
      <c r="F935" s="294" t="str">
        <f t="shared" si="44"/>
        <v>是</v>
      </c>
      <c r="G935" s="174" t="str">
        <f t="shared" si="45"/>
        <v>项</v>
      </c>
    </row>
    <row r="936" ht="36" customHeight="1" spans="1:7">
      <c r="A936" s="456" t="s">
        <v>1731</v>
      </c>
      <c r="B936" s="322" t="s">
        <v>1732</v>
      </c>
      <c r="C936" s="324"/>
      <c r="D936" s="324"/>
      <c r="E936" s="457" t="str">
        <f t="shared" si="46"/>
        <v/>
      </c>
      <c r="F936" s="294" t="str">
        <f t="shared" si="44"/>
        <v>否</v>
      </c>
      <c r="G936" s="174" t="str">
        <f t="shared" si="45"/>
        <v>项</v>
      </c>
    </row>
    <row r="937" ht="36" customHeight="1" spans="1:7">
      <c r="A937" s="456" t="s">
        <v>1733</v>
      </c>
      <c r="B937" s="322" t="s">
        <v>1734</v>
      </c>
      <c r="C937" s="324"/>
      <c r="D937" s="324"/>
      <c r="E937" s="457" t="str">
        <f t="shared" si="46"/>
        <v/>
      </c>
      <c r="F937" s="294" t="str">
        <f t="shared" si="44"/>
        <v>否</v>
      </c>
      <c r="G937" s="174" t="str">
        <f t="shared" si="45"/>
        <v>项</v>
      </c>
    </row>
    <row r="938" ht="36" customHeight="1" spans="1:7">
      <c r="A938" s="454" t="s">
        <v>1735</v>
      </c>
      <c r="B938" s="318" t="s">
        <v>1736</v>
      </c>
      <c r="C938" s="326"/>
      <c r="D938" s="326"/>
      <c r="E938" s="457" t="str">
        <f t="shared" si="46"/>
        <v/>
      </c>
      <c r="F938" s="294" t="str">
        <f t="shared" si="44"/>
        <v>否</v>
      </c>
      <c r="G938" s="174" t="str">
        <f t="shared" si="45"/>
        <v>款</v>
      </c>
    </row>
    <row r="939" ht="36" customHeight="1" spans="1:7">
      <c r="A939" s="456" t="s">
        <v>1737</v>
      </c>
      <c r="B939" s="322" t="s">
        <v>1738</v>
      </c>
      <c r="C939" s="324"/>
      <c r="D939" s="324"/>
      <c r="E939" s="457" t="str">
        <f t="shared" si="46"/>
        <v/>
      </c>
      <c r="F939" s="294" t="str">
        <f t="shared" si="44"/>
        <v>否</v>
      </c>
      <c r="G939" s="174" t="str">
        <f t="shared" si="45"/>
        <v>项</v>
      </c>
    </row>
    <row r="940" ht="36" customHeight="1" spans="1:7">
      <c r="A940" s="456" t="s">
        <v>1739</v>
      </c>
      <c r="B940" s="322" t="s">
        <v>1740</v>
      </c>
      <c r="C940" s="324"/>
      <c r="D940" s="324"/>
      <c r="E940" s="457" t="str">
        <f t="shared" si="46"/>
        <v/>
      </c>
      <c r="F940" s="294" t="str">
        <f t="shared" si="44"/>
        <v>否</v>
      </c>
      <c r="G940" s="174" t="str">
        <f t="shared" si="45"/>
        <v>项</v>
      </c>
    </row>
    <row r="941" ht="36" customHeight="1" spans="1:7">
      <c r="A941" s="454" t="s">
        <v>1741</v>
      </c>
      <c r="B941" s="318" t="s">
        <v>1742</v>
      </c>
      <c r="C941" s="326">
        <v>3</v>
      </c>
      <c r="D941" s="326">
        <v>3</v>
      </c>
      <c r="E941" s="457">
        <f t="shared" si="46"/>
        <v>0</v>
      </c>
      <c r="F941" s="294" t="str">
        <f t="shared" si="44"/>
        <v>是</v>
      </c>
      <c r="G941" s="174" t="str">
        <f t="shared" si="45"/>
        <v>款</v>
      </c>
    </row>
    <row r="942" ht="36" customHeight="1" spans="1:7">
      <c r="A942" s="456" t="s">
        <v>1743</v>
      </c>
      <c r="B942" s="322" t="s">
        <v>1744</v>
      </c>
      <c r="C942" s="324"/>
      <c r="D942" s="324"/>
      <c r="E942" s="457" t="str">
        <f t="shared" si="46"/>
        <v/>
      </c>
      <c r="F942" s="294" t="str">
        <f t="shared" si="44"/>
        <v>否</v>
      </c>
      <c r="G942" s="174" t="str">
        <f t="shared" si="45"/>
        <v>项</v>
      </c>
    </row>
    <row r="943" ht="36" customHeight="1" spans="1:7">
      <c r="A943" s="456" t="s">
        <v>1745</v>
      </c>
      <c r="B943" s="322" t="s">
        <v>1746</v>
      </c>
      <c r="C943" s="324">
        <v>3</v>
      </c>
      <c r="D943" s="324">
        <v>3</v>
      </c>
      <c r="E943" s="457">
        <f t="shared" si="46"/>
        <v>0</v>
      </c>
      <c r="F943" s="294" t="str">
        <f t="shared" si="44"/>
        <v>是</v>
      </c>
      <c r="G943" s="174" t="str">
        <f t="shared" si="45"/>
        <v>项</v>
      </c>
    </row>
    <row r="944" ht="36" customHeight="1" spans="1:7">
      <c r="A944" s="454" t="s">
        <v>92</v>
      </c>
      <c r="B944" s="318" t="s">
        <v>93</v>
      </c>
      <c r="C944" s="326">
        <v>13198</v>
      </c>
      <c r="D944" s="326">
        <v>13462</v>
      </c>
      <c r="E944" s="457">
        <f t="shared" si="46"/>
        <v>0.02</v>
      </c>
      <c r="F944" s="294" t="str">
        <f t="shared" si="44"/>
        <v>是</v>
      </c>
      <c r="G944" s="174" t="str">
        <f t="shared" si="45"/>
        <v>类</v>
      </c>
    </row>
    <row r="945" ht="36" customHeight="1" spans="1:7">
      <c r="A945" s="454" t="s">
        <v>1747</v>
      </c>
      <c r="B945" s="318" t="s">
        <v>1748</v>
      </c>
      <c r="C945" s="326">
        <v>5915</v>
      </c>
      <c r="D945" s="326">
        <v>6007</v>
      </c>
      <c r="E945" s="457">
        <f t="shared" si="46"/>
        <v>0.016</v>
      </c>
      <c r="F945" s="294" t="str">
        <f t="shared" si="44"/>
        <v>是</v>
      </c>
      <c r="G945" s="174" t="str">
        <f t="shared" si="45"/>
        <v>款</v>
      </c>
    </row>
    <row r="946" ht="36" customHeight="1" spans="1:7">
      <c r="A946" s="456" t="s">
        <v>1749</v>
      </c>
      <c r="B946" s="322" t="s">
        <v>138</v>
      </c>
      <c r="C946" s="324">
        <v>373</v>
      </c>
      <c r="D946" s="324">
        <v>409</v>
      </c>
      <c r="E946" s="457">
        <f t="shared" si="46"/>
        <v>0.097</v>
      </c>
      <c r="F946" s="294" t="str">
        <f t="shared" si="44"/>
        <v>是</v>
      </c>
      <c r="G946" s="174" t="str">
        <f t="shared" si="45"/>
        <v>项</v>
      </c>
    </row>
    <row r="947" ht="36" customHeight="1" spans="1:7">
      <c r="A947" s="456" t="s">
        <v>1750</v>
      </c>
      <c r="B947" s="322" t="s">
        <v>140</v>
      </c>
      <c r="C947" s="324"/>
      <c r="D947" s="324"/>
      <c r="E947" s="457" t="str">
        <f t="shared" si="46"/>
        <v/>
      </c>
      <c r="F947" s="294" t="str">
        <f t="shared" si="44"/>
        <v>否</v>
      </c>
      <c r="G947" s="174" t="str">
        <f t="shared" si="45"/>
        <v>项</v>
      </c>
    </row>
    <row r="948" ht="36" customHeight="1" spans="1:7">
      <c r="A948" s="456" t="s">
        <v>1751</v>
      </c>
      <c r="B948" s="322" t="s">
        <v>142</v>
      </c>
      <c r="C948" s="324"/>
      <c r="D948" s="324"/>
      <c r="E948" s="457" t="str">
        <f t="shared" si="46"/>
        <v/>
      </c>
      <c r="F948" s="294" t="str">
        <f t="shared" ref="F948:F1010" si="47">IF(LEN(A948)=3,"是",IF(B948&lt;&gt;"",IF(SUM(C948:D948)&lt;&gt;0,"是","否"),"是"))</f>
        <v>否</v>
      </c>
      <c r="G948" s="174" t="str">
        <f t="shared" ref="G948:G1010" si="48">IF(LEN(A948)=3,"类",IF(LEN(A948)=5,"款","项"))</f>
        <v>项</v>
      </c>
    </row>
    <row r="949" ht="36" customHeight="1" spans="1:7">
      <c r="A949" s="456" t="s">
        <v>1752</v>
      </c>
      <c r="B949" s="322" t="s">
        <v>1753</v>
      </c>
      <c r="C949" s="324">
        <v>2296</v>
      </c>
      <c r="D949" s="324">
        <v>2787</v>
      </c>
      <c r="E949" s="457">
        <f t="shared" si="46"/>
        <v>0.214</v>
      </c>
      <c r="F949" s="294" t="str">
        <f t="shared" si="47"/>
        <v>是</v>
      </c>
      <c r="G949" s="174" t="str">
        <f t="shared" si="48"/>
        <v>项</v>
      </c>
    </row>
    <row r="950" ht="36" customHeight="1" spans="1:7">
      <c r="A950" s="456" t="s">
        <v>1754</v>
      </c>
      <c r="B950" s="322" t="s">
        <v>1755</v>
      </c>
      <c r="C950" s="324">
        <v>2379</v>
      </c>
      <c r="D950" s="324">
        <v>2400</v>
      </c>
      <c r="E950" s="457">
        <f t="shared" si="46"/>
        <v>0.009</v>
      </c>
      <c r="F950" s="294" t="str">
        <f t="shared" si="47"/>
        <v>是</v>
      </c>
      <c r="G950" s="174" t="str">
        <f t="shared" si="48"/>
        <v>项</v>
      </c>
    </row>
    <row r="951" ht="36" customHeight="1" spans="1:7">
      <c r="A951" s="456" t="s">
        <v>1756</v>
      </c>
      <c r="B951" s="322" t="s">
        <v>1757</v>
      </c>
      <c r="C951" s="324"/>
      <c r="D951" s="324"/>
      <c r="E951" s="457" t="str">
        <f t="shared" si="46"/>
        <v/>
      </c>
      <c r="F951" s="294" t="str">
        <f t="shared" si="47"/>
        <v>否</v>
      </c>
      <c r="G951" s="174" t="str">
        <f t="shared" si="48"/>
        <v>项</v>
      </c>
    </row>
    <row r="952" ht="36" customHeight="1" spans="1:7">
      <c r="A952" s="456" t="s">
        <v>1758</v>
      </c>
      <c r="B952" s="322" t="s">
        <v>1759</v>
      </c>
      <c r="C952" s="324"/>
      <c r="D952" s="324"/>
      <c r="E952" s="457" t="str">
        <f t="shared" si="46"/>
        <v/>
      </c>
      <c r="F952" s="294" t="str">
        <f t="shared" si="47"/>
        <v>否</v>
      </c>
      <c r="G952" s="174" t="str">
        <f t="shared" si="48"/>
        <v>项</v>
      </c>
    </row>
    <row r="953" ht="36" customHeight="1" spans="1:7">
      <c r="A953" s="456" t="s">
        <v>1760</v>
      </c>
      <c r="B953" s="322" t="s">
        <v>1761</v>
      </c>
      <c r="C953" s="324"/>
      <c r="D953" s="324"/>
      <c r="E953" s="457" t="str">
        <f t="shared" si="46"/>
        <v/>
      </c>
      <c r="F953" s="294" t="str">
        <f t="shared" si="47"/>
        <v>否</v>
      </c>
      <c r="G953" s="174" t="str">
        <f t="shared" si="48"/>
        <v>项</v>
      </c>
    </row>
    <row r="954" ht="36" customHeight="1" spans="1:7">
      <c r="A954" s="456" t="s">
        <v>1762</v>
      </c>
      <c r="B954" s="322" t="s">
        <v>1763</v>
      </c>
      <c r="C954" s="324"/>
      <c r="D954" s="324"/>
      <c r="E954" s="457" t="str">
        <f t="shared" si="46"/>
        <v/>
      </c>
      <c r="F954" s="294" t="str">
        <f t="shared" si="47"/>
        <v>否</v>
      </c>
      <c r="G954" s="174" t="str">
        <f t="shared" si="48"/>
        <v>项</v>
      </c>
    </row>
    <row r="955" ht="36" customHeight="1" spans="1:7">
      <c r="A955" s="456" t="s">
        <v>1764</v>
      </c>
      <c r="B955" s="322" t="s">
        <v>1765</v>
      </c>
      <c r="C955" s="324"/>
      <c r="D955" s="324"/>
      <c r="E955" s="457" t="str">
        <f t="shared" si="46"/>
        <v/>
      </c>
      <c r="F955" s="294" t="str">
        <f t="shared" si="47"/>
        <v>否</v>
      </c>
      <c r="G955" s="174" t="str">
        <f t="shared" si="48"/>
        <v>项</v>
      </c>
    </row>
    <row r="956" ht="36" customHeight="1" spans="1:7">
      <c r="A956" s="456" t="s">
        <v>1766</v>
      </c>
      <c r="B956" s="322" t="s">
        <v>1767</v>
      </c>
      <c r="C956" s="324"/>
      <c r="D956" s="324"/>
      <c r="E956" s="457" t="str">
        <f t="shared" si="46"/>
        <v/>
      </c>
      <c r="F956" s="294" t="str">
        <f t="shared" si="47"/>
        <v>否</v>
      </c>
      <c r="G956" s="174" t="str">
        <f t="shared" si="48"/>
        <v>项</v>
      </c>
    </row>
    <row r="957" ht="36" customHeight="1" spans="1:7">
      <c r="A957" s="456" t="s">
        <v>1768</v>
      </c>
      <c r="B957" s="322" t="s">
        <v>1769</v>
      </c>
      <c r="C957" s="324"/>
      <c r="D957" s="324"/>
      <c r="E957" s="457" t="str">
        <f t="shared" si="46"/>
        <v/>
      </c>
      <c r="F957" s="294" t="str">
        <f t="shared" si="47"/>
        <v>否</v>
      </c>
      <c r="G957" s="174" t="str">
        <f t="shared" si="48"/>
        <v>项</v>
      </c>
    </row>
    <row r="958" ht="36" customHeight="1" spans="1:7">
      <c r="A958" s="456" t="s">
        <v>1770</v>
      </c>
      <c r="B958" s="322" t="s">
        <v>1771</v>
      </c>
      <c r="C958" s="324"/>
      <c r="D958" s="324"/>
      <c r="E958" s="457" t="str">
        <f t="shared" si="46"/>
        <v/>
      </c>
      <c r="F958" s="294" t="str">
        <f t="shared" si="47"/>
        <v>否</v>
      </c>
      <c r="G958" s="174" t="str">
        <f t="shared" si="48"/>
        <v>项</v>
      </c>
    </row>
    <row r="959" ht="36" customHeight="1" spans="1:7">
      <c r="A959" s="456" t="s">
        <v>1772</v>
      </c>
      <c r="B959" s="322" t="s">
        <v>1773</v>
      </c>
      <c r="C959" s="324"/>
      <c r="D959" s="324"/>
      <c r="E959" s="457" t="str">
        <f t="shared" si="46"/>
        <v/>
      </c>
      <c r="F959" s="294" t="str">
        <f t="shared" si="47"/>
        <v>否</v>
      </c>
      <c r="G959" s="174" t="str">
        <f t="shared" si="48"/>
        <v>项</v>
      </c>
    </row>
    <row r="960" ht="36" customHeight="1" spans="1:7">
      <c r="A960" s="456" t="s">
        <v>1774</v>
      </c>
      <c r="B960" s="322" t="s">
        <v>1775</v>
      </c>
      <c r="C960" s="324"/>
      <c r="D960" s="324"/>
      <c r="E960" s="457" t="str">
        <f t="shared" si="46"/>
        <v/>
      </c>
      <c r="F960" s="294" t="str">
        <f t="shared" si="47"/>
        <v>否</v>
      </c>
      <c r="G960" s="174" t="str">
        <f t="shared" si="48"/>
        <v>项</v>
      </c>
    </row>
    <row r="961" ht="36" customHeight="1" spans="1:7">
      <c r="A961" s="456" t="s">
        <v>1776</v>
      </c>
      <c r="B961" s="322" t="s">
        <v>1777</v>
      </c>
      <c r="C961" s="324"/>
      <c r="D961" s="324"/>
      <c r="E961" s="457" t="str">
        <f t="shared" si="46"/>
        <v/>
      </c>
      <c r="F961" s="294" t="str">
        <f t="shared" si="47"/>
        <v>否</v>
      </c>
      <c r="G961" s="174" t="str">
        <f t="shared" si="48"/>
        <v>项</v>
      </c>
    </row>
    <row r="962" ht="36" customHeight="1" spans="1:7">
      <c r="A962" s="456" t="s">
        <v>1778</v>
      </c>
      <c r="B962" s="322" t="s">
        <v>1779</v>
      </c>
      <c r="C962" s="324"/>
      <c r="D962" s="324"/>
      <c r="E962" s="457" t="str">
        <f t="shared" si="46"/>
        <v/>
      </c>
      <c r="F962" s="294" t="str">
        <f t="shared" si="47"/>
        <v>否</v>
      </c>
      <c r="G962" s="174" t="str">
        <f t="shared" si="48"/>
        <v>项</v>
      </c>
    </row>
    <row r="963" ht="36" customHeight="1" spans="1:7">
      <c r="A963" s="456" t="s">
        <v>1780</v>
      </c>
      <c r="B963" s="322" t="s">
        <v>1781</v>
      </c>
      <c r="C963" s="324"/>
      <c r="D963" s="324"/>
      <c r="E963" s="457" t="str">
        <f t="shared" si="46"/>
        <v/>
      </c>
      <c r="F963" s="294" t="str">
        <f t="shared" si="47"/>
        <v>否</v>
      </c>
      <c r="G963" s="174" t="str">
        <f t="shared" si="48"/>
        <v>项</v>
      </c>
    </row>
    <row r="964" ht="36" customHeight="1" spans="1:7">
      <c r="A964" s="456" t="s">
        <v>1782</v>
      </c>
      <c r="B964" s="322" t="s">
        <v>1783</v>
      </c>
      <c r="C964" s="324"/>
      <c r="D964" s="324"/>
      <c r="E964" s="457" t="str">
        <f t="shared" si="46"/>
        <v/>
      </c>
      <c r="F964" s="294" t="str">
        <f t="shared" si="47"/>
        <v>否</v>
      </c>
      <c r="G964" s="174" t="str">
        <f t="shared" si="48"/>
        <v>项</v>
      </c>
    </row>
    <row r="965" ht="36" customHeight="1" spans="1:7">
      <c r="A965" s="456" t="s">
        <v>1784</v>
      </c>
      <c r="B965" s="322" t="s">
        <v>1785</v>
      </c>
      <c r="C965" s="324"/>
      <c r="D965" s="324"/>
      <c r="E965" s="457" t="str">
        <f t="shared" si="46"/>
        <v/>
      </c>
      <c r="F965" s="294" t="str">
        <f t="shared" si="47"/>
        <v>否</v>
      </c>
      <c r="G965" s="174" t="str">
        <f t="shared" si="48"/>
        <v>项</v>
      </c>
    </row>
    <row r="966" ht="36" customHeight="1" spans="1:7">
      <c r="A966" s="456" t="s">
        <v>1786</v>
      </c>
      <c r="B966" s="322" t="s">
        <v>1787</v>
      </c>
      <c r="C966" s="324"/>
      <c r="D966" s="324"/>
      <c r="E966" s="457" t="str">
        <f t="shared" si="46"/>
        <v/>
      </c>
      <c r="F966" s="294" t="str">
        <f t="shared" si="47"/>
        <v>否</v>
      </c>
      <c r="G966" s="174" t="str">
        <f t="shared" si="48"/>
        <v>项</v>
      </c>
    </row>
    <row r="967" ht="36" customHeight="1" spans="1:7">
      <c r="A967" s="456" t="s">
        <v>1788</v>
      </c>
      <c r="B967" s="322" t="s">
        <v>1789</v>
      </c>
      <c r="C967" s="324">
        <v>867</v>
      </c>
      <c r="D967" s="324">
        <v>411</v>
      </c>
      <c r="E967" s="457">
        <f t="shared" si="46"/>
        <v>-0.526</v>
      </c>
      <c r="F967" s="294" t="str">
        <f t="shared" si="47"/>
        <v>是</v>
      </c>
      <c r="G967" s="174" t="str">
        <f t="shared" si="48"/>
        <v>项</v>
      </c>
    </row>
    <row r="968" ht="36" customHeight="1" spans="1:7">
      <c r="A968" s="454" t="s">
        <v>1790</v>
      </c>
      <c r="B968" s="318" t="s">
        <v>1791</v>
      </c>
      <c r="C968" s="326"/>
      <c r="D968" s="326"/>
      <c r="E968" s="457" t="str">
        <f t="shared" si="46"/>
        <v/>
      </c>
      <c r="F968" s="294" t="str">
        <f t="shared" si="47"/>
        <v>否</v>
      </c>
      <c r="G968" s="174" t="str">
        <f t="shared" si="48"/>
        <v>款</v>
      </c>
    </row>
    <row r="969" ht="36" customHeight="1" spans="1:7">
      <c r="A969" s="456" t="s">
        <v>1792</v>
      </c>
      <c r="B969" s="322" t="s">
        <v>138</v>
      </c>
      <c r="C969" s="324"/>
      <c r="D969" s="324"/>
      <c r="E969" s="457" t="str">
        <f t="shared" si="46"/>
        <v/>
      </c>
      <c r="F969" s="294" t="str">
        <f t="shared" si="47"/>
        <v>否</v>
      </c>
      <c r="G969" s="174" t="str">
        <f t="shared" si="48"/>
        <v>项</v>
      </c>
    </row>
    <row r="970" ht="36" customHeight="1" spans="1:7">
      <c r="A970" s="456" t="s">
        <v>1793</v>
      </c>
      <c r="B970" s="322" t="s">
        <v>140</v>
      </c>
      <c r="C970" s="324"/>
      <c r="D970" s="324"/>
      <c r="E970" s="457" t="str">
        <f t="shared" si="46"/>
        <v/>
      </c>
      <c r="F970" s="294" t="str">
        <f t="shared" si="47"/>
        <v>否</v>
      </c>
      <c r="G970" s="174" t="str">
        <f t="shared" si="48"/>
        <v>项</v>
      </c>
    </row>
    <row r="971" ht="36" customHeight="1" spans="1:7">
      <c r="A971" s="456" t="s">
        <v>1794</v>
      </c>
      <c r="B971" s="322" t="s">
        <v>142</v>
      </c>
      <c r="C971" s="324"/>
      <c r="D971" s="324"/>
      <c r="E971" s="457" t="str">
        <f t="shared" si="46"/>
        <v/>
      </c>
      <c r="F971" s="294" t="str">
        <f t="shared" si="47"/>
        <v>否</v>
      </c>
      <c r="G971" s="174" t="str">
        <f t="shared" si="48"/>
        <v>项</v>
      </c>
    </row>
    <row r="972" ht="36" customHeight="1" spans="1:7">
      <c r="A972" s="456" t="s">
        <v>1795</v>
      </c>
      <c r="B972" s="322" t="s">
        <v>1796</v>
      </c>
      <c r="C972" s="324"/>
      <c r="D972" s="324"/>
      <c r="E972" s="457" t="str">
        <f t="shared" si="46"/>
        <v/>
      </c>
      <c r="F972" s="294" t="str">
        <f t="shared" si="47"/>
        <v>否</v>
      </c>
      <c r="G972" s="174" t="str">
        <f t="shared" si="48"/>
        <v>项</v>
      </c>
    </row>
    <row r="973" ht="36" customHeight="1" spans="1:7">
      <c r="A973" s="456" t="s">
        <v>1797</v>
      </c>
      <c r="B973" s="322" t="s">
        <v>1798</v>
      </c>
      <c r="C973" s="324"/>
      <c r="D973" s="324"/>
      <c r="E973" s="457" t="str">
        <f t="shared" si="46"/>
        <v/>
      </c>
      <c r="F973" s="294" t="str">
        <f t="shared" si="47"/>
        <v>否</v>
      </c>
      <c r="G973" s="174" t="str">
        <f t="shared" si="48"/>
        <v>项</v>
      </c>
    </row>
    <row r="974" ht="36" customHeight="1" spans="1:7">
      <c r="A974" s="456" t="s">
        <v>1799</v>
      </c>
      <c r="B974" s="322" t="s">
        <v>1800</v>
      </c>
      <c r="C974" s="324"/>
      <c r="D974" s="324"/>
      <c r="E974" s="457" t="str">
        <f t="shared" si="46"/>
        <v/>
      </c>
      <c r="F974" s="294" t="str">
        <f t="shared" si="47"/>
        <v>否</v>
      </c>
      <c r="G974" s="174" t="str">
        <f t="shared" si="48"/>
        <v>项</v>
      </c>
    </row>
    <row r="975" ht="36" customHeight="1" spans="1:7">
      <c r="A975" s="456" t="s">
        <v>1801</v>
      </c>
      <c r="B975" s="322" t="s">
        <v>1802</v>
      </c>
      <c r="C975" s="324"/>
      <c r="D975" s="324"/>
      <c r="E975" s="457" t="str">
        <f t="shared" si="46"/>
        <v/>
      </c>
      <c r="F975" s="294" t="str">
        <f t="shared" si="47"/>
        <v>否</v>
      </c>
      <c r="G975" s="174" t="str">
        <f t="shared" si="48"/>
        <v>项</v>
      </c>
    </row>
    <row r="976" ht="36" customHeight="1" spans="1:7">
      <c r="A976" s="456" t="s">
        <v>1803</v>
      </c>
      <c r="B976" s="322" t="s">
        <v>1804</v>
      </c>
      <c r="C976" s="324"/>
      <c r="D976" s="324"/>
      <c r="E976" s="457" t="str">
        <f t="shared" si="46"/>
        <v/>
      </c>
      <c r="F976" s="294" t="str">
        <f t="shared" si="47"/>
        <v>否</v>
      </c>
      <c r="G976" s="174" t="str">
        <f t="shared" si="48"/>
        <v>项</v>
      </c>
    </row>
    <row r="977" ht="36" customHeight="1" spans="1:7">
      <c r="A977" s="456" t="s">
        <v>1805</v>
      </c>
      <c r="B977" s="322" t="s">
        <v>1806</v>
      </c>
      <c r="C977" s="324"/>
      <c r="D977" s="324"/>
      <c r="E977" s="457" t="str">
        <f t="shared" si="46"/>
        <v/>
      </c>
      <c r="F977" s="294" t="str">
        <f t="shared" si="47"/>
        <v>否</v>
      </c>
      <c r="G977" s="174" t="str">
        <f t="shared" si="48"/>
        <v>项</v>
      </c>
    </row>
    <row r="978" ht="36" customHeight="1" spans="1:7">
      <c r="A978" s="454" t="s">
        <v>1807</v>
      </c>
      <c r="B978" s="318" t="s">
        <v>1808</v>
      </c>
      <c r="C978" s="326">
        <v>90</v>
      </c>
      <c r="D978" s="326">
        <v>70</v>
      </c>
      <c r="E978" s="457">
        <f t="shared" si="46"/>
        <v>-0.222</v>
      </c>
      <c r="F978" s="294" t="str">
        <f t="shared" si="47"/>
        <v>是</v>
      </c>
      <c r="G978" s="174" t="str">
        <f t="shared" si="48"/>
        <v>款</v>
      </c>
    </row>
    <row r="979" ht="36" customHeight="1" spans="1:7">
      <c r="A979" s="456" t="s">
        <v>1809</v>
      </c>
      <c r="B979" s="322" t="s">
        <v>138</v>
      </c>
      <c r="C979" s="324"/>
      <c r="D979" s="324"/>
      <c r="E979" s="457" t="str">
        <f t="shared" si="46"/>
        <v/>
      </c>
      <c r="F979" s="294" t="str">
        <f t="shared" si="47"/>
        <v>否</v>
      </c>
      <c r="G979" s="174" t="str">
        <f t="shared" si="48"/>
        <v>项</v>
      </c>
    </row>
    <row r="980" ht="36" customHeight="1" spans="1:7">
      <c r="A980" s="456" t="s">
        <v>1810</v>
      </c>
      <c r="B980" s="322" t="s">
        <v>140</v>
      </c>
      <c r="C980" s="324"/>
      <c r="D980" s="324"/>
      <c r="E980" s="457" t="str">
        <f t="shared" si="46"/>
        <v/>
      </c>
      <c r="F980" s="294" t="str">
        <f t="shared" si="47"/>
        <v>否</v>
      </c>
      <c r="G980" s="174" t="str">
        <f t="shared" si="48"/>
        <v>项</v>
      </c>
    </row>
    <row r="981" ht="36" customHeight="1" spans="1:7">
      <c r="A981" s="456" t="s">
        <v>1811</v>
      </c>
      <c r="B981" s="322" t="s">
        <v>142</v>
      </c>
      <c r="C981" s="324"/>
      <c r="D981" s="324"/>
      <c r="E981" s="457" t="str">
        <f t="shared" si="46"/>
        <v/>
      </c>
      <c r="F981" s="294" t="str">
        <f t="shared" si="47"/>
        <v>否</v>
      </c>
      <c r="G981" s="174" t="str">
        <f t="shared" si="48"/>
        <v>项</v>
      </c>
    </row>
    <row r="982" ht="36" customHeight="1" spans="1:7">
      <c r="A982" s="456" t="s">
        <v>1812</v>
      </c>
      <c r="B982" s="322" t="s">
        <v>1813</v>
      </c>
      <c r="C982" s="324">
        <v>63</v>
      </c>
      <c r="D982" s="324">
        <v>70</v>
      </c>
      <c r="E982" s="457">
        <f t="shared" si="46"/>
        <v>0.111</v>
      </c>
      <c r="F982" s="294" t="str">
        <f t="shared" si="47"/>
        <v>是</v>
      </c>
      <c r="G982" s="174" t="str">
        <f t="shared" si="48"/>
        <v>项</v>
      </c>
    </row>
    <row r="983" ht="36" customHeight="1" spans="1:7">
      <c r="A983" s="456" t="s">
        <v>1814</v>
      </c>
      <c r="B983" s="322" t="s">
        <v>1815</v>
      </c>
      <c r="C983" s="324"/>
      <c r="D983" s="324"/>
      <c r="E983" s="457" t="str">
        <f t="shared" si="46"/>
        <v/>
      </c>
      <c r="F983" s="294" t="str">
        <f t="shared" si="47"/>
        <v>否</v>
      </c>
      <c r="G983" s="174" t="str">
        <f t="shared" si="48"/>
        <v>项</v>
      </c>
    </row>
    <row r="984" ht="36" customHeight="1" spans="1:7">
      <c r="A984" s="456" t="s">
        <v>1816</v>
      </c>
      <c r="B984" s="322" t="s">
        <v>1817</v>
      </c>
      <c r="C984" s="324"/>
      <c r="D984" s="324"/>
      <c r="E984" s="457" t="str">
        <f t="shared" si="46"/>
        <v/>
      </c>
      <c r="F984" s="294" t="str">
        <f t="shared" si="47"/>
        <v>否</v>
      </c>
      <c r="G984" s="174" t="str">
        <f t="shared" si="48"/>
        <v>项</v>
      </c>
    </row>
    <row r="985" ht="36" customHeight="1" spans="1:7">
      <c r="A985" s="456" t="s">
        <v>1818</v>
      </c>
      <c r="B985" s="322" t="s">
        <v>1819</v>
      </c>
      <c r="C985" s="324"/>
      <c r="D985" s="324"/>
      <c r="E985" s="457" t="str">
        <f t="shared" si="46"/>
        <v/>
      </c>
      <c r="F985" s="294" t="str">
        <f t="shared" si="47"/>
        <v>否</v>
      </c>
      <c r="G985" s="174" t="str">
        <f t="shared" si="48"/>
        <v>项</v>
      </c>
    </row>
    <row r="986" ht="36" customHeight="1" spans="1:7">
      <c r="A986" s="456" t="s">
        <v>1820</v>
      </c>
      <c r="B986" s="322" t="s">
        <v>1821</v>
      </c>
      <c r="C986" s="324"/>
      <c r="D986" s="324"/>
      <c r="E986" s="457" t="str">
        <f t="shared" si="46"/>
        <v/>
      </c>
      <c r="F986" s="294" t="str">
        <f t="shared" si="47"/>
        <v>否</v>
      </c>
      <c r="G986" s="174" t="str">
        <f t="shared" si="48"/>
        <v>项</v>
      </c>
    </row>
    <row r="987" ht="36" customHeight="1" spans="1:7">
      <c r="A987" s="456" t="s">
        <v>1822</v>
      </c>
      <c r="B987" s="322" t="s">
        <v>1823</v>
      </c>
      <c r="C987" s="324">
        <v>27</v>
      </c>
      <c r="D987" s="324">
        <v>0</v>
      </c>
      <c r="E987" s="457">
        <f t="shared" si="46"/>
        <v>-1</v>
      </c>
      <c r="F987" s="294" t="str">
        <f t="shared" si="47"/>
        <v>是</v>
      </c>
      <c r="G987" s="174" t="str">
        <f t="shared" si="48"/>
        <v>项</v>
      </c>
    </row>
    <row r="988" ht="36" customHeight="1" spans="1:7">
      <c r="A988" s="454" t="s">
        <v>1824</v>
      </c>
      <c r="B988" s="318" t="s">
        <v>1825</v>
      </c>
      <c r="C988" s="326">
        <v>372</v>
      </c>
      <c r="D988" s="326">
        <v>385</v>
      </c>
      <c r="E988" s="457">
        <f t="shared" si="46"/>
        <v>0.035</v>
      </c>
      <c r="F988" s="294" t="str">
        <f t="shared" si="47"/>
        <v>是</v>
      </c>
      <c r="G988" s="174" t="str">
        <f t="shared" si="48"/>
        <v>款</v>
      </c>
    </row>
    <row r="989" ht="36" customHeight="1" spans="1:7">
      <c r="A989" s="456" t="s">
        <v>1826</v>
      </c>
      <c r="B989" s="322" t="s">
        <v>1827</v>
      </c>
      <c r="C989" s="324">
        <v>13</v>
      </c>
      <c r="D989" s="324">
        <v>15</v>
      </c>
      <c r="E989" s="457">
        <f t="shared" si="46"/>
        <v>0.154</v>
      </c>
      <c r="F989" s="294" t="str">
        <f t="shared" si="47"/>
        <v>是</v>
      </c>
      <c r="G989" s="174" t="str">
        <f t="shared" si="48"/>
        <v>项</v>
      </c>
    </row>
    <row r="990" ht="36" customHeight="1" spans="1:7">
      <c r="A990" s="456" t="s">
        <v>1828</v>
      </c>
      <c r="B990" s="322" t="s">
        <v>1829</v>
      </c>
      <c r="C990" s="324">
        <v>110</v>
      </c>
      <c r="D990" s="324">
        <v>120</v>
      </c>
      <c r="E990" s="457">
        <f t="shared" si="46"/>
        <v>0.091</v>
      </c>
      <c r="F990" s="294" t="str">
        <f t="shared" si="47"/>
        <v>是</v>
      </c>
      <c r="G990" s="174" t="str">
        <f t="shared" si="48"/>
        <v>项</v>
      </c>
    </row>
    <row r="991" ht="36" customHeight="1" spans="1:7">
      <c r="A991" s="456" t="s">
        <v>1830</v>
      </c>
      <c r="B991" s="322" t="s">
        <v>1831</v>
      </c>
      <c r="C991" s="324">
        <v>249</v>
      </c>
      <c r="D991" s="324">
        <v>250</v>
      </c>
      <c r="E991" s="457">
        <f t="shared" si="46"/>
        <v>0.004</v>
      </c>
      <c r="F991" s="294" t="str">
        <f t="shared" si="47"/>
        <v>是</v>
      </c>
      <c r="G991" s="174" t="str">
        <f t="shared" si="48"/>
        <v>项</v>
      </c>
    </row>
    <row r="992" ht="36" customHeight="1" spans="1:7">
      <c r="A992" s="456" t="s">
        <v>1832</v>
      </c>
      <c r="B992" s="322" t="s">
        <v>1833</v>
      </c>
      <c r="C992" s="324"/>
      <c r="D992" s="324"/>
      <c r="E992" s="457" t="str">
        <f t="shared" si="46"/>
        <v/>
      </c>
      <c r="F992" s="294" t="str">
        <f t="shared" si="47"/>
        <v>否</v>
      </c>
      <c r="G992" s="174" t="str">
        <f t="shared" si="48"/>
        <v>项</v>
      </c>
    </row>
    <row r="993" ht="36" customHeight="1" spans="1:7">
      <c r="A993" s="454" t="s">
        <v>1834</v>
      </c>
      <c r="B993" s="318" t="s">
        <v>1835</v>
      </c>
      <c r="C993" s="326"/>
      <c r="D993" s="326"/>
      <c r="E993" s="457" t="str">
        <f t="shared" si="46"/>
        <v/>
      </c>
      <c r="F993" s="294" t="str">
        <f t="shared" si="47"/>
        <v>否</v>
      </c>
      <c r="G993" s="174" t="str">
        <f t="shared" si="48"/>
        <v>款</v>
      </c>
    </row>
    <row r="994" ht="36" customHeight="1" spans="1:7">
      <c r="A994" s="456" t="s">
        <v>1836</v>
      </c>
      <c r="B994" s="322" t="s">
        <v>138</v>
      </c>
      <c r="C994" s="324"/>
      <c r="D994" s="324"/>
      <c r="E994" s="457" t="str">
        <f t="shared" si="46"/>
        <v/>
      </c>
      <c r="F994" s="294" t="str">
        <f t="shared" si="47"/>
        <v>否</v>
      </c>
      <c r="G994" s="174" t="str">
        <f t="shared" si="48"/>
        <v>项</v>
      </c>
    </row>
    <row r="995" ht="36" customHeight="1" spans="1:7">
      <c r="A995" s="456" t="s">
        <v>1837</v>
      </c>
      <c r="B995" s="322" t="s">
        <v>140</v>
      </c>
      <c r="C995" s="324"/>
      <c r="D995" s="324"/>
      <c r="E995" s="457" t="str">
        <f t="shared" si="46"/>
        <v/>
      </c>
      <c r="F995" s="294" t="str">
        <f t="shared" si="47"/>
        <v>否</v>
      </c>
      <c r="G995" s="174" t="str">
        <f t="shared" si="48"/>
        <v>项</v>
      </c>
    </row>
    <row r="996" ht="36" customHeight="1" spans="1:7">
      <c r="A996" s="456" t="s">
        <v>1838</v>
      </c>
      <c r="B996" s="322" t="s">
        <v>142</v>
      </c>
      <c r="C996" s="324"/>
      <c r="D996" s="324"/>
      <c r="E996" s="457" t="str">
        <f t="shared" si="46"/>
        <v/>
      </c>
      <c r="F996" s="294" t="str">
        <f t="shared" si="47"/>
        <v>否</v>
      </c>
      <c r="G996" s="174" t="str">
        <f t="shared" si="48"/>
        <v>项</v>
      </c>
    </row>
    <row r="997" ht="36" customHeight="1" spans="1:7">
      <c r="A997" s="456" t="s">
        <v>1839</v>
      </c>
      <c r="B997" s="322" t="s">
        <v>1804</v>
      </c>
      <c r="C997" s="324"/>
      <c r="D997" s="324"/>
      <c r="E997" s="457" t="str">
        <f t="shared" ref="E997:E1059" si="49">IF(C997&lt;&gt;0,D997/C997-1,"")</f>
        <v/>
      </c>
      <c r="F997" s="294" t="str">
        <f t="shared" si="47"/>
        <v>否</v>
      </c>
      <c r="G997" s="174" t="str">
        <f t="shared" si="48"/>
        <v>项</v>
      </c>
    </row>
    <row r="998" ht="36" customHeight="1" spans="1:7">
      <c r="A998" s="456" t="s">
        <v>1840</v>
      </c>
      <c r="B998" s="322" t="s">
        <v>1841</v>
      </c>
      <c r="C998" s="324"/>
      <c r="D998" s="324"/>
      <c r="E998" s="457" t="str">
        <f t="shared" si="49"/>
        <v/>
      </c>
      <c r="F998" s="294" t="str">
        <f t="shared" si="47"/>
        <v>否</v>
      </c>
      <c r="G998" s="174" t="str">
        <f t="shared" si="48"/>
        <v>项</v>
      </c>
    </row>
    <row r="999" ht="36" customHeight="1" spans="1:7">
      <c r="A999" s="456" t="s">
        <v>1842</v>
      </c>
      <c r="B999" s="322" t="s">
        <v>1843</v>
      </c>
      <c r="C999" s="324"/>
      <c r="D999" s="324"/>
      <c r="E999" s="457" t="str">
        <f t="shared" si="49"/>
        <v/>
      </c>
      <c r="F999" s="294" t="str">
        <f t="shared" si="47"/>
        <v>否</v>
      </c>
      <c r="G999" s="174" t="str">
        <f t="shared" si="48"/>
        <v>项</v>
      </c>
    </row>
    <row r="1000" ht="36" customHeight="1" spans="1:7">
      <c r="A1000" s="454" t="s">
        <v>1844</v>
      </c>
      <c r="B1000" s="318" t="s">
        <v>1845</v>
      </c>
      <c r="C1000" s="326">
        <v>6821</v>
      </c>
      <c r="D1000" s="326">
        <v>7000</v>
      </c>
      <c r="E1000" s="457">
        <f t="shared" si="49"/>
        <v>0.026</v>
      </c>
      <c r="F1000" s="294" t="str">
        <f t="shared" si="47"/>
        <v>是</v>
      </c>
      <c r="G1000" s="174" t="str">
        <f t="shared" si="48"/>
        <v>款</v>
      </c>
    </row>
    <row r="1001" ht="36" customHeight="1" spans="1:7">
      <c r="A1001" s="456" t="s">
        <v>1846</v>
      </c>
      <c r="B1001" s="322" t="s">
        <v>1847</v>
      </c>
      <c r="C1001" s="324"/>
      <c r="D1001" s="324"/>
      <c r="E1001" s="457" t="str">
        <f t="shared" si="49"/>
        <v/>
      </c>
      <c r="F1001" s="294" t="str">
        <f t="shared" si="47"/>
        <v>否</v>
      </c>
      <c r="G1001" s="174" t="str">
        <f t="shared" si="48"/>
        <v>项</v>
      </c>
    </row>
    <row r="1002" ht="36" customHeight="1" spans="1:7">
      <c r="A1002" s="456" t="s">
        <v>1848</v>
      </c>
      <c r="B1002" s="322" t="s">
        <v>1849</v>
      </c>
      <c r="C1002" s="324">
        <v>6821</v>
      </c>
      <c r="D1002" s="324">
        <v>7000</v>
      </c>
      <c r="E1002" s="457">
        <f t="shared" si="49"/>
        <v>0.026</v>
      </c>
      <c r="F1002" s="294" t="str">
        <f t="shared" si="47"/>
        <v>是</v>
      </c>
      <c r="G1002" s="174" t="str">
        <f t="shared" si="48"/>
        <v>项</v>
      </c>
    </row>
    <row r="1003" ht="36" customHeight="1" spans="1:7">
      <c r="A1003" s="456" t="s">
        <v>1850</v>
      </c>
      <c r="B1003" s="322" t="s">
        <v>1851</v>
      </c>
      <c r="C1003" s="324"/>
      <c r="D1003" s="324"/>
      <c r="E1003" s="457" t="str">
        <f t="shared" si="49"/>
        <v/>
      </c>
      <c r="F1003" s="294" t="str">
        <f t="shared" si="47"/>
        <v>否</v>
      </c>
      <c r="G1003" s="174" t="str">
        <f t="shared" si="48"/>
        <v>项</v>
      </c>
    </row>
    <row r="1004" ht="36" customHeight="1" spans="1:7">
      <c r="A1004" s="456" t="s">
        <v>1852</v>
      </c>
      <c r="B1004" s="322" t="s">
        <v>1853</v>
      </c>
      <c r="C1004" s="324"/>
      <c r="D1004" s="324"/>
      <c r="E1004" s="457" t="str">
        <f t="shared" si="49"/>
        <v/>
      </c>
      <c r="F1004" s="294" t="str">
        <f t="shared" si="47"/>
        <v>否</v>
      </c>
      <c r="G1004" s="174" t="str">
        <f t="shared" si="48"/>
        <v>项</v>
      </c>
    </row>
    <row r="1005" ht="36" customHeight="1" spans="1:7">
      <c r="A1005" s="454" t="s">
        <v>1854</v>
      </c>
      <c r="B1005" s="318" t="s">
        <v>1855</v>
      </c>
      <c r="C1005" s="326"/>
      <c r="D1005" s="326"/>
      <c r="E1005" s="457" t="str">
        <f t="shared" si="49"/>
        <v/>
      </c>
      <c r="F1005" s="294" t="str">
        <f t="shared" si="47"/>
        <v>否</v>
      </c>
      <c r="G1005" s="174" t="str">
        <f t="shared" si="48"/>
        <v>款</v>
      </c>
    </row>
    <row r="1006" ht="36" customHeight="1" spans="1:7">
      <c r="A1006" s="456" t="s">
        <v>1856</v>
      </c>
      <c r="B1006" s="322" t="s">
        <v>1857</v>
      </c>
      <c r="C1006" s="324"/>
      <c r="D1006" s="324"/>
      <c r="E1006" s="457" t="str">
        <f t="shared" si="49"/>
        <v/>
      </c>
      <c r="F1006" s="294" t="str">
        <f t="shared" si="47"/>
        <v>否</v>
      </c>
      <c r="G1006" s="174" t="str">
        <f t="shared" si="48"/>
        <v>项</v>
      </c>
    </row>
    <row r="1007" ht="36" customHeight="1" spans="1:7">
      <c r="A1007" s="456" t="s">
        <v>1858</v>
      </c>
      <c r="B1007" s="322" t="s">
        <v>1859</v>
      </c>
      <c r="C1007" s="324"/>
      <c r="D1007" s="324"/>
      <c r="E1007" s="457" t="str">
        <f t="shared" si="49"/>
        <v/>
      </c>
      <c r="F1007" s="294" t="str">
        <f t="shared" si="47"/>
        <v>否</v>
      </c>
      <c r="G1007" s="174" t="str">
        <f t="shared" si="48"/>
        <v>项</v>
      </c>
    </row>
    <row r="1008" ht="36" customHeight="1" spans="1:7">
      <c r="A1008" s="454" t="s">
        <v>94</v>
      </c>
      <c r="B1008" s="318" t="s">
        <v>95</v>
      </c>
      <c r="C1008" s="326">
        <v>2154</v>
      </c>
      <c r="D1008" s="326">
        <v>2197</v>
      </c>
      <c r="E1008" s="457">
        <f t="shared" si="49"/>
        <v>0.02</v>
      </c>
      <c r="F1008" s="294" t="str">
        <f t="shared" si="47"/>
        <v>是</v>
      </c>
      <c r="G1008" s="174" t="str">
        <f t="shared" si="48"/>
        <v>类</v>
      </c>
    </row>
    <row r="1009" ht="36" customHeight="1" spans="1:7">
      <c r="A1009" s="454" t="s">
        <v>1860</v>
      </c>
      <c r="B1009" s="318" t="s">
        <v>1861</v>
      </c>
      <c r="C1009" s="326"/>
      <c r="D1009" s="326"/>
      <c r="E1009" s="457" t="str">
        <f t="shared" si="49"/>
        <v/>
      </c>
      <c r="F1009" s="294" t="str">
        <f t="shared" si="47"/>
        <v>否</v>
      </c>
      <c r="G1009" s="174" t="str">
        <f t="shared" si="48"/>
        <v>款</v>
      </c>
    </row>
    <row r="1010" ht="36" customHeight="1" spans="1:7">
      <c r="A1010" s="456" t="s">
        <v>1862</v>
      </c>
      <c r="B1010" s="322" t="s">
        <v>138</v>
      </c>
      <c r="C1010" s="324"/>
      <c r="D1010" s="324"/>
      <c r="E1010" s="457" t="str">
        <f t="shared" si="49"/>
        <v/>
      </c>
      <c r="F1010" s="294" t="str">
        <f t="shared" si="47"/>
        <v>否</v>
      </c>
      <c r="G1010" s="174" t="str">
        <f t="shared" si="48"/>
        <v>项</v>
      </c>
    </row>
    <row r="1011" ht="36" customHeight="1" spans="1:7">
      <c r="A1011" s="456" t="s">
        <v>1863</v>
      </c>
      <c r="B1011" s="322" t="s">
        <v>140</v>
      </c>
      <c r="C1011" s="324"/>
      <c r="D1011" s="324"/>
      <c r="E1011" s="457" t="str">
        <f t="shared" si="49"/>
        <v/>
      </c>
      <c r="F1011" s="294" t="str">
        <f t="shared" ref="F1011:F1074" si="50">IF(LEN(A1011)=3,"是",IF(B1011&lt;&gt;"",IF(SUM(C1011:D1011)&lt;&gt;0,"是","否"),"是"))</f>
        <v>否</v>
      </c>
      <c r="G1011" s="174" t="str">
        <f t="shared" ref="G1011:G1074" si="51">IF(LEN(A1011)=3,"类",IF(LEN(A1011)=5,"款","项"))</f>
        <v>项</v>
      </c>
    </row>
    <row r="1012" ht="36" customHeight="1" spans="1:7">
      <c r="A1012" s="456" t="s">
        <v>1864</v>
      </c>
      <c r="B1012" s="322" t="s">
        <v>142</v>
      </c>
      <c r="C1012" s="324"/>
      <c r="D1012" s="324"/>
      <c r="E1012" s="457" t="str">
        <f t="shared" si="49"/>
        <v/>
      </c>
      <c r="F1012" s="294" t="str">
        <f t="shared" si="50"/>
        <v>否</v>
      </c>
      <c r="G1012" s="174" t="str">
        <f t="shared" si="51"/>
        <v>项</v>
      </c>
    </row>
    <row r="1013" ht="36" customHeight="1" spans="1:7">
      <c r="A1013" s="456" t="s">
        <v>1865</v>
      </c>
      <c r="B1013" s="322" t="s">
        <v>1866</v>
      </c>
      <c r="C1013" s="324"/>
      <c r="D1013" s="324"/>
      <c r="E1013" s="457" t="str">
        <f t="shared" si="49"/>
        <v/>
      </c>
      <c r="F1013" s="294" t="str">
        <f t="shared" si="50"/>
        <v>否</v>
      </c>
      <c r="G1013" s="174" t="str">
        <f t="shared" si="51"/>
        <v>项</v>
      </c>
    </row>
    <row r="1014" ht="36" customHeight="1" spans="1:7">
      <c r="A1014" s="456" t="s">
        <v>1867</v>
      </c>
      <c r="B1014" s="322" t="s">
        <v>1868</v>
      </c>
      <c r="C1014" s="324"/>
      <c r="D1014" s="324"/>
      <c r="E1014" s="457" t="str">
        <f t="shared" si="49"/>
        <v/>
      </c>
      <c r="F1014" s="294" t="str">
        <f t="shared" si="50"/>
        <v>否</v>
      </c>
      <c r="G1014" s="174" t="str">
        <f t="shared" si="51"/>
        <v>项</v>
      </c>
    </row>
    <row r="1015" ht="36" customHeight="1" spans="1:7">
      <c r="A1015" s="456" t="s">
        <v>1869</v>
      </c>
      <c r="B1015" s="322" t="s">
        <v>1870</v>
      </c>
      <c r="C1015" s="324"/>
      <c r="D1015" s="324"/>
      <c r="E1015" s="457" t="str">
        <f t="shared" si="49"/>
        <v/>
      </c>
      <c r="F1015" s="294" t="str">
        <f t="shared" si="50"/>
        <v>否</v>
      </c>
      <c r="G1015" s="174" t="str">
        <f t="shared" si="51"/>
        <v>项</v>
      </c>
    </row>
    <row r="1016" ht="36" customHeight="1" spans="1:7">
      <c r="A1016" s="456" t="s">
        <v>1871</v>
      </c>
      <c r="B1016" s="322" t="s">
        <v>1872</v>
      </c>
      <c r="C1016" s="324"/>
      <c r="D1016" s="324"/>
      <c r="E1016" s="457" t="str">
        <f t="shared" si="49"/>
        <v/>
      </c>
      <c r="F1016" s="294" t="str">
        <f t="shared" si="50"/>
        <v>否</v>
      </c>
      <c r="G1016" s="174" t="str">
        <f t="shared" si="51"/>
        <v>项</v>
      </c>
    </row>
    <row r="1017" ht="36" customHeight="1" spans="1:7">
      <c r="A1017" s="456" t="s">
        <v>1873</v>
      </c>
      <c r="B1017" s="322" t="s">
        <v>1874</v>
      </c>
      <c r="C1017" s="324"/>
      <c r="D1017" s="324"/>
      <c r="E1017" s="457" t="str">
        <f t="shared" si="49"/>
        <v/>
      </c>
      <c r="F1017" s="294" t="str">
        <f t="shared" si="50"/>
        <v>否</v>
      </c>
      <c r="G1017" s="174" t="str">
        <f t="shared" si="51"/>
        <v>项</v>
      </c>
    </row>
    <row r="1018" ht="36" customHeight="1" spans="1:7">
      <c r="A1018" s="456" t="s">
        <v>1875</v>
      </c>
      <c r="B1018" s="322" t="s">
        <v>1876</v>
      </c>
      <c r="C1018" s="324"/>
      <c r="D1018" s="324"/>
      <c r="E1018" s="457" t="str">
        <f t="shared" si="49"/>
        <v/>
      </c>
      <c r="F1018" s="294" t="str">
        <f t="shared" si="50"/>
        <v>否</v>
      </c>
      <c r="G1018" s="174" t="str">
        <f t="shared" si="51"/>
        <v>项</v>
      </c>
    </row>
    <row r="1019" ht="36" customHeight="1" spans="1:7">
      <c r="A1019" s="454" t="s">
        <v>1877</v>
      </c>
      <c r="B1019" s="318" t="s">
        <v>1878</v>
      </c>
      <c r="C1019" s="326"/>
      <c r="D1019" s="326"/>
      <c r="E1019" s="457" t="str">
        <f t="shared" si="49"/>
        <v/>
      </c>
      <c r="F1019" s="294" t="str">
        <f t="shared" si="50"/>
        <v>否</v>
      </c>
      <c r="G1019" s="174" t="str">
        <f t="shared" si="51"/>
        <v>款</v>
      </c>
    </row>
    <row r="1020" ht="36" customHeight="1" spans="1:7">
      <c r="A1020" s="456" t="s">
        <v>1879</v>
      </c>
      <c r="B1020" s="322" t="s">
        <v>138</v>
      </c>
      <c r="C1020" s="324"/>
      <c r="D1020" s="324"/>
      <c r="E1020" s="457" t="str">
        <f t="shared" si="49"/>
        <v/>
      </c>
      <c r="F1020" s="294" t="str">
        <f t="shared" si="50"/>
        <v>否</v>
      </c>
      <c r="G1020" s="174" t="str">
        <f t="shared" si="51"/>
        <v>项</v>
      </c>
    </row>
    <row r="1021" ht="36" customHeight="1" spans="1:7">
      <c r="A1021" s="456" t="s">
        <v>1880</v>
      </c>
      <c r="B1021" s="322" t="s">
        <v>140</v>
      </c>
      <c r="C1021" s="324"/>
      <c r="D1021" s="324"/>
      <c r="E1021" s="457" t="str">
        <f t="shared" si="49"/>
        <v/>
      </c>
      <c r="F1021" s="294" t="str">
        <f t="shared" si="50"/>
        <v>否</v>
      </c>
      <c r="G1021" s="174" t="str">
        <f t="shared" si="51"/>
        <v>项</v>
      </c>
    </row>
    <row r="1022" ht="36" customHeight="1" spans="1:7">
      <c r="A1022" s="456" t="s">
        <v>1881</v>
      </c>
      <c r="B1022" s="322" t="s">
        <v>142</v>
      </c>
      <c r="C1022" s="324"/>
      <c r="D1022" s="324"/>
      <c r="E1022" s="457" t="str">
        <f t="shared" si="49"/>
        <v/>
      </c>
      <c r="F1022" s="294" t="str">
        <f t="shared" si="50"/>
        <v>否</v>
      </c>
      <c r="G1022" s="174" t="str">
        <f t="shared" si="51"/>
        <v>项</v>
      </c>
    </row>
    <row r="1023" ht="36" customHeight="1" spans="1:7">
      <c r="A1023" s="456" t="s">
        <v>1882</v>
      </c>
      <c r="B1023" s="322" t="s">
        <v>1883</v>
      </c>
      <c r="C1023" s="324"/>
      <c r="D1023" s="324"/>
      <c r="E1023" s="457" t="str">
        <f t="shared" si="49"/>
        <v/>
      </c>
      <c r="F1023" s="294" t="str">
        <f t="shared" si="50"/>
        <v>否</v>
      </c>
      <c r="G1023" s="174" t="str">
        <f t="shared" si="51"/>
        <v>项</v>
      </c>
    </row>
    <row r="1024" ht="36" customHeight="1" spans="1:7">
      <c r="A1024" s="456" t="s">
        <v>1884</v>
      </c>
      <c r="B1024" s="322" t="s">
        <v>1885</v>
      </c>
      <c r="C1024" s="324"/>
      <c r="D1024" s="324"/>
      <c r="E1024" s="457" t="str">
        <f t="shared" si="49"/>
        <v/>
      </c>
      <c r="F1024" s="294" t="str">
        <f t="shared" si="50"/>
        <v>否</v>
      </c>
      <c r="G1024" s="174" t="str">
        <f t="shared" si="51"/>
        <v>项</v>
      </c>
    </row>
    <row r="1025" ht="36" customHeight="1" spans="1:7">
      <c r="A1025" s="456" t="s">
        <v>1886</v>
      </c>
      <c r="B1025" s="322" t="s">
        <v>1887</v>
      </c>
      <c r="C1025" s="324"/>
      <c r="D1025" s="324"/>
      <c r="E1025" s="457" t="str">
        <f t="shared" si="49"/>
        <v/>
      </c>
      <c r="F1025" s="294" t="str">
        <f t="shared" si="50"/>
        <v>否</v>
      </c>
      <c r="G1025" s="174" t="str">
        <f t="shared" si="51"/>
        <v>项</v>
      </c>
    </row>
    <row r="1026" ht="36" customHeight="1" spans="1:7">
      <c r="A1026" s="456" t="s">
        <v>1888</v>
      </c>
      <c r="B1026" s="322" t="s">
        <v>1889</v>
      </c>
      <c r="C1026" s="324"/>
      <c r="D1026" s="324"/>
      <c r="E1026" s="457" t="str">
        <f t="shared" si="49"/>
        <v/>
      </c>
      <c r="F1026" s="294" t="str">
        <f t="shared" si="50"/>
        <v>否</v>
      </c>
      <c r="G1026" s="174" t="str">
        <f t="shared" si="51"/>
        <v>项</v>
      </c>
    </row>
    <row r="1027" ht="36" customHeight="1" spans="1:7">
      <c r="A1027" s="456" t="s">
        <v>1890</v>
      </c>
      <c r="B1027" s="322" t="s">
        <v>1891</v>
      </c>
      <c r="C1027" s="324"/>
      <c r="D1027" s="324"/>
      <c r="E1027" s="457" t="str">
        <f t="shared" si="49"/>
        <v/>
      </c>
      <c r="F1027" s="294" t="str">
        <f t="shared" si="50"/>
        <v>否</v>
      </c>
      <c r="G1027" s="174" t="str">
        <f t="shared" si="51"/>
        <v>项</v>
      </c>
    </row>
    <row r="1028" ht="36" customHeight="1" spans="1:7">
      <c r="A1028" s="456" t="s">
        <v>1892</v>
      </c>
      <c r="B1028" s="322" t="s">
        <v>1893</v>
      </c>
      <c r="C1028" s="324"/>
      <c r="D1028" s="324"/>
      <c r="E1028" s="457" t="str">
        <f t="shared" si="49"/>
        <v/>
      </c>
      <c r="F1028" s="294" t="str">
        <f t="shared" si="50"/>
        <v>否</v>
      </c>
      <c r="G1028" s="174" t="str">
        <f t="shared" si="51"/>
        <v>项</v>
      </c>
    </row>
    <row r="1029" ht="36" customHeight="1" spans="1:7">
      <c r="A1029" s="456" t="s">
        <v>1894</v>
      </c>
      <c r="B1029" s="322" t="s">
        <v>1895</v>
      </c>
      <c r="C1029" s="324"/>
      <c r="D1029" s="324"/>
      <c r="E1029" s="457" t="str">
        <f t="shared" si="49"/>
        <v/>
      </c>
      <c r="F1029" s="294" t="str">
        <f t="shared" si="50"/>
        <v>否</v>
      </c>
      <c r="G1029" s="174" t="str">
        <f t="shared" si="51"/>
        <v>项</v>
      </c>
    </row>
    <row r="1030" ht="36" customHeight="1" spans="1:7">
      <c r="A1030" s="456" t="s">
        <v>1896</v>
      </c>
      <c r="B1030" s="322" t="s">
        <v>1897</v>
      </c>
      <c r="C1030" s="324"/>
      <c r="D1030" s="324"/>
      <c r="E1030" s="457" t="str">
        <f t="shared" si="49"/>
        <v/>
      </c>
      <c r="F1030" s="294" t="str">
        <f t="shared" si="50"/>
        <v>否</v>
      </c>
      <c r="G1030" s="174" t="str">
        <f t="shared" si="51"/>
        <v>项</v>
      </c>
    </row>
    <row r="1031" ht="36" customHeight="1" spans="1:7">
      <c r="A1031" s="456" t="s">
        <v>1898</v>
      </c>
      <c r="B1031" s="322" t="s">
        <v>1899</v>
      </c>
      <c r="C1031" s="324"/>
      <c r="D1031" s="324"/>
      <c r="E1031" s="457" t="str">
        <f t="shared" si="49"/>
        <v/>
      </c>
      <c r="F1031" s="294" t="str">
        <f t="shared" si="50"/>
        <v>否</v>
      </c>
      <c r="G1031" s="174" t="str">
        <f t="shared" si="51"/>
        <v>项</v>
      </c>
    </row>
    <row r="1032" ht="36" customHeight="1" spans="1:7">
      <c r="A1032" s="456" t="s">
        <v>1900</v>
      </c>
      <c r="B1032" s="322" t="s">
        <v>1901</v>
      </c>
      <c r="C1032" s="324"/>
      <c r="D1032" s="324"/>
      <c r="E1032" s="457" t="str">
        <f t="shared" si="49"/>
        <v/>
      </c>
      <c r="F1032" s="294" t="str">
        <f t="shared" si="50"/>
        <v>否</v>
      </c>
      <c r="G1032" s="174" t="str">
        <f t="shared" si="51"/>
        <v>项</v>
      </c>
    </row>
    <row r="1033" ht="36" customHeight="1" spans="1:7">
      <c r="A1033" s="456" t="s">
        <v>1902</v>
      </c>
      <c r="B1033" s="322" t="s">
        <v>1903</v>
      </c>
      <c r="C1033" s="324"/>
      <c r="D1033" s="324"/>
      <c r="E1033" s="457" t="str">
        <f t="shared" si="49"/>
        <v/>
      </c>
      <c r="F1033" s="294" t="str">
        <f t="shared" si="50"/>
        <v>否</v>
      </c>
      <c r="G1033" s="174" t="str">
        <f t="shared" si="51"/>
        <v>项</v>
      </c>
    </row>
    <row r="1034" ht="36" customHeight="1" spans="1:7">
      <c r="A1034" s="456" t="s">
        <v>1904</v>
      </c>
      <c r="B1034" s="322" t="s">
        <v>1905</v>
      </c>
      <c r="C1034" s="324"/>
      <c r="D1034" s="324"/>
      <c r="E1034" s="457" t="str">
        <f t="shared" si="49"/>
        <v/>
      </c>
      <c r="F1034" s="294" t="str">
        <f t="shared" si="50"/>
        <v>否</v>
      </c>
      <c r="G1034" s="174" t="str">
        <f t="shared" si="51"/>
        <v>项</v>
      </c>
    </row>
    <row r="1035" ht="36" customHeight="1" spans="1:7">
      <c r="A1035" s="454" t="s">
        <v>1906</v>
      </c>
      <c r="B1035" s="318" t="s">
        <v>1907</v>
      </c>
      <c r="C1035" s="326"/>
      <c r="D1035" s="326"/>
      <c r="E1035" s="457" t="str">
        <f t="shared" si="49"/>
        <v/>
      </c>
      <c r="F1035" s="294" t="str">
        <f t="shared" si="50"/>
        <v>否</v>
      </c>
      <c r="G1035" s="174" t="str">
        <f t="shared" si="51"/>
        <v>款</v>
      </c>
    </row>
    <row r="1036" ht="36" customHeight="1" spans="1:7">
      <c r="A1036" s="456" t="s">
        <v>1908</v>
      </c>
      <c r="B1036" s="322" t="s">
        <v>138</v>
      </c>
      <c r="C1036" s="324"/>
      <c r="D1036" s="324"/>
      <c r="E1036" s="457" t="str">
        <f t="shared" si="49"/>
        <v/>
      </c>
      <c r="F1036" s="294" t="str">
        <f t="shared" si="50"/>
        <v>否</v>
      </c>
      <c r="G1036" s="174" t="str">
        <f t="shared" si="51"/>
        <v>项</v>
      </c>
    </row>
    <row r="1037" ht="36" customHeight="1" spans="1:7">
      <c r="A1037" s="456" t="s">
        <v>1909</v>
      </c>
      <c r="B1037" s="322" t="s">
        <v>140</v>
      </c>
      <c r="C1037" s="324"/>
      <c r="D1037" s="324"/>
      <c r="E1037" s="457" t="str">
        <f t="shared" si="49"/>
        <v/>
      </c>
      <c r="F1037" s="294" t="str">
        <f t="shared" si="50"/>
        <v>否</v>
      </c>
      <c r="G1037" s="174" t="str">
        <f t="shared" si="51"/>
        <v>项</v>
      </c>
    </row>
    <row r="1038" ht="36" customHeight="1" spans="1:7">
      <c r="A1038" s="456" t="s">
        <v>1910</v>
      </c>
      <c r="B1038" s="322" t="s">
        <v>142</v>
      </c>
      <c r="C1038" s="324"/>
      <c r="D1038" s="324"/>
      <c r="E1038" s="457" t="str">
        <f t="shared" si="49"/>
        <v/>
      </c>
      <c r="F1038" s="294" t="str">
        <f t="shared" si="50"/>
        <v>否</v>
      </c>
      <c r="G1038" s="174" t="str">
        <f t="shared" si="51"/>
        <v>项</v>
      </c>
    </row>
    <row r="1039" ht="36" customHeight="1" spans="1:7">
      <c r="A1039" s="456" t="s">
        <v>1911</v>
      </c>
      <c r="B1039" s="322" t="s">
        <v>1912</v>
      </c>
      <c r="C1039" s="324"/>
      <c r="D1039" s="324"/>
      <c r="E1039" s="457" t="str">
        <f t="shared" si="49"/>
        <v/>
      </c>
      <c r="F1039" s="294" t="str">
        <f t="shared" si="50"/>
        <v>否</v>
      </c>
      <c r="G1039" s="174" t="str">
        <f t="shared" si="51"/>
        <v>项</v>
      </c>
    </row>
    <row r="1040" ht="36" customHeight="1" spans="1:7">
      <c r="A1040" s="454" t="s">
        <v>1913</v>
      </c>
      <c r="B1040" s="318" t="s">
        <v>1914</v>
      </c>
      <c r="C1040" s="326">
        <v>33</v>
      </c>
      <c r="D1040" s="326">
        <v>35</v>
      </c>
      <c r="E1040" s="457">
        <f t="shared" si="49"/>
        <v>0.061</v>
      </c>
      <c r="F1040" s="294" t="str">
        <f t="shared" si="50"/>
        <v>是</v>
      </c>
      <c r="G1040" s="174" t="str">
        <f t="shared" si="51"/>
        <v>款</v>
      </c>
    </row>
    <row r="1041" ht="36" customHeight="1" spans="1:7">
      <c r="A1041" s="456" t="s">
        <v>1915</v>
      </c>
      <c r="B1041" s="322" t="s">
        <v>138</v>
      </c>
      <c r="C1041" s="324"/>
      <c r="D1041" s="324"/>
      <c r="E1041" s="457" t="str">
        <f t="shared" si="49"/>
        <v/>
      </c>
      <c r="F1041" s="294" t="str">
        <f t="shared" si="50"/>
        <v>否</v>
      </c>
      <c r="G1041" s="174" t="str">
        <f t="shared" si="51"/>
        <v>项</v>
      </c>
    </row>
    <row r="1042" ht="36" customHeight="1" spans="1:7">
      <c r="A1042" s="456" t="s">
        <v>1916</v>
      </c>
      <c r="B1042" s="322" t="s">
        <v>140</v>
      </c>
      <c r="C1042" s="324"/>
      <c r="D1042" s="324"/>
      <c r="E1042" s="457" t="str">
        <f t="shared" si="49"/>
        <v/>
      </c>
      <c r="F1042" s="294" t="str">
        <f t="shared" si="50"/>
        <v>否</v>
      </c>
      <c r="G1042" s="174" t="str">
        <f t="shared" si="51"/>
        <v>项</v>
      </c>
    </row>
    <row r="1043" ht="36" customHeight="1" spans="1:7">
      <c r="A1043" s="456" t="s">
        <v>1917</v>
      </c>
      <c r="B1043" s="322" t="s">
        <v>142</v>
      </c>
      <c r="C1043" s="324"/>
      <c r="D1043" s="324"/>
      <c r="E1043" s="457" t="str">
        <f t="shared" si="49"/>
        <v/>
      </c>
      <c r="F1043" s="294" t="str">
        <f t="shared" si="50"/>
        <v>否</v>
      </c>
      <c r="G1043" s="174" t="str">
        <f t="shared" si="51"/>
        <v>项</v>
      </c>
    </row>
    <row r="1044" ht="36" customHeight="1" spans="1:7">
      <c r="A1044" s="456" t="s">
        <v>1918</v>
      </c>
      <c r="B1044" s="322" t="s">
        <v>1919</v>
      </c>
      <c r="C1044" s="324"/>
      <c r="D1044" s="324"/>
      <c r="E1044" s="457" t="str">
        <f t="shared" si="49"/>
        <v/>
      </c>
      <c r="F1044" s="294" t="str">
        <f t="shared" si="50"/>
        <v>否</v>
      </c>
      <c r="G1044" s="174" t="str">
        <f t="shared" si="51"/>
        <v>项</v>
      </c>
    </row>
    <row r="1045" ht="36" customHeight="1" spans="1:7">
      <c r="A1045" s="456" t="s">
        <v>1920</v>
      </c>
      <c r="B1045" s="322" t="s">
        <v>1921</v>
      </c>
      <c r="C1045" s="324"/>
      <c r="D1045" s="324"/>
      <c r="E1045" s="457" t="str">
        <f t="shared" si="49"/>
        <v/>
      </c>
      <c r="F1045" s="294" t="str">
        <f t="shared" si="50"/>
        <v>否</v>
      </c>
      <c r="G1045" s="174" t="str">
        <f t="shared" si="51"/>
        <v>项</v>
      </c>
    </row>
    <row r="1046" ht="36" customHeight="1" spans="1:7">
      <c r="A1046" s="456" t="s">
        <v>1922</v>
      </c>
      <c r="B1046" s="322" t="s">
        <v>1923</v>
      </c>
      <c r="C1046" s="324"/>
      <c r="D1046" s="324"/>
      <c r="E1046" s="457" t="str">
        <f t="shared" si="49"/>
        <v/>
      </c>
      <c r="F1046" s="294" t="str">
        <f t="shared" si="50"/>
        <v>否</v>
      </c>
      <c r="G1046" s="174" t="str">
        <f t="shared" si="51"/>
        <v>项</v>
      </c>
    </row>
    <row r="1047" ht="36" customHeight="1" spans="1:7">
      <c r="A1047" s="456" t="s">
        <v>1924</v>
      </c>
      <c r="B1047" s="322" t="s">
        <v>1925</v>
      </c>
      <c r="C1047" s="324">
        <v>3</v>
      </c>
      <c r="D1047" s="324">
        <v>0</v>
      </c>
      <c r="E1047" s="457">
        <f t="shared" si="49"/>
        <v>-1</v>
      </c>
      <c r="F1047" s="294" t="str">
        <f t="shared" si="50"/>
        <v>是</v>
      </c>
      <c r="G1047" s="174" t="str">
        <f t="shared" si="51"/>
        <v>项</v>
      </c>
    </row>
    <row r="1048" ht="36" customHeight="1" spans="1:7">
      <c r="A1048" s="456" t="s">
        <v>1926</v>
      </c>
      <c r="B1048" s="322" t="s">
        <v>1927</v>
      </c>
      <c r="C1048" s="324"/>
      <c r="D1048" s="324"/>
      <c r="E1048" s="457" t="str">
        <f t="shared" si="49"/>
        <v/>
      </c>
      <c r="F1048" s="294" t="str">
        <f t="shared" si="50"/>
        <v>否</v>
      </c>
      <c r="G1048" s="174" t="str">
        <f t="shared" si="51"/>
        <v>项</v>
      </c>
    </row>
    <row r="1049" ht="36" customHeight="1" spans="1:7">
      <c r="A1049" s="456" t="s">
        <v>1928</v>
      </c>
      <c r="B1049" s="322" t="s">
        <v>1929</v>
      </c>
      <c r="C1049" s="324">
        <v>30</v>
      </c>
      <c r="D1049" s="324">
        <v>35</v>
      </c>
      <c r="E1049" s="457">
        <f t="shared" si="49"/>
        <v>0.167</v>
      </c>
      <c r="F1049" s="294" t="str">
        <f t="shared" si="50"/>
        <v>是</v>
      </c>
      <c r="G1049" s="174" t="str">
        <f t="shared" si="51"/>
        <v>项</v>
      </c>
    </row>
    <row r="1050" ht="36" customHeight="1" spans="1:7">
      <c r="A1050" s="456" t="s">
        <v>1930</v>
      </c>
      <c r="B1050" s="322" t="s">
        <v>1931</v>
      </c>
      <c r="C1050" s="324"/>
      <c r="D1050" s="324"/>
      <c r="E1050" s="457" t="str">
        <f t="shared" si="49"/>
        <v/>
      </c>
      <c r="F1050" s="294" t="str">
        <f t="shared" si="50"/>
        <v>否</v>
      </c>
      <c r="G1050" s="174" t="str">
        <f t="shared" si="51"/>
        <v>项</v>
      </c>
    </row>
    <row r="1051" ht="36" customHeight="1" spans="1:7">
      <c r="A1051" s="456" t="s">
        <v>1932</v>
      </c>
      <c r="B1051" s="322" t="s">
        <v>1804</v>
      </c>
      <c r="C1051" s="324"/>
      <c r="D1051" s="324"/>
      <c r="E1051" s="457" t="str">
        <f t="shared" si="49"/>
        <v/>
      </c>
      <c r="F1051" s="294" t="str">
        <f t="shared" si="50"/>
        <v>否</v>
      </c>
      <c r="G1051" s="174" t="str">
        <f t="shared" si="51"/>
        <v>项</v>
      </c>
    </row>
    <row r="1052" ht="36" customHeight="1" spans="1:7">
      <c r="A1052" s="456" t="s">
        <v>1933</v>
      </c>
      <c r="B1052" s="322" t="s">
        <v>1934</v>
      </c>
      <c r="C1052" s="324"/>
      <c r="D1052" s="324"/>
      <c r="E1052" s="457" t="str">
        <f t="shared" si="49"/>
        <v/>
      </c>
      <c r="F1052" s="294" t="str">
        <f t="shared" si="50"/>
        <v>否</v>
      </c>
      <c r="G1052" s="174" t="str">
        <f t="shared" si="51"/>
        <v>项</v>
      </c>
    </row>
    <row r="1053" ht="36" customHeight="1" spans="1:7">
      <c r="A1053" s="459">
        <v>2150516</v>
      </c>
      <c r="B1053" s="465" t="s">
        <v>1935</v>
      </c>
      <c r="C1053" s="324"/>
      <c r="D1053" s="324"/>
      <c r="E1053" s="457" t="str">
        <f t="shared" si="49"/>
        <v/>
      </c>
      <c r="F1053" s="294" t="str">
        <f t="shared" si="50"/>
        <v>否</v>
      </c>
      <c r="G1053" s="174" t="str">
        <f t="shared" si="51"/>
        <v>项</v>
      </c>
    </row>
    <row r="1054" ht="36" customHeight="1" spans="1:7">
      <c r="A1054" s="459">
        <v>2150517</v>
      </c>
      <c r="B1054" s="465" t="s">
        <v>1936</v>
      </c>
      <c r="C1054" s="324"/>
      <c r="D1054" s="324"/>
      <c r="E1054" s="457" t="str">
        <f t="shared" si="49"/>
        <v/>
      </c>
      <c r="F1054" s="294" t="str">
        <f t="shared" si="50"/>
        <v>否</v>
      </c>
      <c r="G1054" s="174" t="str">
        <f t="shared" si="51"/>
        <v>项</v>
      </c>
    </row>
    <row r="1055" ht="36" customHeight="1" spans="1:7">
      <c r="A1055" s="459">
        <v>2150550</v>
      </c>
      <c r="B1055" s="465" t="s">
        <v>156</v>
      </c>
      <c r="C1055" s="324"/>
      <c r="D1055" s="324"/>
      <c r="E1055" s="457" t="str">
        <f t="shared" si="49"/>
        <v/>
      </c>
      <c r="F1055" s="294" t="str">
        <f t="shared" si="50"/>
        <v>否</v>
      </c>
      <c r="G1055" s="174" t="str">
        <f t="shared" si="51"/>
        <v>项</v>
      </c>
    </row>
    <row r="1056" ht="36" customHeight="1" spans="1:7">
      <c r="A1056" s="456" t="s">
        <v>1937</v>
      </c>
      <c r="B1056" s="322" t="s">
        <v>1938</v>
      </c>
      <c r="C1056" s="324"/>
      <c r="D1056" s="324"/>
      <c r="E1056" s="457" t="str">
        <f t="shared" si="49"/>
        <v/>
      </c>
      <c r="F1056" s="294" t="str">
        <f t="shared" si="50"/>
        <v>否</v>
      </c>
      <c r="G1056" s="174" t="str">
        <f t="shared" si="51"/>
        <v>项</v>
      </c>
    </row>
    <row r="1057" ht="36" customHeight="1" spans="1:7">
      <c r="A1057" s="454" t="s">
        <v>1939</v>
      </c>
      <c r="B1057" s="318" t="s">
        <v>1940</v>
      </c>
      <c r="C1057" s="326"/>
      <c r="D1057" s="326"/>
      <c r="E1057" s="457" t="str">
        <f t="shared" si="49"/>
        <v/>
      </c>
      <c r="F1057" s="294" t="str">
        <f t="shared" si="50"/>
        <v>否</v>
      </c>
      <c r="G1057" s="174" t="str">
        <f t="shared" si="51"/>
        <v>款</v>
      </c>
    </row>
    <row r="1058" ht="36" customHeight="1" spans="1:7">
      <c r="A1058" s="456" t="s">
        <v>1941</v>
      </c>
      <c r="B1058" s="322" t="s">
        <v>138</v>
      </c>
      <c r="C1058" s="324"/>
      <c r="D1058" s="324"/>
      <c r="E1058" s="457" t="str">
        <f t="shared" si="49"/>
        <v/>
      </c>
      <c r="F1058" s="294" t="str">
        <f t="shared" si="50"/>
        <v>否</v>
      </c>
      <c r="G1058" s="174" t="str">
        <f t="shared" si="51"/>
        <v>项</v>
      </c>
    </row>
    <row r="1059" ht="36" customHeight="1" spans="1:7">
      <c r="A1059" s="456" t="s">
        <v>1942</v>
      </c>
      <c r="B1059" s="322" t="s">
        <v>140</v>
      </c>
      <c r="C1059" s="324"/>
      <c r="D1059" s="324"/>
      <c r="E1059" s="457" t="str">
        <f t="shared" si="49"/>
        <v/>
      </c>
      <c r="F1059" s="294" t="str">
        <f t="shared" si="50"/>
        <v>否</v>
      </c>
      <c r="G1059" s="174" t="str">
        <f t="shared" si="51"/>
        <v>项</v>
      </c>
    </row>
    <row r="1060" ht="36" customHeight="1" spans="1:7">
      <c r="A1060" s="456" t="s">
        <v>1943</v>
      </c>
      <c r="B1060" s="322" t="s">
        <v>142</v>
      </c>
      <c r="C1060" s="324"/>
      <c r="D1060" s="324"/>
      <c r="E1060" s="457" t="str">
        <f t="shared" ref="E1060:E1121" si="52">IF(C1060&lt;&gt;0,D1060/C1060-1,"")</f>
        <v/>
      </c>
      <c r="F1060" s="294" t="str">
        <f t="shared" si="50"/>
        <v>否</v>
      </c>
      <c r="G1060" s="174" t="str">
        <f t="shared" si="51"/>
        <v>项</v>
      </c>
    </row>
    <row r="1061" ht="36" customHeight="1" spans="1:7">
      <c r="A1061" s="456" t="s">
        <v>1944</v>
      </c>
      <c r="B1061" s="322" t="s">
        <v>1945</v>
      </c>
      <c r="C1061" s="324"/>
      <c r="D1061" s="324"/>
      <c r="E1061" s="457" t="str">
        <f t="shared" si="52"/>
        <v/>
      </c>
      <c r="F1061" s="294" t="str">
        <f t="shared" si="50"/>
        <v>否</v>
      </c>
      <c r="G1061" s="174" t="str">
        <f t="shared" si="51"/>
        <v>项</v>
      </c>
    </row>
    <row r="1062" ht="36" customHeight="1" spans="1:7">
      <c r="A1062" s="456" t="s">
        <v>1946</v>
      </c>
      <c r="B1062" s="322" t="s">
        <v>1947</v>
      </c>
      <c r="C1062" s="324"/>
      <c r="D1062" s="324"/>
      <c r="E1062" s="457" t="str">
        <f t="shared" si="52"/>
        <v/>
      </c>
      <c r="F1062" s="294" t="str">
        <f t="shared" si="50"/>
        <v>否</v>
      </c>
      <c r="G1062" s="174" t="str">
        <f t="shared" si="51"/>
        <v>项</v>
      </c>
    </row>
    <row r="1063" ht="36" customHeight="1" spans="1:7">
      <c r="A1063" s="456" t="s">
        <v>1948</v>
      </c>
      <c r="B1063" s="322" t="s">
        <v>1949</v>
      </c>
      <c r="C1063" s="324"/>
      <c r="D1063" s="324"/>
      <c r="E1063" s="457" t="str">
        <f t="shared" si="52"/>
        <v/>
      </c>
      <c r="F1063" s="294" t="str">
        <f t="shared" si="50"/>
        <v>否</v>
      </c>
      <c r="G1063" s="174" t="str">
        <f t="shared" si="51"/>
        <v>项</v>
      </c>
    </row>
    <row r="1064" ht="36" customHeight="1" spans="1:7">
      <c r="A1064" s="454" t="s">
        <v>1950</v>
      </c>
      <c r="B1064" s="318" t="s">
        <v>1951</v>
      </c>
      <c r="C1064" s="326"/>
      <c r="D1064" s="326"/>
      <c r="E1064" s="457" t="str">
        <f t="shared" si="52"/>
        <v/>
      </c>
      <c r="F1064" s="294" t="str">
        <f t="shared" si="50"/>
        <v>否</v>
      </c>
      <c r="G1064" s="174" t="str">
        <f t="shared" si="51"/>
        <v>款</v>
      </c>
    </row>
    <row r="1065" ht="36" customHeight="1" spans="1:7">
      <c r="A1065" s="456" t="s">
        <v>1952</v>
      </c>
      <c r="B1065" s="322" t="s">
        <v>138</v>
      </c>
      <c r="C1065" s="324"/>
      <c r="D1065" s="324"/>
      <c r="E1065" s="457" t="str">
        <f t="shared" si="52"/>
        <v/>
      </c>
      <c r="F1065" s="294" t="str">
        <f t="shared" si="50"/>
        <v>否</v>
      </c>
      <c r="G1065" s="174" t="str">
        <f t="shared" si="51"/>
        <v>项</v>
      </c>
    </row>
    <row r="1066" ht="36" customHeight="1" spans="1:7">
      <c r="A1066" s="456" t="s">
        <v>1953</v>
      </c>
      <c r="B1066" s="322" t="s">
        <v>140</v>
      </c>
      <c r="C1066" s="324"/>
      <c r="D1066" s="324"/>
      <c r="E1066" s="457" t="str">
        <f t="shared" si="52"/>
        <v/>
      </c>
      <c r="F1066" s="294" t="str">
        <f t="shared" si="50"/>
        <v>否</v>
      </c>
      <c r="G1066" s="174" t="str">
        <f t="shared" si="51"/>
        <v>项</v>
      </c>
    </row>
    <row r="1067" ht="36" customHeight="1" spans="1:7">
      <c r="A1067" s="456" t="s">
        <v>1954</v>
      </c>
      <c r="B1067" s="322" t="s">
        <v>142</v>
      </c>
      <c r="C1067" s="324"/>
      <c r="D1067" s="324"/>
      <c r="E1067" s="457" t="str">
        <f t="shared" si="52"/>
        <v/>
      </c>
      <c r="F1067" s="294" t="str">
        <f t="shared" si="50"/>
        <v>否</v>
      </c>
      <c r="G1067" s="174" t="str">
        <f t="shared" si="51"/>
        <v>项</v>
      </c>
    </row>
    <row r="1068" ht="36" customHeight="1" spans="1:7">
      <c r="A1068" s="456" t="s">
        <v>1955</v>
      </c>
      <c r="B1068" s="322" t="s">
        <v>1956</v>
      </c>
      <c r="C1068" s="324"/>
      <c r="D1068" s="324"/>
      <c r="E1068" s="457" t="str">
        <f t="shared" si="52"/>
        <v/>
      </c>
      <c r="F1068" s="294" t="str">
        <f t="shared" si="50"/>
        <v>否</v>
      </c>
      <c r="G1068" s="174" t="str">
        <f t="shared" si="51"/>
        <v>项</v>
      </c>
    </row>
    <row r="1069" ht="36" customHeight="1" spans="1:7">
      <c r="A1069" s="456" t="s">
        <v>1957</v>
      </c>
      <c r="B1069" s="322" t="s">
        <v>1958</v>
      </c>
      <c r="C1069" s="324"/>
      <c r="D1069" s="324"/>
      <c r="E1069" s="457" t="str">
        <f t="shared" si="52"/>
        <v/>
      </c>
      <c r="F1069" s="294" t="str">
        <f t="shared" si="50"/>
        <v>否</v>
      </c>
      <c r="G1069" s="174" t="str">
        <f t="shared" si="51"/>
        <v>项</v>
      </c>
    </row>
    <row r="1070" ht="36" customHeight="1" spans="1:7">
      <c r="A1070" s="459">
        <v>2150806</v>
      </c>
      <c r="B1070" s="463" t="s">
        <v>1959</v>
      </c>
      <c r="C1070" s="324"/>
      <c r="D1070" s="324"/>
      <c r="E1070" s="457" t="str">
        <f t="shared" si="52"/>
        <v/>
      </c>
      <c r="F1070" s="294" t="str">
        <f t="shared" si="50"/>
        <v>否</v>
      </c>
      <c r="G1070" s="174" t="str">
        <f t="shared" si="51"/>
        <v>项</v>
      </c>
    </row>
    <row r="1071" ht="36" customHeight="1" spans="1:7">
      <c r="A1071" s="456" t="s">
        <v>1960</v>
      </c>
      <c r="B1071" s="322" t="s">
        <v>1961</v>
      </c>
      <c r="C1071" s="324"/>
      <c r="D1071" s="324"/>
      <c r="E1071" s="457" t="str">
        <f t="shared" si="52"/>
        <v/>
      </c>
      <c r="F1071" s="294" t="str">
        <f t="shared" si="50"/>
        <v>否</v>
      </c>
      <c r="G1071" s="174" t="str">
        <f t="shared" si="51"/>
        <v>项</v>
      </c>
    </row>
    <row r="1072" ht="36" customHeight="1" spans="1:7">
      <c r="A1072" s="454" t="s">
        <v>1962</v>
      </c>
      <c r="B1072" s="318" t="s">
        <v>1963</v>
      </c>
      <c r="C1072" s="326">
        <v>2121</v>
      </c>
      <c r="D1072" s="326">
        <v>2162</v>
      </c>
      <c r="E1072" s="457">
        <f t="shared" si="52"/>
        <v>0.019</v>
      </c>
      <c r="F1072" s="294" t="str">
        <f t="shared" si="50"/>
        <v>是</v>
      </c>
      <c r="G1072" s="174" t="str">
        <f t="shared" si="51"/>
        <v>款</v>
      </c>
    </row>
    <row r="1073" ht="36" customHeight="1" spans="1:7">
      <c r="A1073" s="456" t="s">
        <v>1964</v>
      </c>
      <c r="B1073" s="322" t="s">
        <v>1965</v>
      </c>
      <c r="C1073" s="324"/>
      <c r="D1073" s="324"/>
      <c r="E1073" s="457" t="str">
        <f t="shared" si="52"/>
        <v/>
      </c>
      <c r="F1073" s="294" t="str">
        <f t="shared" si="50"/>
        <v>否</v>
      </c>
      <c r="G1073" s="174" t="str">
        <f t="shared" si="51"/>
        <v>项</v>
      </c>
    </row>
    <row r="1074" ht="36" customHeight="1" spans="1:7">
      <c r="A1074" s="456" t="s">
        <v>1966</v>
      </c>
      <c r="B1074" s="322" t="s">
        <v>1967</v>
      </c>
      <c r="C1074" s="324">
        <v>2121</v>
      </c>
      <c r="D1074" s="324">
        <v>2162</v>
      </c>
      <c r="E1074" s="457">
        <f t="shared" si="52"/>
        <v>0.019</v>
      </c>
      <c r="F1074" s="294" t="str">
        <f t="shared" si="50"/>
        <v>是</v>
      </c>
      <c r="G1074" s="174" t="str">
        <f t="shared" si="51"/>
        <v>项</v>
      </c>
    </row>
    <row r="1075" ht="36" customHeight="1" spans="1:7">
      <c r="A1075" s="456" t="s">
        <v>1968</v>
      </c>
      <c r="B1075" s="322" t="s">
        <v>1969</v>
      </c>
      <c r="C1075" s="324"/>
      <c r="D1075" s="324"/>
      <c r="E1075" s="457" t="str">
        <f t="shared" si="52"/>
        <v/>
      </c>
      <c r="F1075" s="294" t="str">
        <f t="shared" ref="F1075:F1135" si="53">IF(LEN(A1075)=3,"是",IF(B1075&lt;&gt;"",IF(SUM(C1075:D1075)&lt;&gt;0,"是","否"),"是"))</f>
        <v>否</v>
      </c>
      <c r="G1075" s="174" t="str">
        <f t="shared" ref="G1075:G1135" si="54">IF(LEN(A1075)=3,"类",IF(LEN(A1075)=5,"款","项"))</f>
        <v>项</v>
      </c>
    </row>
    <row r="1076" ht="36" customHeight="1" spans="1:7">
      <c r="A1076" s="456" t="s">
        <v>1970</v>
      </c>
      <c r="B1076" s="322" t="s">
        <v>1971</v>
      </c>
      <c r="C1076" s="324"/>
      <c r="D1076" s="324"/>
      <c r="E1076" s="457" t="str">
        <f t="shared" si="52"/>
        <v/>
      </c>
      <c r="F1076" s="294" t="str">
        <f t="shared" si="53"/>
        <v>否</v>
      </c>
      <c r="G1076" s="174" t="str">
        <f t="shared" si="54"/>
        <v>项</v>
      </c>
    </row>
    <row r="1077" ht="36" customHeight="1" spans="1:7">
      <c r="A1077" s="456" t="s">
        <v>1972</v>
      </c>
      <c r="B1077" s="322" t="s">
        <v>1973</v>
      </c>
      <c r="C1077" s="324"/>
      <c r="D1077" s="324"/>
      <c r="E1077" s="457" t="str">
        <f t="shared" si="52"/>
        <v/>
      </c>
      <c r="F1077" s="294" t="str">
        <f t="shared" si="53"/>
        <v>否</v>
      </c>
      <c r="G1077" s="174" t="str">
        <f t="shared" si="54"/>
        <v>项</v>
      </c>
    </row>
    <row r="1078" ht="36" customHeight="1" spans="1:7">
      <c r="A1078" s="454" t="s">
        <v>96</v>
      </c>
      <c r="B1078" s="318" t="s">
        <v>97</v>
      </c>
      <c r="C1078" s="326">
        <v>1121</v>
      </c>
      <c r="D1078" s="326">
        <v>1143</v>
      </c>
      <c r="E1078" s="457">
        <f t="shared" si="52"/>
        <v>0.02</v>
      </c>
      <c r="F1078" s="294" t="str">
        <f t="shared" si="53"/>
        <v>是</v>
      </c>
      <c r="G1078" s="174" t="str">
        <f t="shared" si="54"/>
        <v>类</v>
      </c>
    </row>
    <row r="1079" ht="36" customHeight="1" spans="1:7">
      <c r="A1079" s="454" t="s">
        <v>1974</v>
      </c>
      <c r="B1079" s="318" t="s">
        <v>1975</v>
      </c>
      <c r="C1079" s="326">
        <v>666</v>
      </c>
      <c r="D1079" s="326">
        <v>500</v>
      </c>
      <c r="E1079" s="457">
        <f t="shared" si="52"/>
        <v>-0.249</v>
      </c>
      <c r="F1079" s="294" t="str">
        <f t="shared" si="53"/>
        <v>是</v>
      </c>
      <c r="G1079" s="174" t="str">
        <f t="shared" si="54"/>
        <v>款</v>
      </c>
    </row>
    <row r="1080" ht="36" customHeight="1" spans="1:7">
      <c r="A1080" s="456" t="s">
        <v>1976</v>
      </c>
      <c r="B1080" s="322" t="s">
        <v>138</v>
      </c>
      <c r="C1080" s="324"/>
      <c r="D1080" s="324"/>
      <c r="E1080" s="457" t="str">
        <f t="shared" si="52"/>
        <v/>
      </c>
      <c r="F1080" s="294" t="str">
        <f t="shared" si="53"/>
        <v>否</v>
      </c>
      <c r="G1080" s="174" t="str">
        <f t="shared" si="54"/>
        <v>项</v>
      </c>
    </row>
    <row r="1081" ht="36" customHeight="1" spans="1:7">
      <c r="A1081" s="456" t="s">
        <v>1977</v>
      </c>
      <c r="B1081" s="322" t="s">
        <v>140</v>
      </c>
      <c r="C1081" s="324"/>
      <c r="D1081" s="324"/>
      <c r="E1081" s="457" t="str">
        <f t="shared" si="52"/>
        <v/>
      </c>
      <c r="F1081" s="294" t="str">
        <f t="shared" si="53"/>
        <v>否</v>
      </c>
      <c r="G1081" s="174" t="str">
        <f t="shared" si="54"/>
        <v>项</v>
      </c>
    </row>
    <row r="1082" ht="36" customHeight="1" spans="1:7">
      <c r="A1082" s="456" t="s">
        <v>1978</v>
      </c>
      <c r="B1082" s="322" t="s">
        <v>142</v>
      </c>
      <c r="C1082" s="324"/>
      <c r="D1082" s="324"/>
      <c r="E1082" s="457" t="str">
        <f t="shared" si="52"/>
        <v/>
      </c>
      <c r="F1082" s="294" t="str">
        <f t="shared" si="53"/>
        <v>否</v>
      </c>
      <c r="G1082" s="174" t="str">
        <f t="shared" si="54"/>
        <v>项</v>
      </c>
    </row>
    <row r="1083" ht="36" customHeight="1" spans="1:7">
      <c r="A1083" s="456" t="s">
        <v>1979</v>
      </c>
      <c r="B1083" s="322" t="s">
        <v>1980</v>
      </c>
      <c r="C1083" s="324"/>
      <c r="D1083" s="324"/>
      <c r="E1083" s="457" t="str">
        <f t="shared" si="52"/>
        <v/>
      </c>
      <c r="F1083" s="294" t="str">
        <f t="shared" si="53"/>
        <v>否</v>
      </c>
      <c r="G1083" s="174" t="str">
        <f t="shared" si="54"/>
        <v>项</v>
      </c>
    </row>
    <row r="1084" ht="36" customHeight="1" spans="1:7">
      <c r="A1084" s="456" t="s">
        <v>1981</v>
      </c>
      <c r="B1084" s="322" t="s">
        <v>1982</v>
      </c>
      <c r="C1084" s="324"/>
      <c r="D1084" s="324"/>
      <c r="E1084" s="457" t="str">
        <f t="shared" si="52"/>
        <v/>
      </c>
      <c r="F1084" s="294" t="str">
        <f t="shared" si="53"/>
        <v>否</v>
      </c>
      <c r="G1084" s="174" t="str">
        <f t="shared" si="54"/>
        <v>项</v>
      </c>
    </row>
    <row r="1085" ht="36" customHeight="1" spans="1:7">
      <c r="A1085" s="456" t="s">
        <v>1983</v>
      </c>
      <c r="B1085" s="322" t="s">
        <v>1984</v>
      </c>
      <c r="C1085" s="324"/>
      <c r="D1085" s="324"/>
      <c r="E1085" s="457" t="str">
        <f t="shared" si="52"/>
        <v/>
      </c>
      <c r="F1085" s="294" t="str">
        <f t="shared" si="53"/>
        <v>否</v>
      </c>
      <c r="G1085" s="174" t="str">
        <f t="shared" si="54"/>
        <v>项</v>
      </c>
    </row>
    <row r="1086" ht="36" customHeight="1" spans="1:7">
      <c r="A1086" s="456" t="s">
        <v>1985</v>
      </c>
      <c r="B1086" s="322" t="s">
        <v>1986</v>
      </c>
      <c r="C1086" s="324"/>
      <c r="D1086" s="324"/>
      <c r="E1086" s="457" t="str">
        <f t="shared" si="52"/>
        <v/>
      </c>
      <c r="F1086" s="294" t="str">
        <f t="shared" si="53"/>
        <v>否</v>
      </c>
      <c r="G1086" s="174" t="str">
        <f t="shared" si="54"/>
        <v>项</v>
      </c>
    </row>
    <row r="1087" ht="36" customHeight="1" spans="1:7">
      <c r="A1087" s="456" t="s">
        <v>1987</v>
      </c>
      <c r="B1087" s="322" t="s">
        <v>156</v>
      </c>
      <c r="C1087" s="324"/>
      <c r="D1087" s="324"/>
      <c r="E1087" s="457" t="str">
        <f t="shared" si="52"/>
        <v/>
      </c>
      <c r="F1087" s="294" t="str">
        <f t="shared" si="53"/>
        <v>否</v>
      </c>
      <c r="G1087" s="174" t="str">
        <f t="shared" si="54"/>
        <v>项</v>
      </c>
    </row>
    <row r="1088" ht="36" customHeight="1" spans="1:7">
      <c r="A1088" s="456" t="s">
        <v>1988</v>
      </c>
      <c r="B1088" s="322" t="s">
        <v>1989</v>
      </c>
      <c r="C1088" s="324">
        <v>666</v>
      </c>
      <c r="D1088" s="324">
        <v>500</v>
      </c>
      <c r="E1088" s="457">
        <f t="shared" si="52"/>
        <v>-0.249</v>
      </c>
      <c r="F1088" s="294" t="str">
        <f t="shared" si="53"/>
        <v>是</v>
      </c>
      <c r="G1088" s="174" t="str">
        <f t="shared" si="54"/>
        <v>项</v>
      </c>
    </row>
    <row r="1089" ht="36" customHeight="1" spans="1:7">
      <c r="A1089" s="454" t="s">
        <v>1990</v>
      </c>
      <c r="B1089" s="318" t="s">
        <v>1991</v>
      </c>
      <c r="C1089" s="326">
        <v>5</v>
      </c>
      <c r="D1089" s="326"/>
      <c r="E1089" s="457">
        <f t="shared" si="52"/>
        <v>-1</v>
      </c>
      <c r="F1089" s="294" t="str">
        <f t="shared" si="53"/>
        <v>是</v>
      </c>
      <c r="G1089" s="174" t="str">
        <f t="shared" si="54"/>
        <v>款</v>
      </c>
    </row>
    <row r="1090" ht="36" customHeight="1" spans="1:7">
      <c r="A1090" s="456" t="s">
        <v>1992</v>
      </c>
      <c r="B1090" s="322" t="s">
        <v>138</v>
      </c>
      <c r="C1090" s="324"/>
      <c r="D1090" s="324"/>
      <c r="E1090" s="457" t="str">
        <f t="shared" si="52"/>
        <v/>
      </c>
      <c r="F1090" s="294" t="str">
        <f t="shared" si="53"/>
        <v>否</v>
      </c>
      <c r="G1090" s="174" t="str">
        <f t="shared" si="54"/>
        <v>项</v>
      </c>
    </row>
    <row r="1091" ht="36" customHeight="1" spans="1:7">
      <c r="A1091" s="456" t="s">
        <v>1993</v>
      </c>
      <c r="B1091" s="322" t="s">
        <v>140</v>
      </c>
      <c r="C1091" s="324"/>
      <c r="D1091" s="324"/>
      <c r="E1091" s="457" t="str">
        <f t="shared" si="52"/>
        <v/>
      </c>
      <c r="F1091" s="294" t="str">
        <f t="shared" si="53"/>
        <v>否</v>
      </c>
      <c r="G1091" s="174" t="str">
        <f t="shared" si="54"/>
        <v>项</v>
      </c>
    </row>
    <row r="1092" ht="36" customHeight="1" spans="1:7">
      <c r="A1092" s="456" t="s">
        <v>1994</v>
      </c>
      <c r="B1092" s="322" t="s">
        <v>142</v>
      </c>
      <c r="C1092" s="324"/>
      <c r="D1092" s="324"/>
      <c r="E1092" s="457" t="str">
        <f t="shared" si="52"/>
        <v/>
      </c>
      <c r="F1092" s="294" t="str">
        <f t="shared" si="53"/>
        <v>否</v>
      </c>
      <c r="G1092" s="174" t="str">
        <f t="shared" si="54"/>
        <v>项</v>
      </c>
    </row>
    <row r="1093" ht="36" customHeight="1" spans="1:7">
      <c r="A1093" s="456" t="s">
        <v>1995</v>
      </c>
      <c r="B1093" s="322" t="s">
        <v>1996</v>
      </c>
      <c r="C1093" s="324"/>
      <c r="D1093" s="324"/>
      <c r="E1093" s="457" t="str">
        <f t="shared" si="52"/>
        <v/>
      </c>
      <c r="F1093" s="294" t="str">
        <f t="shared" si="53"/>
        <v>否</v>
      </c>
      <c r="G1093" s="174" t="str">
        <f t="shared" si="54"/>
        <v>项</v>
      </c>
    </row>
    <row r="1094" ht="36" customHeight="1" spans="1:7">
      <c r="A1094" s="456" t="s">
        <v>1997</v>
      </c>
      <c r="B1094" s="322" t="s">
        <v>1998</v>
      </c>
      <c r="C1094" s="324">
        <v>5</v>
      </c>
      <c r="D1094" s="324"/>
      <c r="E1094" s="457">
        <f t="shared" si="52"/>
        <v>-1</v>
      </c>
      <c r="F1094" s="294" t="str">
        <f t="shared" si="53"/>
        <v>是</v>
      </c>
      <c r="G1094" s="174" t="str">
        <f t="shared" si="54"/>
        <v>项</v>
      </c>
    </row>
    <row r="1095" ht="36" customHeight="1" spans="1:7">
      <c r="A1095" s="454" t="s">
        <v>1999</v>
      </c>
      <c r="B1095" s="318" t="s">
        <v>2000</v>
      </c>
      <c r="C1095" s="326">
        <v>450</v>
      </c>
      <c r="D1095" s="326">
        <v>643</v>
      </c>
      <c r="E1095" s="457">
        <f t="shared" si="52"/>
        <v>0.429</v>
      </c>
      <c r="F1095" s="294" t="str">
        <f t="shared" si="53"/>
        <v>是</v>
      </c>
      <c r="G1095" s="174" t="str">
        <f t="shared" si="54"/>
        <v>款</v>
      </c>
    </row>
    <row r="1096" ht="36" customHeight="1" spans="1:7">
      <c r="A1096" s="456" t="s">
        <v>2001</v>
      </c>
      <c r="B1096" s="322" t="s">
        <v>2002</v>
      </c>
      <c r="C1096" s="324"/>
      <c r="D1096" s="324"/>
      <c r="E1096" s="457" t="str">
        <f t="shared" si="52"/>
        <v/>
      </c>
      <c r="F1096" s="294" t="str">
        <f t="shared" si="53"/>
        <v>否</v>
      </c>
      <c r="G1096" s="174" t="str">
        <f t="shared" si="54"/>
        <v>项</v>
      </c>
    </row>
    <row r="1097" ht="36" customHeight="1" spans="1:7">
      <c r="A1097" s="456" t="s">
        <v>2003</v>
      </c>
      <c r="B1097" s="322" t="s">
        <v>2004</v>
      </c>
      <c r="C1097" s="324">
        <v>450</v>
      </c>
      <c r="D1097" s="324">
        <v>643</v>
      </c>
      <c r="E1097" s="457">
        <f t="shared" si="52"/>
        <v>0.429</v>
      </c>
      <c r="F1097" s="294" t="str">
        <f t="shared" si="53"/>
        <v>是</v>
      </c>
      <c r="G1097" s="174" t="str">
        <f t="shared" si="54"/>
        <v>项</v>
      </c>
    </row>
    <row r="1098" ht="36" customHeight="1" spans="1:7">
      <c r="A1098" s="454" t="s">
        <v>98</v>
      </c>
      <c r="B1098" s="318" t="s">
        <v>99</v>
      </c>
      <c r="C1098" s="326"/>
      <c r="D1098" s="326"/>
      <c r="E1098" s="457" t="str">
        <f t="shared" si="52"/>
        <v/>
      </c>
      <c r="F1098" s="294" t="str">
        <f t="shared" si="53"/>
        <v>是</v>
      </c>
      <c r="G1098" s="174" t="str">
        <f t="shared" si="54"/>
        <v>类</v>
      </c>
    </row>
    <row r="1099" ht="36" customHeight="1" spans="1:7">
      <c r="A1099" s="454" t="s">
        <v>2005</v>
      </c>
      <c r="B1099" s="318" t="s">
        <v>2006</v>
      </c>
      <c r="C1099" s="326"/>
      <c r="D1099" s="326"/>
      <c r="E1099" s="457" t="str">
        <f t="shared" si="52"/>
        <v/>
      </c>
      <c r="F1099" s="294" t="str">
        <f t="shared" si="53"/>
        <v>否</v>
      </c>
      <c r="G1099" s="174" t="str">
        <f t="shared" si="54"/>
        <v>款</v>
      </c>
    </row>
    <row r="1100" ht="36" customHeight="1" spans="1:7">
      <c r="A1100" s="456" t="s">
        <v>2007</v>
      </c>
      <c r="B1100" s="322" t="s">
        <v>138</v>
      </c>
      <c r="C1100" s="324"/>
      <c r="D1100" s="324"/>
      <c r="E1100" s="457" t="str">
        <f t="shared" si="52"/>
        <v/>
      </c>
      <c r="F1100" s="294" t="str">
        <f t="shared" si="53"/>
        <v>否</v>
      </c>
      <c r="G1100" s="174" t="str">
        <f t="shared" si="54"/>
        <v>项</v>
      </c>
    </row>
    <row r="1101" ht="36" customHeight="1" spans="1:7">
      <c r="A1101" s="456" t="s">
        <v>2008</v>
      </c>
      <c r="B1101" s="322" t="s">
        <v>140</v>
      </c>
      <c r="C1101" s="324"/>
      <c r="D1101" s="324"/>
      <c r="E1101" s="457" t="str">
        <f t="shared" si="52"/>
        <v/>
      </c>
      <c r="F1101" s="294" t="str">
        <f t="shared" si="53"/>
        <v>否</v>
      </c>
      <c r="G1101" s="174" t="str">
        <f t="shared" si="54"/>
        <v>项</v>
      </c>
    </row>
    <row r="1102" ht="36" customHeight="1" spans="1:7">
      <c r="A1102" s="456" t="s">
        <v>2009</v>
      </c>
      <c r="B1102" s="322" t="s">
        <v>142</v>
      </c>
      <c r="C1102" s="324"/>
      <c r="D1102" s="324"/>
      <c r="E1102" s="457" t="str">
        <f t="shared" si="52"/>
        <v/>
      </c>
      <c r="F1102" s="294" t="str">
        <f t="shared" si="53"/>
        <v>否</v>
      </c>
      <c r="G1102" s="174" t="str">
        <f t="shared" si="54"/>
        <v>项</v>
      </c>
    </row>
    <row r="1103" ht="36" customHeight="1" spans="1:7">
      <c r="A1103" s="456" t="s">
        <v>2010</v>
      </c>
      <c r="B1103" s="322" t="s">
        <v>2011</v>
      </c>
      <c r="C1103" s="324"/>
      <c r="D1103" s="324"/>
      <c r="E1103" s="457" t="str">
        <f t="shared" si="52"/>
        <v/>
      </c>
      <c r="F1103" s="294" t="str">
        <f t="shared" si="53"/>
        <v>否</v>
      </c>
      <c r="G1103" s="174" t="str">
        <f t="shared" si="54"/>
        <v>项</v>
      </c>
    </row>
    <row r="1104" ht="36" customHeight="1" spans="1:7">
      <c r="A1104" s="456" t="s">
        <v>2012</v>
      </c>
      <c r="B1104" s="322" t="s">
        <v>156</v>
      </c>
      <c r="C1104" s="324"/>
      <c r="D1104" s="324"/>
      <c r="E1104" s="457" t="str">
        <f t="shared" si="52"/>
        <v/>
      </c>
      <c r="F1104" s="294" t="str">
        <f t="shared" si="53"/>
        <v>否</v>
      </c>
      <c r="G1104" s="174" t="str">
        <f t="shared" si="54"/>
        <v>项</v>
      </c>
    </row>
    <row r="1105" ht="36" customHeight="1" spans="1:7">
      <c r="A1105" s="456" t="s">
        <v>2013</v>
      </c>
      <c r="B1105" s="322" t="s">
        <v>2014</v>
      </c>
      <c r="C1105" s="324"/>
      <c r="D1105" s="324"/>
      <c r="E1105" s="457" t="str">
        <f t="shared" si="52"/>
        <v/>
      </c>
      <c r="F1105" s="294" t="str">
        <f t="shared" si="53"/>
        <v>否</v>
      </c>
      <c r="G1105" s="174" t="str">
        <f t="shared" si="54"/>
        <v>项</v>
      </c>
    </row>
    <row r="1106" ht="36" customHeight="1" spans="1:7">
      <c r="A1106" s="318">
        <v>21702</v>
      </c>
      <c r="B1106" s="466" t="s">
        <v>2015</v>
      </c>
      <c r="C1106" s="326"/>
      <c r="D1106" s="326"/>
      <c r="E1106" s="457" t="str">
        <f t="shared" si="52"/>
        <v/>
      </c>
      <c r="F1106" s="294" t="str">
        <f t="shared" si="53"/>
        <v>否</v>
      </c>
      <c r="G1106" s="174" t="str">
        <f t="shared" si="54"/>
        <v>款</v>
      </c>
    </row>
    <row r="1107" ht="36" customHeight="1" spans="1:7">
      <c r="A1107" s="467">
        <v>2170201</v>
      </c>
      <c r="B1107" s="464" t="s">
        <v>2016</v>
      </c>
      <c r="C1107" s="324"/>
      <c r="D1107" s="324"/>
      <c r="E1107" s="457" t="str">
        <f t="shared" si="52"/>
        <v/>
      </c>
      <c r="F1107" s="294" t="str">
        <f t="shared" si="53"/>
        <v>否</v>
      </c>
      <c r="G1107" s="174" t="str">
        <f t="shared" si="54"/>
        <v>项</v>
      </c>
    </row>
    <row r="1108" ht="36" customHeight="1" spans="1:7">
      <c r="A1108" s="467">
        <v>2170202</v>
      </c>
      <c r="B1108" s="464" t="s">
        <v>2017</v>
      </c>
      <c r="C1108" s="324"/>
      <c r="D1108" s="324"/>
      <c r="E1108" s="457" t="str">
        <f t="shared" si="52"/>
        <v/>
      </c>
      <c r="F1108" s="294" t="str">
        <f t="shared" si="53"/>
        <v>否</v>
      </c>
      <c r="G1108" s="174" t="str">
        <f t="shared" si="54"/>
        <v>项</v>
      </c>
    </row>
    <row r="1109" ht="36" customHeight="1" spans="1:7">
      <c r="A1109" s="467">
        <v>2170203</v>
      </c>
      <c r="B1109" s="464" t="s">
        <v>2018</v>
      </c>
      <c r="C1109" s="324"/>
      <c r="D1109" s="324"/>
      <c r="E1109" s="457" t="str">
        <f t="shared" si="52"/>
        <v/>
      </c>
      <c r="F1109" s="294" t="str">
        <f t="shared" si="53"/>
        <v>否</v>
      </c>
      <c r="G1109" s="174" t="str">
        <f t="shared" si="54"/>
        <v>项</v>
      </c>
    </row>
    <row r="1110" ht="36" customHeight="1" spans="1:7">
      <c r="A1110" s="467">
        <v>2170204</v>
      </c>
      <c r="B1110" s="464" t="s">
        <v>2019</v>
      </c>
      <c r="C1110" s="324"/>
      <c r="D1110" s="324"/>
      <c r="E1110" s="457" t="str">
        <f t="shared" si="52"/>
        <v/>
      </c>
      <c r="F1110" s="294" t="str">
        <f t="shared" si="53"/>
        <v>否</v>
      </c>
      <c r="G1110" s="174" t="str">
        <f t="shared" si="54"/>
        <v>项</v>
      </c>
    </row>
    <row r="1111" ht="36" customHeight="1" spans="1:7">
      <c r="A1111" s="467">
        <v>2170205</v>
      </c>
      <c r="B1111" s="464" t="s">
        <v>2020</v>
      </c>
      <c r="C1111" s="324"/>
      <c r="D1111" s="324"/>
      <c r="E1111" s="457" t="str">
        <f t="shared" si="52"/>
        <v/>
      </c>
      <c r="F1111" s="294" t="str">
        <f t="shared" si="53"/>
        <v>否</v>
      </c>
      <c r="G1111" s="174" t="str">
        <f t="shared" si="54"/>
        <v>项</v>
      </c>
    </row>
    <row r="1112" ht="36" customHeight="1" spans="1:7">
      <c r="A1112" s="467">
        <v>2170206</v>
      </c>
      <c r="B1112" s="464" t="s">
        <v>2021</v>
      </c>
      <c r="C1112" s="324"/>
      <c r="D1112" s="324"/>
      <c r="E1112" s="457" t="str">
        <f t="shared" si="52"/>
        <v/>
      </c>
      <c r="F1112" s="294" t="str">
        <f t="shared" si="53"/>
        <v>否</v>
      </c>
      <c r="G1112" s="174" t="str">
        <f t="shared" si="54"/>
        <v>项</v>
      </c>
    </row>
    <row r="1113" ht="36" customHeight="1" spans="1:7">
      <c r="A1113" s="467">
        <v>2170207</v>
      </c>
      <c r="B1113" s="464" t="s">
        <v>2022</v>
      </c>
      <c r="C1113" s="324"/>
      <c r="D1113" s="324"/>
      <c r="E1113" s="457" t="str">
        <f t="shared" si="52"/>
        <v/>
      </c>
      <c r="F1113" s="294" t="str">
        <f t="shared" si="53"/>
        <v>否</v>
      </c>
      <c r="G1113" s="174" t="str">
        <f t="shared" si="54"/>
        <v>项</v>
      </c>
    </row>
    <row r="1114" ht="36" customHeight="1" spans="1:7">
      <c r="A1114" s="467">
        <v>2170208</v>
      </c>
      <c r="B1114" s="464" t="s">
        <v>2023</v>
      </c>
      <c r="C1114" s="324"/>
      <c r="D1114" s="324"/>
      <c r="E1114" s="457" t="str">
        <f t="shared" si="52"/>
        <v/>
      </c>
      <c r="F1114" s="294" t="str">
        <f t="shared" si="53"/>
        <v>否</v>
      </c>
      <c r="G1114" s="174" t="str">
        <f t="shared" si="54"/>
        <v>项</v>
      </c>
    </row>
    <row r="1115" ht="36" customHeight="1" spans="1:7">
      <c r="A1115" s="467">
        <v>2170299</v>
      </c>
      <c r="B1115" s="464" t="s">
        <v>2024</v>
      </c>
      <c r="C1115" s="324"/>
      <c r="D1115" s="324"/>
      <c r="E1115" s="457" t="str">
        <f t="shared" si="52"/>
        <v/>
      </c>
      <c r="F1115" s="294" t="str">
        <f t="shared" si="53"/>
        <v>否</v>
      </c>
      <c r="G1115" s="174" t="str">
        <f t="shared" si="54"/>
        <v>项</v>
      </c>
    </row>
    <row r="1116" ht="36" customHeight="1" spans="1:7">
      <c r="A1116" s="454" t="s">
        <v>2025</v>
      </c>
      <c r="B1116" s="318" t="s">
        <v>2026</v>
      </c>
      <c r="C1116" s="326"/>
      <c r="D1116" s="326"/>
      <c r="E1116" s="457" t="str">
        <f t="shared" si="52"/>
        <v/>
      </c>
      <c r="F1116" s="294" t="str">
        <f t="shared" si="53"/>
        <v>否</v>
      </c>
      <c r="G1116" s="174" t="str">
        <f t="shared" si="54"/>
        <v>款</v>
      </c>
    </row>
    <row r="1117" ht="36" customHeight="1" spans="1:7">
      <c r="A1117" s="456" t="s">
        <v>2027</v>
      </c>
      <c r="B1117" s="322" t="s">
        <v>2028</v>
      </c>
      <c r="C1117" s="324"/>
      <c r="D1117" s="324"/>
      <c r="E1117" s="457" t="str">
        <f t="shared" si="52"/>
        <v/>
      </c>
      <c r="F1117" s="294" t="str">
        <f t="shared" si="53"/>
        <v>否</v>
      </c>
      <c r="G1117" s="174" t="str">
        <f t="shared" si="54"/>
        <v>项</v>
      </c>
    </row>
    <row r="1118" ht="36" customHeight="1" spans="1:7">
      <c r="A1118" s="456" t="s">
        <v>2029</v>
      </c>
      <c r="B1118" s="322" t="s">
        <v>2030</v>
      </c>
      <c r="C1118" s="324"/>
      <c r="D1118" s="324"/>
      <c r="E1118" s="457" t="str">
        <f t="shared" si="52"/>
        <v/>
      </c>
      <c r="F1118" s="294" t="str">
        <f t="shared" si="53"/>
        <v>否</v>
      </c>
      <c r="G1118" s="174" t="str">
        <f t="shared" si="54"/>
        <v>项</v>
      </c>
    </row>
    <row r="1119" ht="36" customHeight="1" spans="1:7">
      <c r="A1119" s="456" t="s">
        <v>2031</v>
      </c>
      <c r="B1119" s="322" t="s">
        <v>2032</v>
      </c>
      <c r="C1119" s="324"/>
      <c r="D1119" s="324"/>
      <c r="E1119" s="457" t="str">
        <f t="shared" si="52"/>
        <v/>
      </c>
      <c r="F1119" s="294" t="str">
        <f t="shared" si="53"/>
        <v>否</v>
      </c>
      <c r="G1119" s="174" t="str">
        <f t="shared" si="54"/>
        <v>项</v>
      </c>
    </row>
    <row r="1120" ht="36" customHeight="1" spans="1:7">
      <c r="A1120" s="456" t="s">
        <v>2033</v>
      </c>
      <c r="B1120" s="322" t="s">
        <v>2034</v>
      </c>
      <c r="C1120" s="324"/>
      <c r="D1120" s="324"/>
      <c r="E1120" s="457" t="str">
        <f t="shared" si="52"/>
        <v/>
      </c>
      <c r="F1120" s="294" t="str">
        <f t="shared" si="53"/>
        <v>否</v>
      </c>
      <c r="G1120" s="174" t="str">
        <f t="shared" si="54"/>
        <v>项</v>
      </c>
    </row>
    <row r="1121" ht="36" customHeight="1" spans="1:7">
      <c r="A1121" s="456" t="s">
        <v>2035</v>
      </c>
      <c r="B1121" s="322" t="s">
        <v>2036</v>
      </c>
      <c r="C1121" s="324"/>
      <c r="D1121" s="324"/>
      <c r="E1121" s="457" t="str">
        <f t="shared" si="52"/>
        <v/>
      </c>
      <c r="F1121" s="294" t="str">
        <f t="shared" si="53"/>
        <v>否</v>
      </c>
      <c r="G1121" s="174" t="str">
        <f t="shared" si="54"/>
        <v>项</v>
      </c>
    </row>
    <row r="1122" ht="36" customHeight="1" spans="1:7">
      <c r="A1122" s="454" t="s">
        <v>2037</v>
      </c>
      <c r="B1122" s="318" t="s">
        <v>2038</v>
      </c>
      <c r="C1122" s="326"/>
      <c r="D1122" s="326"/>
      <c r="E1122" s="457" t="str">
        <f t="shared" ref="E1122:E1183" si="55">IF(C1122&lt;&gt;0,D1122/C1122-1,"")</f>
        <v/>
      </c>
      <c r="F1122" s="294" t="str">
        <f t="shared" si="53"/>
        <v>否</v>
      </c>
      <c r="G1122" s="174" t="str">
        <f t="shared" si="54"/>
        <v>款</v>
      </c>
    </row>
    <row r="1123" ht="36" customHeight="1" spans="1:7">
      <c r="A1123" s="322">
        <v>2179902</v>
      </c>
      <c r="B1123" s="322" t="s">
        <v>2039</v>
      </c>
      <c r="C1123" s="324"/>
      <c r="D1123" s="324"/>
      <c r="E1123" s="457" t="str">
        <f t="shared" si="55"/>
        <v/>
      </c>
      <c r="F1123" s="294" t="str">
        <f t="shared" si="53"/>
        <v>否</v>
      </c>
      <c r="G1123" s="174" t="str">
        <f t="shared" si="54"/>
        <v>项</v>
      </c>
    </row>
    <row r="1124" ht="36" customHeight="1" spans="1:7">
      <c r="A1124" s="322">
        <v>2179999</v>
      </c>
      <c r="B1124" s="322" t="s">
        <v>2036</v>
      </c>
      <c r="C1124" s="324"/>
      <c r="D1124" s="324"/>
      <c r="E1124" s="457" t="str">
        <f t="shared" si="55"/>
        <v/>
      </c>
      <c r="F1124" s="294" t="str">
        <f t="shared" si="53"/>
        <v>否</v>
      </c>
      <c r="G1124" s="174" t="str">
        <f t="shared" si="54"/>
        <v>项</v>
      </c>
    </row>
    <row r="1125" ht="36" customHeight="1" spans="1:7">
      <c r="A1125" s="454" t="s">
        <v>100</v>
      </c>
      <c r="B1125" s="318" t="s">
        <v>101</v>
      </c>
      <c r="C1125" s="326"/>
      <c r="D1125" s="326"/>
      <c r="E1125" s="457" t="str">
        <f t="shared" si="55"/>
        <v/>
      </c>
      <c r="F1125" s="294" t="str">
        <f t="shared" si="53"/>
        <v>是</v>
      </c>
      <c r="G1125" s="174" t="str">
        <f t="shared" si="54"/>
        <v>类</v>
      </c>
    </row>
    <row r="1126" ht="36" customHeight="1" spans="1:7">
      <c r="A1126" s="454" t="s">
        <v>2040</v>
      </c>
      <c r="B1126" s="318" t="s">
        <v>2041</v>
      </c>
      <c r="C1126" s="326"/>
      <c r="D1126" s="326"/>
      <c r="E1126" s="457" t="str">
        <f t="shared" si="55"/>
        <v/>
      </c>
      <c r="F1126" s="294" t="str">
        <f t="shared" si="53"/>
        <v>否</v>
      </c>
      <c r="G1126" s="174" t="str">
        <f t="shared" si="54"/>
        <v>款</v>
      </c>
    </row>
    <row r="1127" ht="36" customHeight="1" spans="1:7">
      <c r="A1127" s="454" t="s">
        <v>2042</v>
      </c>
      <c r="B1127" s="318" t="s">
        <v>2043</v>
      </c>
      <c r="C1127" s="326"/>
      <c r="D1127" s="326"/>
      <c r="E1127" s="457" t="str">
        <f t="shared" si="55"/>
        <v/>
      </c>
      <c r="F1127" s="294" t="str">
        <f t="shared" si="53"/>
        <v>否</v>
      </c>
      <c r="G1127" s="174" t="str">
        <f t="shared" si="54"/>
        <v>款</v>
      </c>
    </row>
    <row r="1128" ht="36" customHeight="1" spans="1:7">
      <c r="A1128" s="454" t="s">
        <v>2044</v>
      </c>
      <c r="B1128" s="318" t="s">
        <v>2045</v>
      </c>
      <c r="C1128" s="326"/>
      <c r="D1128" s="326"/>
      <c r="E1128" s="457" t="str">
        <f t="shared" si="55"/>
        <v/>
      </c>
      <c r="F1128" s="294" t="str">
        <f t="shared" si="53"/>
        <v>否</v>
      </c>
      <c r="G1128" s="174" t="str">
        <f t="shared" si="54"/>
        <v>款</v>
      </c>
    </row>
    <row r="1129" ht="36" customHeight="1" spans="1:7">
      <c r="A1129" s="454" t="s">
        <v>2046</v>
      </c>
      <c r="B1129" s="318" t="s">
        <v>2047</v>
      </c>
      <c r="C1129" s="326"/>
      <c r="D1129" s="326"/>
      <c r="E1129" s="457" t="str">
        <f t="shared" si="55"/>
        <v/>
      </c>
      <c r="F1129" s="294" t="str">
        <f t="shared" si="53"/>
        <v>否</v>
      </c>
      <c r="G1129" s="174" t="str">
        <f t="shared" si="54"/>
        <v>款</v>
      </c>
    </row>
    <row r="1130" ht="36" customHeight="1" spans="1:7">
      <c r="A1130" s="454" t="s">
        <v>2048</v>
      </c>
      <c r="B1130" s="318" t="s">
        <v>2049</v>
      </c>
      <c r="C1130" s="326"/>
      <c r="D1130" s="326"/>
      <c r="E1130" s="457" t="str">
        <f t="shared" si="55"/>
        <v/>
      </c>
      <c r="F1130" s="294" t="str">
        <f t="shared" si="53"/>
        <v>否</v>
      </c>
      <c r="G1130" s="174" t="str">
        <f t="shared" si="54"/>
        <v>款</v>
      </c>
    </row>
    <row r="1131" ht="36" customHeight="1" spans="1:7">
      <c r="A1131" s="454" t="s">
        <v>2050</v>
      </c>
      <c r="B1131" s="318" t="s">
        <v>2051</v>
      </c>
      <c r="C1131" s="326"/>
      <c r="D1131" s="326"/>
      <c r="E1131" s="457" t="str">
        <f t="shared" si="55"/>
        <v/>
      </c>
      <c r="F1131" s="294" t="str">
        <f t="shared" si="53"/>
        <v>否</v>
      </c>
      <c r="G1131" s="174" t="str">
        <f t="shared" si="54"/>
        <v>款</v>
      </c>
    </row>
    <row r="1132" ht="36" customHeight="1" spans="1:7">
      <c r="A1132" s="454" t="s">
        <v>2052</v>
      </c>
      <c r="B1132" s="318" t="s">
        <v>2053</v>
      </c>
      <c r="C1132" s="326"/>
      <c r="D1132" s="326"/>
      <c r="E1132" s="457" t="str">
        <f t="shared" si="55"/>
        <v/>
      </c>
      <c r="F1132" s="294" t="str">
        <f t="shared" si="53"/>
        <v>否</v>
      </c>
      <c r="G1132" s="174" t="str">
        <f t="shared" si="54"/>
        <v>款</v>
      </c>
    </row>
    <row r="1133" ht="36" customHeight="1" spans="1:7">
      <c r="A1133" s="454" t="s">
        <v>2054</v>
      </c>
      <c r="B1133" s="318" t="s">
        <v>2055</v>
      </c>
      <c r="C1133" s="326"/>
      <c r="D1133" s="326"/>
      <c r="E1133" s="457" t="str">
        <f t="shared" si="55"/>
        <v/>
      </c>
      <c r="F1133" s="294" t="str">
        <f t="shared" si="53"/>
        <v>否</v>
      </c>
      <c r="G1133" s="174" t="str">
        <f t="shared" si="54"/>
        <v>款</v>
      </c>
    </row>
    <row r="1134" ht="36" customHeight="1" spans="1:7">
      <c r="A1134" s="454" t="s">
        <v>2056</v>
      </c>
      <c r="B1134" s="318" t="s">
        <v>2057</v>
      </c>
      <c r="C1134" s="326"/>
      <c r="D1134" s="326"/>
      <c r="E1134" s="457" t="str">
        <f t="shared" si="55"/>
        <v/>
      </c>
      <c r="F1134" s="294" t="str">
        <f t="shared" si="53"/>
        <v>否</v>
      </c>
      <c r="G1134" s="174" t="str">
        <f t="shared" si="54"/>
        <v>款</v>
      </c>
    </row>
    <row r="1135" ht="36" customHeight="1" spans="1:7">
      <c r="A1135" s="454" t="s">
        <v>102</v>
      </c>
      <c r="B1135" s="318" t="s">
        <v>103</v>
      </c>
      <c r="C1135" s="326">
        <v>3881</v>
      </c>
      <c r="D1135" s="326">
        <v>3959</v>
      </c>
      <c r="E1135" s="457">
        <f t="shared" si="55"/>
        <v>0.02</v>
      </c>
      <c r="F1135" s="294" t="str">
        <f t="shared" si="53"/>
        <v>是</v>
      </c>
      <c r="G1135" s="174" t="str">
        <f t="shared" si="54"/>
        <v>类</v>
      </c>
    </row>
    <row r="1136" ht="36" customHeight="1" spans="1:7">
      <c r="A1136" s="454" t="s">
        <v>2058</v>
      </c>
      <c r="B1136" s="318" t="s">
        <v>2059</v>
      </c>
      <c r="C1136" s="326">
        <v>3675</v>
      </c>
      <c r="D1136" s="326">
        <v>3847</v>
      </c>
      <c r="E1136" s="457">
        <f t="shared" si="55"/>
        <v>0.047</v>
      </c>
      <c r="F1136" s="294" t="str">
        <f t="shared" ref="F1136:F1198" si="56">IF(LEN(A1136)=3,"是",IF(B1136&lt;&gt;"",IF(SUM(C1136:D1136)&lt;&gt;0,"是","否"),"是"))</f>
        <v>是</v>
      </c>
      <c r="G1136" s="174" t="str">
        <f t="shared" ref="G1136:G1198" si="57">IF(LEN(A1136)=3,"类",IF(LEN(A1136)=5,"款","项"))</f>
        <v>款</v>
      </c>
    </row>
    <row r="1137" ht="36" customHeight="1" spans="1:7">
      <c r="A1137" s="456" t="s">
        <v>2060</v>
      </c>
      <c r="B1137" s="322" t="s">
        <v>138</v>
      </c>
      <c r="C1137" s="324">
        <v>1087</v>
      </c>
      <c r="D1137" s="324">
        <v>1127</v>
      </c>
      <c r="E1137" s="457">
        <f t="shared" si="55"/>
        <v>0.037</v>
      </c>
      <c r="F1137" s="294" t="str">
        <f t="shared" si="56"/>
        <v>是</v>
      </c>
      <c r="G1137" s="174" t="str">
        <f t="shared" si="57"/>
        <v>项</v>
      </c>
    </row>
    <row r="1138" ht="36" customHeight="1" spans="1:7">
      <c r="A1138" s="456" t="s">
        <v>2061</v>
      </c>
      <c r="B1138" s="322" t="s">
        <v>140</v>
      </c>
      <c r="C1138" s="324">
        <v>9</v>
      </c>
      <c r="D1138" s="324">
        <v>9</v>
      </c>
      <c r="E1138" s="457">
        <f t="shared" si="55"/>
        <v>0</v>
      </c>
      <c r="F1138" s="294" t="str">
        <f t="shared" si="56"/>
        <v>是</v>
      </c>
      <c r="G1138" s="174" t="str">
        <f t="shared" si="57"/>
        <v>项</v>
      </c>
    </row>
    <row r="1139" ht="36" customHeight="1" spans="1:7">
      <c r="A1139" s="456" t="s">
        <v>2062</v>
      </c>
      <c r="B1139" s="322" t="s">
        <v>142</v>
      </c>
      <c r="C1139" s="324"/>
      <c r="D1139" s="324"/>
      <c r="E1139" s="457" t="str">
        <f t="shared" si="55"/>
        <v/>
      </c>
      <c r="F1139" s="294" t="str">
        <f t="shared" si="56"/>
        <v>否</v>
      </c>
      <c r="G1139" s="174" t="str">
        <f t="shared" si="57"/>
        <v>项</v>
      </c>
    </row>
    <row r="1140" ht="36" customHeight="1" spans="1:7">
      <c r="A1140" s="456" t="s">
        <v>2063</v>
      </c>
      <c r="B1140" s="322" t="s">
        <v>2064</v>
      </c>
      <c r="C1140" s="324"/>
      <c r="D1140" s="324"/>
      <c r="E1140" s="457" t="str">
        <f t="shared" si="55"/>
        <v/>
      </c>
      <c r="F1140" s="294" t="str">
        <f t="shared" si="56"/>
        <v>否</v>
      </c>
      <c r="G1140" s="174" t="str">
        <f t="shared" si="57"/>
        <v>项</v>
      </c>
    </row>
    <row r="1141" ht="36" customHeight="1" spans="1:7">
      <c r="A1141" s="456" t="s">
        <v>2065</v>
      </c>
      <c r="B1141" s="322" t="s">
        <v>2066</v>
      </c>
      <c r="C1141" s="324">
        <v>2319</v>
      </c>
      <c r="D1141" s="324">
        <v>2474</v>
      </c>
      <c r="E1141" s="457">
        <f t="shared" si="55"/>
        <v>0.067</v>
      </c>
      <c r="F1141" s="294" t="str">
        <f t="shared" si="56"/>
        <v>是</v>
      </c>
      <c r="G1141" s="174" t="str">
        <f t="shared" si="57"/>
        <v>项</v>
      </c>
    </row>
    <row r="1142" ht="36" customHeight="1" spans="1:7">
      <c r="A1142" s="456" t="s">
        <v>2067</v>
      </c>
      <c r="B1142" s="322" t="s">
        <v>2068</v>
      </c>
      <c r="C1142" s="324"/>
      <c r="D1142" s="324"/>
      <c r="E1142" s="457" t="str">
        <f t="shared" si="55"/>
        <v/>
      </c>
      <c r="F1142" s="294" t="str">
        <f t="shared" si="56"/>
        <v>否</v>
      </c>
      <c r="G1142" s="174" t="str">
        <f t="shared" si="57"/>
        <v>项</v>
      </c>
    </row>
    <row r="1143" ht="36" customHeight="1" spans="1:7">
      <c r="A1143" s="456" t="s">
        <v>2069</v>
      </c>
      <c r="B1143" s="322" t="s">
        <v>2070</v>
      </c>
      <c r="C1143" s="324"/>
      <c r="D1143" s="324"/>
      <c r="E1143" s="457" t="str">
        <f t="shared" si="55"/>
        <v/>
      </c>
      <c r="F1143" s="294" t="str">
        <f t="shared" si="56"/>
        <v>否</v>
      </c>
      <c r="G1143" s="174" t="str">
        <f t="shared" si="57"/>
        <v>项</v>
      </c>
    </row>
    <row r="1144" ht="36" customHeight="1" spans="1:7">
      <c r="A1144" s="456" t="s">
        <v>2071</v>
      </c>
      <c r="B1144" s="322" t="s">
        <v>2072</v>
      </c>
      <c r="C1144" s="324">
        <v>17</v>
      </c>
      <c r="D1144" s="324">
        <v>0</v>
      </c>
      <c r="E1144" s="457">
        <f t="shared" si="55"/>
        <v>-1</v>
      </c>
      <c r="F1144" s="294" t="str">
        <f t="shared" si="56"/>
        <v>是</v>
      </c>
      <c r="G1144" s="174" t="str">
        <f t="shared" si="57"/>
        <v>项</v>
      </c>
    </row>
    <row r="1145" ht="36" customHeight="1" spans="1:7">
      <c r="A1145" s="456" t="s">
        <v>2073</v>
      </c>
      <c r="B1145" s="322" t="s">
        <v>2074</v>
      </c>
      <c r="C1145" s="324"/>
      <c r="D1145" s="324"/>
      <c r="E1145" s="457" t="str">
        <f t="shared" si="55"/>
        <v/>
      </c>
      <c r="F1145" s="294" t="str">
        <f t="shared" si="56"/>
        <v>否</v>
      </c>
      <c r="G1145" s="174" t="str">
        <f t="shared" si="57"/>
        <v>项</v>
      </c>
    </row>
    <row r="1146" ht="36" customHeight="1" spans="1:7">
      <c r="A1146" s="456" t="s">
        <v>2075</v>
      </c>
      <c r="B1146" s="322" t="s">
        <v>2076</v>
      </c>
      <c r="C1146" s="324"/>
      <c r="D1146" s="324"/>
      <c r="E1146" s="457" t="str">
        <f t="shared" si="55"/>
        <v/>
      </c>
      <c r="F1146" s="294" t="str">
        <f t="shared" si="56"/>
        <v>否</v>
      </c>
      <c r="G1146" s="174" t="str">
        <f t="shared" si="57"/>
        <v>项</v>
      </c>
    </row>
    <row r="1147" ht="36" customHeight="1" spans="1:7">
      <c r="A1147" s="456" t="s">
        <v>2077</v>
      </c>
      <c r="B1147" s="322" t="s">
        <v>2078</v>
      </c>
      <c r="C1147" s="324"/>
      <c r="D1147" s="324"/>
      <c r="E1147" s="457" t="str">
        <f t="shared" si="55"/>
        <v/>
      </c>
      <c r="F1147" s="294" t="str">
        <f t="shared" si="56"/>
        <v>否</v>
      </c>
      <c r="G1147" s="174" t="str">
        <f t="shared" si="57"/>
        <v>项</v>
      </c>
    </row>
    <row r="1148" ht="36" customHeight="1" spans="1:7">
      <c r="A1148" s="456" t="s">
        <v>2079</v>
      </c>
      <c r="B1148" s="322" t="s">
        <v>2080</v>
      </c>
      <c r="C1148" s="324"/>
      <c r="D1148" s="324"/>
      <c r="E1148" s="457" t="str">
        <f t="shared" si="55"/>
        <v/>
      </c>
      <c r="F1148" s="294" t="str">
        <f t="shared" si="56"/>
        <v>否</v>
      </c>
      <c r="G1148" s="174" t="str">
        <f t="shared" si="57"/>
        <v>项</v>
      </c>
    </row>
    <row r="1149" ht="36" customHeight="1" spans="1:7">
      <c r="A1149" s="456" t="s">
        <v>2081</v>
      </c>
      <c r="B1149" s="322" t="s">
        <v>2082</v>
      </c>
      <c r="C1149" s="324"/>
      <c r="D1149" s="324"/>
      <c r="E1149" s="457" t="str">
        <f t="shared" si="55"/>
        <v/>
      </c>
      <c r="F1149" s="294" t="str">
        <f t="shared" si="56"/>
        <v>否</v>
      </c>
      <c r="G1149" s="174" t="str">
        <f t="shared" si="57"/>
        <v>项</v>
      </c>
    </row>
    <row r="1150" ht="36" customHeight="1" spans="1:7">
      <c r="A1150" s="456" t="s">
        <v>2083</v>
      </c>
      <c r="B1150" s="322" t="s">
        <v>2084</v>
      </c>
      <c r="C1150" s="324"/>
      <c r="D1150" s="324"/>
      <c r="E1150" s="457" t="str">
        <f t="shared" si="55"/>
        <v/>
      </c>
      <c r="F1150" s="294" t="str">
        <f t="shared" si="56"/>
        <v>否</v>
      </c>
      <c r="G1150" s="174" t="str">
        <f t="shared" si="57"/>
        <v>项</v>
      </c>
    </row>
    <row r="1151" ht="36" customHeight="1" spans="1:7">
      <c r="A1151" s="456" t="s">
        <v>2085</v>
      </c>
      <c r="B1151" s="322" t="s">
        <v>2086</v>
      </c>
      <c r="C1151" s="324"/>
      <c r="D1151" s="324"/>
      <c r="E1151" s="457" t="str">
        <f t="shared" si="55"/>
        <v/>
      </c>
      <c r="F1151" s="294" t="str">
        <f t="shared" si="56"/>
        <v>否</v>
      </c>
      <c r="G1151" s="174" t="str">
        <f t="shared" si="57"/>
        <v>项</v>
      </c>
    </row>
    <row r="1152" ht="36" customHeight="1" spans="1:7">
      <c r="A1152" s="456" t="s">
        <v>2087</v>
      </c>
      <c r="B1152" s="322" t="s">
        <v>2088</v>
      </c>
      <c r="C1152" s="324"/>
      <c r="D1152" s="324"/>
      <c r="E1152" s="457" t="str">
        <f t="shared" si="55"/>
        <v/>
      </c>
      <c r="F1152" s="294" t="str">
        <f t="shared" si="56"/>
        <v>否</v>
      </c>
      <c r="G1152" s="174" t="str">
        <f t="shared" si="57"/>
        <v>项</v>
      </c>
    </row>
    <row r="1153" ht="36" customHeight="1" spans="1:7">
      <c r="A1153" s="456" t="s">
        <v>2089</v>
      </c>
      <c r="B1153" s="322" t="s">
        <v>2090</v>
      </c>
      <c r="C1153" s="324"/>
      <c r="D1153" s="324"/>
      <c r="E1153" s="457" t="str">
        <f t="shared" si="55"/>
        <v/>
      </c>
      <c r="F1153" s="294" t="str">
        <f t="shared" si="56"/>
        <v>否</v>
      </c>
      <c r="G1153" s="174" t="str">
        <f t="shared" si="57"/>
        <v>项</v>
      </c>
    </row>
    <row r="1154" ht="36" customHeight="1" spans="1:7">
      <c r="A1154" s="456" t="s">
        <v>2091</v>
      </c>
      <c r="B1154" s="322" t="s">
        <v>2092</v>
      </c>
      <c r="C1154" s="324"/>
      <c r="D1154" s="324"/>
      <c r="E1154" s="457" t="str">
        <f t="shared" si="55"/>
        <v/>
      </c>
      <c r="F1154" s="294" t="str">
        <f t="shared" si="56"/>
        <v>否</v>
      </c>
      <c r="G1154" s="174" t="str">
        <f t="shared" si="57"/>
        <v>项</v>
      </c>
    </row>
    <row r="1155" ht="36" customHeight="1" spans="1:7">
      <c r="A1155" s="456" t="s">
        <v>2093</v>
      </c>
      <c r="B1155" s="322" t="s">
        <v>2094</v>
      </c>
      <c r="C1155" s="324"/>
      <c r="D1155" s="324"/>
      <c r="E1155" s="457" t="str">
        <f t="shared" si="55"/>
        <v/>
      </c>
      <c r="F1155" s="294" t="str">
        <f t="shared" si="56"/>
        <v>否</v>
      </c>
      <c r="G1155" s="174" t="str">
        <f t="shared" si="57"/>
        <v>项</v>
      </c>
    </row>
    <row r="1156" ht="36" customHeight="1" spans="1:7">
      <c r="A1156" s="456" t="s">
        <v>2095</v>
      </c>
      <c r="B1156" s="322" t="s">
        <v>2096</v>
      </c>
      <c r="C1156" s="324"/>
      <c r="D1156" s="324"/>
      <c r="E1156" s="457" t="str">
        <f t="shared" si="55"/>
        <v/>
      </c>
      <c r="F1156" s="294" t="str">
        <f t="shared" si="56"/>
        <v>否</v>
      </c>
      <c r="G1156" s="174" t="str">
        <f t="shared" si="57"/>
        <v>项</v>
      </c>
    </row>
    <row r="1157" ht="36" customHeight="1" spans="1:7">
      <c r="A1157" s="456" t="s">
        <v>2097</v>
      </c>
      <c r="B1157" s="322" t="s">
        <v>2098</v>
      </c>
      <c r="C1157" s="324"/>
      <c r="D1157" s="324"/>
      <c r="E1157" s="457" t="str">
        <f t="shared" si="55"/>
        <v/>
      </c>
      <c r="F1157" s="294" t="str">
        <f t="shared" si="56"/>
        <v>否</v>
      </c>
      <c r="G1157" s="174" t="str">
        <f t="shared" si="57"/>
        <v>项</v>
      </c>
    </row>
    <row r="1158" ht="36" customHeight="1" spans="1:7">
      <c r="A1158" s="456" t="s">
        <v>2099</v>
      </c>
      <c r="B1158" s="322" t="s">
        <v>2100</v>
      </c>
      <c r="C1158" s="324"/>
      <c r="D1158" s="324"/>
      <c r="E1158" s="457" t="str">
        <f t="shared" si="55"/>
        <v/>
      </c>
      <c r="F1158" s="294" t="str">
        <f t="shared" si="56"/>
        <v>否</v>
      </c>
      <c r="G1158" s="174" t="str">
        <f t="shared" si="57"/>
        <v>项</v>
      </c>
    </row>
    <row r="1159" ht="36" customHeight="1" spans="1:7">
      <c r="A1159" s="456" t="s">
        <v>2101</v>
      </c>
      <c r="B1159" s="322" t="s">
        <v>2102</v>
      </c>
      <c r="C1159" s="324"/>
      <c r="D1159" s="324"/>
      <c r="E1159" s="457" t="str">
        <f t="shared" si="55"/>
        <v/>
      </c>
      <c r="F1159" s="294" t="str">
        <f t="shared" si="56"/>
        <v>否</v>
      </c>
      <c r="G1159" s="174" t="str">
        <f t="shared" si="57"/>
        <v>项</v>
      </c>
    </row>
    <row r="1160" ht="36" customHeight="1" spans="1:7">
      <c r="A1160" s="456" t="s">
        <v>2103</v>
      </c>
      <c r="B1160" s="322" t="s">
        <v>2104</v>
      </c>
      <c r="C1160" s="324"/>
      <c r="D1160" s="324"/>
      <c r="E1160" s="457" t="str">
        <f t="shared" si="55"/>
        <v/>
      </c>
      <c r="F1160" s="294" t="str">
        <f t="shared" si="56"/>
        <v>否</v>
      </c>
      <c r="G1160" s="174" t="str">
        <f t="shared" si="57"/>
        <v>项</v>
      </c>
    </row>
    <row r="1161" ht="36" customHeight="1" spans="1:7">
      <c r="A1161" s="456" t="s">
        <v>2105</v>
      </c>
      <c r="B1161" s="322" t="s">
        <v>156</v>
      </c>
      <c r="C1161" s="324">
        <v>243</v>
      </c>
      <c r="D1161" s="324">
        <v>237</v>
      </c>
      <c r="E1161" s="457">
        <f t="shared" si="55"/>
        <v>-0.025</v>
      </c>
      <c r="F1161" s="294" t="str">
        <f t="shared" si="56"/>
        <v>是</v>
      </c>
      <c r="G1161" s="174" t="str">
        <f t="shared" si="57"/>
        <v>项</v>
      </c>
    </row>
    <row r="1162" ht="36" customHeight="1" spans="1:7">
      <c r="A1162" s="456" t="s">
        <v>2106</v>
      </c>
      <c r="B1162" s="322" t="s">
        <v>2107</v>
      </c>
      <c r="C1162" s="324"/>
      <c r="D1162" s="324"/>
      <c r="E1162" s="457" t="str">
        <f t="shared" si="55"/>
        <v/>
      </c>
      <c r="F1162" s="294" t="str">
        <f t="shared" si="56"/>
        <v>否</v>
      </c>
      <c r="G1162" s="174" t="str">
        <f t="shared" si="57"/>
        <v>项</v>
      </c>
    </row>
    <row r="1163" ht="36" customHeight="1" spans="1:7">
      <c r="A1163" s="454" t="s">
        <v>2108</v>
      </c>
      <c r="B1163" s="318" t="s">
        <v>2109</v>
      </c>
      <c r="C1163" s="326">
        <v>206</v>
      </c>
      <c r="D1163" s="326">
        <v>112</v>
      </c>
      <c r="E1163" s="457">
        <f t="shared" si="55"/>
        <v>-0.456</v>
      </c>
      <c r="F1163" s="294" t="str">
        <f t="shared" si="56"/>
        <v>是</v>
      </c>
      <c r="G1163" s="174" t="str">
        <f t="shared" si="57"/>
        <v>款</v>
      </c>
    </row>
    <row r="1164" ht="36" customHeight="1" spans="1:7">
      <c r="A1164" s="456" t="s">
        <v>2110</v>
      </c>
      <c r="B1164" s="322" t="s">
        <v>138</v>
      </c>
      <c r="C1164" s="324">
        <v>33</v>
      </c>
      <c r="D1164" s="324">
        <v>33</v>
      </c>
      <c r="E1164" s="457">
        <f t="shared" si="55"/>
        <v>0</v>
      </c>
      <c r="F1164" s="294" t="str">
        <f t="shared" si="56"/>
        <v>是</v>
      </c>
      <c r="G1164" s="174" t="str">
        <f t="shared" si="57"/>
        <v>项</v>
      </c>
    </row>
    <row r="1165" ht="36" customHeight="1" spans="1:7">
      <c r="A1165" s="456" t="s">
        <v>2111</v>
      </c>
      <c r="B1165" s="322" t="s">
        <v>140</v>
      </c>
      <c r="C1165" s="324"/>
      <c r="D1165" s="324"/>
      <c r="E1165" s="457" t="str">
        <f t="shared" si="55"/>
        <v/>
      </c>
      <c r="F1165" s="294" t="str">
        <f t="shared" si="56"/>
        <v>否</v>
      </c>
      <c r="G1165" s="174" t="str">
        <f t="shared" si="57"/>
        <v>项</v>
      </c>
    </row>
    <row r="1166" ht="36" customHeight="1" spans="1:7">
      <c r="A1166" s="456" t="s">
        <v>2112</v>
      </c>
      <c r="B1166" s="322" t="s">
        <v>142</v>
      </c>
      <c r="C1166" s="324"/>
      <c r="D1166" s="324"/>
      <c r="E1166" s="457" t="str">
        <f t="shared" si="55"/>
        <v/>
      </c>
      <c r="F1166" s="294" t="str">
        <f t="shared" si="56"/>
        <v>否</v>
      </c>
      <c r="G1166" s="174" t="str">
        <f t="shared" si="57"/>
        <v>项</v>
      </c>
    </row>
    <row r="1167" ht="36" customHeight="1" spans="1:7">
      <c r="A1167" s="456" t="s">
        <v>2113</v>
      </c>
      <c r="B1167" s="322" t="s">
        <v>2114</v>
      </c>
      <c r="C1167" s="324">
        <v>67</v>
      </c>
      <c r="D1167" s="324">
        <v>58</v>
      </c>
      <c r="E1167" s="457">
        <f t="shared" si="55"/>
        <v>-0.134</v>
      </c>
      <c r="F1167" s="294" t="str">
        <f t="shared" si="56"/>
        <v>是</v>
      </c>
      <c r="G1167" s="174" t="str">
        <f t="shared" si="57"/>
        <v>项</v>
      </c>
    </row>
    <row r="1168" ht="36" customHeight="1" spans="1:7">
      <c r="A1168" s="456" t="s">
        <v>2115</v>
      </c>
      <c r="B1168" s="322" t="s">
        <v>2116</v>
      </c>
      <c r="C1168" s="324">
        <v>0</v>
      </c>
      <c r="D1168" s="324">
        <v>7</v>
      </c>
      <c r="E1168" s="457" t="str">
        <f t="shared" si="55"/>
        <v/>
      </c>
      <c r="F1168" s="294" t="str">
        <f t="shared" si="56"/>
        <v>是</v>
      </c>
      <c r="G1168" s="174" t="str">
        <f t="shared" si="57"/>
        <v>项</v>
      </c>
    </row>
    <row r="1169" ht="36" customHeight="1" spans="1:7">
      <c r="A1169" s="456" t="s">
        <v>2117</v>
      </c>
      <c r="B1169" s="322" t="s">
        <v>2118</v>
      </c>
      <c r="C1169" s="324">
        <v>7</v>
      </c>
      <c r="D1169" s="324"/>
      <c r="E1169" s="457">
        <f t="shared" si="55"/>
        <v>-1</v>
      </c>
      <c r="F1169" s="294" t="str">
        <f t="shared" si="56"/>
        <v>是</v>
      </c>
      <c r="G1169" s="174" t="str">
        <f t="shared" si="57"/>
        <v>项</v>
      </c>
    </row>
    <row r="1170" ht="36" customHeight="1" spans="1:7">
      <c r="A1170" s="456" t="s">
        <v>2119</v>
      </c>
      <c r="B1170" s="322" t="s">
        <v>2120</v>
      </c>
      <c r="C1170" s="324"/>
      <c r="D1170" s="324"/>
      <c r="E1170" s="457" t="str">
        <f t="shared" si="55"/>
        <v/>
      </c>
      <c r="F1170" s="294" t="str">
        <f t="shared" si="56"/>
        <v>否</v>
      </c>
      <c r="G1170" s="174" t="str">
        <f t="shared" si="57"/>
        <v>项</v>
      </c>
    </row>
    <row r="1171" ht="36" customHeight="1" spans="1:7">
      <c r="A1171" s="456" t="s">
        <v>2121</v>
      </c>
      <c r="B1171" s="322" t="s">
        <v>2122</v>
      </c>
      <c r="C1171" s="324">
        <v>25</v>
      </c>
      <c r="D1171" s="324">
        <v>0</v>
      </c>
      <c r="E1171" s="457">
        <f t="shared" si="55"/>
        <v>-1</v>
      </c>
      <c r="F1171" s="294" t="str">
        <f t="shared" si="56"/>
        <v>是</v>
      </c>
      <c r="G1171" s="174" t="str">
        <f t="shared" si="57"/>
        <v>项</v>
      </c>
    </row>
    <row r="1172" ht="36" customHeight="1" spans="1:7">
      <c r="A1172" s="456" t="s">
        <v>2123</v>
      </c>
      <c r="B1172" s="322" t="s">
        <v>2124</v>
      </c>
      <c r="C1172" s="324">
        <v>65</v>
      </c>
      <c r="D1172" s="324">
        <v>5</v>
      </c>
      <c r="E1172" s="457">
        <f t="shared" si="55"/>
        <v>-0.923</v>
      </c>
      <c r="F1172" s="294" t="str">
        <f t="shared" si="56"/>
        <v>是</v>
      </c>
      <c r="G1172" s="174" t="str">
        <f t="shared" si="57"/>
        <v>项</v>
      </c>
    </row>
    <row r="1173" ht="36" customHeight="1" spans="1:7">
      <c r="A1173" s="456" t="s">
        <v>2125</v>
      </c>
      <c r="B1173" s="322" t="s">
        <v>2126</v>
      </c>
      <c r="C1173" s="324">
        <v>9</v>
      </c>
      <c r="D1173" s="324">
        <v>9</v>
      </c>
      <c r="E1173" s="457">
        <f t="shared" si="55"/>
        <v>0</v>
      </c>
      <c r="F1173" s="294" t="str">
        <f t="shared" si="56"/>
        <v>是</v>
      </c>
      <c r="G1173" s="174" t="str">
        <f t="shared" si="57"/>
        <v>项</v>
      </c>
    </row>
    <row r="1174" ht="36" customHeight="1" spans="1:7">
      <c r="A1174" s="456" t="s">
        <v>2127</v>
      </c>
      <c r="B1174" s="322" t="s">
        <v>2128</v>
      </c>
      <c r="C1174" s="324"/>
      <c r="D1174" s="324"/>
      <c r="E1174" s="457" t="str">
        <f t="shared" si="55"/>
        <v/>
      </c>
      <c r="F1174" s="294" t="str">
        <f t="shared" si="56"/>
        <v>否</v>
      </c>
      <c r="G1174" s="174" t="str">
        <f t="shared" si="57"/>
        <v>项</v>
      </c>
    </row>
    <row r="1175" ht="36" customHeight="1" spans="1:7">
      <c r="A1175" s="456" t="s">
        <v>2129</v>
      </c>
      <c r="B1175" s="322" t="s">
        <v>2130</v>
      </c>
      <c r="C1175" s="324"/>
      <c r="D1175" s="324"/>
      <c r="E1175" s="457" t="str">
        <f t="shared" si="55"/>
        <v/>
      </c>
      <c r="F1175" s="294" t="str">
        <f t="shared" si="56"/>
        <v>否</v>
      </c>
      <c r="G1175" s="174" t="str">
        <f t="shared" si="57"/>
        <v>项</v>
      </c>
    </row>
    <row r="1176" ht="36" customHeight="1" spans="1:7">
      <c r="A1176" s="456" t="s">
        <v>2131</v>
      </c>
      <c r="B1176" s="322" t="s">
        <v>2132</v>
      </c>
      <c r="C1176" s="324"/>
      <c r="D1176" s="324"/>
      <c r="E1176" s="457" t="str">
        <f t="shared" si="55"/>
        <v/>
      </c>
      <c r="F1176" s="294" t="str">
        <f t="shared" si="56"/>
        <v>否</v>
      </c>
      <c r="G1176" s="174" t="str">
        <f t="shared" si="57"/>
        <v>项</v>
      </c>
    </row>
    <row r="1177" ht="36" customHeight="1" spans="1:7">
      <c r="A1177" s="456" t="s">
        <v>2133</v>
      </c>
      <c r="B1177" s="322" t="s">
        <v>2134</v>
      </c>
      <c r="C1177" s="324"/>
      <c r="D1177" s="324"/>
      <c r="E1177" s="457" t="str">
        <f t="shared" si="55"/>
        <v/>
      </c>
      <c r="F1177" s="294" t="str">
        <f t="shared" si="56"/>
        <v>否</v>
      </c>
      <c r="G1177" s="174" t="str">
        <f t="shared" si="57"/>
        <v>项</v>
      </c>
    </row>
    <row r="1178" ht="36" customHeight="1" spans="1:7">
      <c r="A1178" s="454" t="s">
        <v>2135</v>
      </c>
      <c r="B1178" s="318" t="s">
        <v>2136</v>
      </c>
      <c r="C1178" s="326"/>
      <c r="D1178" s="326"/>
      <c r="E1178" s="457" t="str">
        <f t="shared" si="55"/>
        <v/>
      </c>
      <c r="F1178" s="294" t="str">
        <f t="shared" si="56"/>
        <v>否</v>
      </c>
      <c r="G1178" s="174" t="str">
        <f t="shared" si="57"/>
        <v>款</v>
      </c>
    </row>
    <row r="1179" ht="36" customHeight="1" spans="1:7">
      <c r="A1179" s="322">
        <v>2209999</v>
      </c>
      <c r="B1179" s="322" t="s">
        <v>2137</v>
      </c>
      <c r="C1179" s="324"/>
      <c r="D1179" s="324"/>
      <c r="E1179" s="457" t="str">
        <f t="shared" si="55"/>
        <v/>
      </c>
      <c r="F1179" s="294" t="str">
        <f t="shared" si="56"/>
        <v>否</v>
      </c>
      <c r="G1179" s="174" t="str">
        <f t="shared" si="57"/>
        <v>项</v>
      </c>
    </row>
    <row r="1180" ht="36" customHeight="1" spans="1:7">
      <c r="A1180" s="454" t="s">
        <v>104</v>
      </c>
      <c r="B1180" s="318" t="s">
        <v>105</v>
      </c>
      <c r="C1180" s="326">
        <v>28182</v>
      </c>
      <c r="D1180" s="326">
        <v>28602</v>
      </c>
      <c r="E1180" s="457">
        <f t="shared" si="55"/>
        <v>0.015</v>
      </c>
      <c r="F1180" s="294" t="str">
        <f t="shared" si="56"/>
        <v>是</v>
      </c>
      <c r="G1180" s="174" t="str">
        <f t="shared" si="57"/>
        <v>类</v>
      </c>
    </row>
    <row r="1181" ht="36" customHeight="1" spans="1:7">
      <c r="A1181" s="454" t="s">
        <v>2138</v>
      </c>
      <c r="B1181" s="318" t="s">
        <v>2139</v>
      </c>
      <c r="C1181" s="326">
        <v>18863</v>
      </c>
      <c r="D1181" s="326">
        <v>18559</v>
      </c>
      <c r="E1181" s="457">
        <f t="shared" si="55"/>
        <v>-0.016</v>
      </c>
      <c r="F1181" s="294" t="str">
        <f t="shared" si="56"/>
        <v>是</v>
      </c>
      <c r="G1181" s="174" t="str">
        <f t="shared" si="57"/>
        <v>款</v>
      </c>
    </row>
    <row r="1182" ht="36" customHeight="1" spans="1:7">
      <c r="A1182" s="456" t="s">
        <v>2140</v>
      </c>
      <c r="B1182" s="322" t="s">
        <v>2141</v>
      </c>
      <c r="C1182" s="324"/>
      <c r="D1182" s="324"/>
      <c r="E1182" s="457" t="str">
        <f t="shared" si="55"/>
        <v/>
      </c>
      <c r="F1182" s="294" t="str">
        <f t="shared" si="56"/>
        <v>否</v>
      </c>
      <c r="G1182" s="174" t="str">
        <f t="shared" si="57"/>
        <v>项</v>
      </c>
    </row>
    <row r="1183" ht="36" customHeight="1" spans="1:7">
      <c r="A1183" s="456" t="s">
        <v>2142</v>
      </c>
      <c r="B1183" s="322" t="s">
        <v>2143</v>
      </c>
      <c r="C1183" s="324"/>
      <c r="D1183" s="324"/>
      <c r="E1183" s="457" t="str">
        <f t="shared" si="55"/>
        <v/>
      </c>
      <c r="F1183" s="294" t="str">
        <f t="shared" si="56"/>
        <v>否</v>
      </c>
      <c r="G1183" s="174" t="str">
        <f t="shared" si="57"/>
        <v>项</v>
      </c>
    </row>
    <row r="1184" ht="36" customHeight="1" spans="1:7">
      <c r="A1184" s="456" t="s">
        <v>2144</v>
      </c>
      <c r="B1184" s="322" t="s">
        <v>2145</v>
      </c>
      <c r="C1184" s="324">
        <v>9560</v>
      </c>
      <c r="D1184" s="324">
        <v>4006</v>
      </c>
      <c r="E1184" s="457">
        <f t="shared" ref="E1184:E1246" si="58">IF(C1184&lt;&gt;0,D1184/C1184-1,"")</f>
        <v>-0.581</v>
      </c>
      <c r="F1184" s="294" t="str">
        <f t="shared" si="56"/>
        <v>是</v>
      </c>
      <c r="G1184" s="174" t="str">
        <f t="shared" si="57"/>
        <v>项</v>
      </c>
    </row>
    <row r="1185" ht="36" customHeight="1" spans="1:7">
      <c r="A1185" s="456" t="s">
        <v>2146</v>
      </c>
      <c r="B1185" s="322" t="s">
        <v>2147</v>
      </c>
      <c r="C1185" s="324"/>
      <c r="D1185" s="324"/>
      <c r="E1185" s="457" t="str">
        <f t="shared" si="58"/>
        <v/>
      </c>
      <c r="F1185" s="294" t="str">
        <f t="shared" si="56"/>
        <v>否</v>
      </c>
      <c r="G1185" s="174" t="str">
        <f t="shared" si="57"/>
        <v>项</v>
      </c>
    </row>
    <row r="1186" ht="36" customHeight="1" spans="1:7">
      <c r="A1186" s="456" t="s">
        <v>2148</v>
      </c>
      <c r="B1186" s="322" t="s">
        <v>2149</v>
      </c>
      <c r="C1186" s="324">
        <v>6779</v>
      </c>
      <c r="D1186" s="324">
        <v>8813</v>
      </c>
      <c r="E1186" s="457">
        <f t="shared" si="58"/>
        <v>0.3</v>
      </c>
      <c r="F1186" s="294" t="str">
        <f t="shared" si="56"/>
        <v>是</v>
      </c>
      <c r="G1186" s="174" t="str">
        <f t="shared" si="57"/>
        <v>项</v>
      </c>
    </row>
    <row r="1187" ht="36" customHeight="1" spans="1:7">
      <c r="A1187" s="456" t="s">
        <v>2150</v>
      </c>
      <c r="B1187" s="322" t="s">
        <v>2151</v>
      </c>
      <c r="C1187" s="324"/>
      <c r="D1187" s="324"/>
      <c r="E1187" s="457" t="str">
        <f t="shared" si="58"/>
        <v/>
      </c>
      <c r="F1187" s="294" t="str">
        <f t="shared" si="56"/>
        <v>否</v>
      </c>
      <c r="G1187" s="174" t="str">
        <f t="shared" si="57"/>
        <v>项</v>
      </c>
    </row>
    <row r="1188" ht="36" customHeight="1" spans="1:7">
      <c r="A1188" s="456" t="s">
        <v>2152</v>
      </c>
      <c r="B1188" s="322" t="s">
        <v>2153</v>
      </c>
      <c r="C1188" s="324">
        <v>39</v>
      </c>
      <c r="D1188" s="324">
        <v>40</v>
      </c>
      <c r="E1188" s="457">
        <f t="shared" si="58"/>
        <v>0.026</v>
      </c>
      <c r="F1188" s="294" t="str">
        <f t="shared" si="56"/>
        <v>是</v>
      </c>
      <c r="G1188" s="174" t="str">
        <f t="shared" si="57"/>
        <v>项</v>
      </c>
    </row>
    <row r="1189" ht="36" customHeight="1" spans="1:7">
      <c r="A1189" s="456" t="s">
        <v>2154</v>
      </c>
      <c r="B1189" s="322" t="s">
        <v>2155</v>
      </c>
      <c r="C1189" s="324">
        <v>2485</v>
      </c>
      <c r="D1189" s="324">
        <v>2500</v>
      </c>
      <c r="E1189" s="457">
        <f t="shared" si="58"/>
        <v>0.006</v>
      </c>
      <c r="F1189" s="294" t="str">
        <f t="shared" si="56"/>
        <v>是</v>
      </c>
      <c r="G1189" s="174" t="str">
        <f t="shared" si="57"/>
        <v>项</v>
      </c>
    </row>
    <row r="1190" ht="36" customHeight="1" spans="1:7">
      <c r="A1190" s="456" t="s">
        <v>2156</v>
      </c>
      <c r="B1190" s="322" t="s">
        <v>2157</v>
      </c>
      <c r="C1190" s="324"/>
      <c r="D1190" s="324"/>
      <c r="E1190" s="457" t="str">
        <f t="shared" si="58"/>
        <v/>
      </c>
      <c r="F1190" s="294" t="str">
        <f t="shared" si="56"/>
        <v>否</v>
      </c>
      <c r="G1190" s="174" t="str">
        <f t="shared" si="57"/>
        <v>项</v>
      </c>
    </row>
    <row r="1191" ht="36" customHeight="1" spans="1:7">
      <c r="A1191" s="456" t="s">
        <v>2158</v>
      </c>
      <c r="B1191" s="322" t="s">
        <v>2159</v>
      </c>
      <c r="C1191" s="324"/>
      <c r="D1191" s="324">
        <v>3200</v>
      </c>
      <c r="E1191" s="457" t="str">
        <f t="shared" si="58"/>
        <v/>
      </c>
      <c r="F1191" s="294" t="str">
        <f t="shared" si="56"/>
        <v>是</v>
      </c>
      <c r="G1191" s="174" t="str">
        <f t="shared" si="57"/>
        <v>项</v>
      </c>
    </row>
    <row r="1192" ht="36" customHeight="1" spans="1:7">
      <c r="A1192" s="454" t="s">
        <v>2160</v>
      </c>
      <c r="B1192" s="318" t="s">
        <v>2161</v>
      </c>
      <c r="C1192" s="326">
        <v>9319</v>
      </c>
      <c r="D1192" s="326">
        <v>10043</v>
      </c>
      <c r="E1192" s="457">
        <f t="shared" si="58"/>
        <v>0.078</v>
      </c>
      <c r="F1192" s="294" t="str">
        <f t="shared" si="56"/>
        <v>是</v>
      </c>
      <c r="G1192" s="174" t="str">
        <f t="shared" si="57"/>
        <v>款</v>
      </c>
    </row>
    <row r="1193" ht="36" customHeight="1" spans="1:7">
      <c r="A1193" s="456" t="s">
        <v>2162</v>
      </c>
      <c r="B1193" s="322" t="s">
        <v>2163</v>
      </c>
      <c r="C1193" s="324">
        <v>9319</v>
      </c>
      <c r="D1193" s="324">
        <v>10043</v>
      </c>
      <c r="E1193" s="457">
        <f t="shared" si="58"/>
        <v>0.078</v>
      </c>
      <c r="F1193" s="294" t="str">
        <f t="shared" si="56"/>
        <v>是</v>
      </c>
      <c r="G1193" s="174" t="str">
        <f t="shared" si="57"/>
        <v>项</v>
      </c>
    </row>
    <row r="1194" ht="36" customHeight="1" spans="1:7">
      <c r="A1194" s="456" t="s">
        <v>2164</v>
      </c>
      <c r="B1194" s="322" t="s">
        <v>2165</v>
      </c>
      <c r="C1194" s="324"/>
      <c r="D1194" s="324"/>
      <c r="E1194" s="457" t="str">
        <f t="shared" si="58"/>
        <v/>
      </c>
      <c r="F1194" s="294" t="str">
        <f t="shared" si="56"/>
        <v>否</v>
      </c>
      <c r="G1194" s="174" t="str">
        <f t="shared" si="57"/>
        <v>项</v>
      </c>
    </row>
    <row r="1195" ht="36" customHeight="1" spans="1:7">
      <c r="A1195" s="456" t="s">
        <v>2166</v>
      </c>
      <c r="B1195" s="322" t="s">
        <v>2167</v>
      </c>
      <c r="C1195" s="324"/>
      <c r="D1195" s="324"/>
      <c r="E1195" s="457" t="str">
        <f t="shared" si="58"/>
        <v/>
      </c>
      <c r="F1195" s="294" t="str">
        <f t="shared" si="56"/>
        <v>否</v>
      </c>
      <c r="G1195" s="174" t="str">
        <f t="shared" si="57"/>
        <v>项</v>
      </c>
    </row>
    <row r="1196" ht="36" customHeight="1" spans="1:7">
      <c r="A1196" s="454" t="s">
        <v>2168</v>
      </c>
      <c r="B1196" s="318" t="s">
        <v>2169</v>
      </c>
      <c r="C1196" s="326"/>
      <c r="D1196" s="326"/>
      <c r="E1196" s="457" t="str">
        <f t="shared" si="58"/>
        <v/>
      </c>
      <c r="F1196" s="294" t="str">
        <f t="shared" si="56"/>
        <v>否</v>
      </c>
      <c r="G1196" s="174" t="str">
        <f t="shared" si="57"/>
        <v>款</v>
      </c>
    </row>
    <row r="1197" ht="36" customHeight="1" spans="1:7">
      <c r="A1197" s="456" t="s">
        <v>2170</v>
      </c>
      <c r="B1197" s="322" t="s">
        <v>2171</v>
      </c>
      <c r="C1197" s="324"/>
      <c r="D1197" s="324"/>
      <c r="E1197" s="457" t="str">
        <f t="shared" si="58"/>
        <v/>
      </c>
      <c r="F1197" s="294" t="str">
        <f t="shared" si="56"/>
        <v>否</v>
      </c>
      <c r="G1197" s="174" t="str">
        <f t="shared" si="57"/>
        <v>项</v>
      </c>
    </row>
    <row r="1198" ht="36" customHeight="1" spans="1:7">
      <c r="A1198" s="456" t="s">
        <v>2172</v>
      </c>
      <c r="B1198" s="322" t="s">
        <v>2173</v>
      </c>
      <c r="C1198" s="324"/>
      <c r="D1198" s="324"/>
      <c r="E1198" s="457" t="str">
        <f t="shared" si="58"/>
        <v/>
      </c>
      <c r="F1198" s="294" t="str">
        <f t="shared" si="56"/>
        <v>否</v>
      </c>
      <c r="G1198" s="174" t="str">
        <f t="shared" si="57"/>
        <v>项</v>
      </c>
    </row>
    <row r="1199" ht="36" customHeight="1" spans="1:7">
      <c r="A1199" s="456" t="s">
        <v>2174</v>
      </c>
      <c r="B1199" s="322" t="s">
        <v>2175</v>
      </c>
      <c r="C1199" s="324"/>
      <c r="D1199" s="324"/>
      <c r="E1199" s="457" t="str">
        <f t="shared" si="58"/>
        <v/>
      </c>
      <c r="F1199" s="294" t="str">
        <f t="shared" ref="F1199:F1260" si="59">IF(LEN(A1199)=3,"是",IF(B1199&lt;&gt;"",IF(SUM(C1199:D1199)&lt;&gt;0,"是","否"),"是"))</f>
        <v>否</v>
      </c>
      <c r="G1199" s="174" t="str">
        <f t="shared" ref="G1199:G1260" si="60">IF(LEN(A1199)=3,"类",IF(LEN(A1199)=5,"款","项"))</f>
        <v>项</v>
      </c>
    </row>
    <row r="1200" ht="36" customHeight="1" spans="1:7">
      <c r="A1200" s="454" t="s">
        <v>106</v>
      </c>
      <c r="B1200" s="318" t="s">
        <v>107</v>
      </c>
      <c r="C1200" s="326">
        <v>1187</v>
      </c>
      <c r="D1200" s="326">
        <v>1211</v>
      </c>
      <c r="E1200" s="457">
        <f t="shared" si="58"/>
        <v>0.02</v>
      </c>
      <c r="F1200" s="294" t="str">
        <f t="shared" si="59"/>
        <v>是</v>
      </c>
      <c r="G1200" s="174" t="str">
        <f t="shared" si="60"/>
        <v>类</v>
      </c>
    </row>
    <row r="1201" ht="36" customHeight="1" spans="1:7">
      <c r="A1201" s="454" t="s">
        <v>2176</v>
      </c>
      <c r="B1201" s="318" t="s">
        <v>2177</v>
      </c>
      <c r="C1201" s="326">
        <v>258</v>
      </c>
      <c r="D1201" s="326">
        <v>258</v>
      </c>
      <c r="E1201" s="457">
        <f t="shared" si="58"/>
        <v>0</v>
      </c>
      <c r="F1201" s="294" t="str">
        <f t="shared" si="59"/>
        <v>是</v>
      </c>
      <c r="G1201" s="174" t="str">
        <f t="shared" si="60"/>
        <v>款</v>
      </c>
    </row>
    <row r="1202" ht="36" customHeight="1" spans="1:7">
      <c r="A1202" s="456" t="s">
        <v>2178</v>
      </c>
      <c r="B1202" s="322" t="s">
        <v>138</v>
      </c>
      <c r="C1202" s="324"/>
      <c r="D1202" s="324"/>
      <c r="E1202" s="457" t="str">
        <f t="shared" si="58"/>
        <v/>
      </c>
      <c r="F1202" s="294" t="str">
        <f t="shared" si="59"/>
        <v>否</v>
      </c>
      <c r="G1202" s="174" t="str">
        <f t="shared" si="60"/>
        <v>项</v>
      </c>
    </row>
    <row r="1203" ht="36" customHeight="1" spans="1:7">
      <c r="A1203" s="456" t="s">
        <v>2179</v>
      </c>
      <c r="B1203" s="322" t="s">
        <v>140</v>
      </c>
      <c r="C1203" s="324"/>
      <c r="D1203" s="324"/>
      <c r="E1203" s="457" t="str">
        <f t="shared" si="58"/>
        <v/>
      </c>
      <c r="F1203" s="294" t="str">
        <f t="shared" si="59"/>
        <v>否</v>
      </c>
      <c r="G1203" s="174" t="str">
        <f t="shared" si="60"/>
        <v>项</v>
      </c>
    </row>
    <row r="1204" ht="36" customHeight="1" spans="1:7">
      <c r="A1204" s="456" t="s">
        <v>2180</v>
      </c>
      <c r="B1204" s="322" t="s">
        <v>142</v>
      </c>
      <c r="C1204" s="324"/>
      <c r="D1204" s="324"/>
      <c r="E1204" s="457" t="str">
        <f t="shared" si="58"/>
        <v/>
      </c>
      <c r="F1204" s="294" t="str">
        <f t="shared" si="59"/>
        <v>否</v>
      </c>
      <c r="G1204" s="174" t="str">
        <f t="shared" si="60"/>
        <v>项</v>
      </c>
    </row>
    <row r="1205" ht="36" customHeight="1" spans="1:7">
      <c r="A1205" s="456" t="s">
        <v>2181</v>
      </c>
      <c r="B1205" s="322" t="s">
        <v>2182</v>
      </c>
      <c r="C1205" s="324"/>
      <c r="D1205" s="324"/>
      <c r="E1205" s="457" t="str">
        <f t="shared" si="58"/>
        <v/>
      </c>
      <c r="F1205" s="294" t="str">
        <f t="shared" si="59"/>
        <v>否</v>
      </c>
      <c r="G1205" s="174" t="str">
        <f t="shared" si="60"/>
        <v>项</v>
      </c>
    </row>
    <row r="1206" ht="36" customHeight="1" spans="1:7">
      <c r="A1206" s="456" t="s">
        <v>2183</v>
      </c>
      <c r="B1206" s="322" t="s">
        <v>2184</v>
      </c>
      <c r="C1206" s="324"/>
      <c r="D1206" s="324"/>
      <c r="E1206" s="457" t="str">
        <f t="shared" si="58"/>
        <v/>
      </c>
      <c r="F1206" s="294" t="str">
        <f t="shared" si="59"/>
        <v>否</v>
      </c>
      <c r="G1206" s="174" t="str">
        <f t="shared" si="60"/>
        <v>项</v>
      </c>
    </row>
    <row r="1207" ht="36" customHeight="1" spans="1:7">
      <c r="A1207" s="456" t="s">
        <v>2185</v>
      </c>
      <c r="B1207" s="322" t="s">
        <v>2186</v>
      </c>
      <c r="C1207" s="324"/>
      <c r="D1207" s="324"/>
      <c r="E1207" s="457" t="str">
        <f t="shared" si="58"/>
        <v/>
      </c>
      <c r="F1207" s="294" t="str">
        <f t="shared" si="59"/>
        <v>否</v>
      </c>
      <c r="G1207" s="174" t="str">
        <f t="shared" si="60"/>
        <v>项</v>
      </c>
    </row>
    <row r="1208" ht="36" customHeight="1" spans="1:7">
      <c r="A1208" s="456" t="s">
        <v>2187</v>
      </c>
      <c r="B1208" s="322" t="s">
        <v>2188</v>
      </c>
      <c r="C1208" s="324"/>
      <c r="D1208" s="324"/>
      <c r="E1208" s="457" t="str">
        <f t="shared" si="58"/>
        <v/>
      </c>
      <c r="F1208" s="294" t="str">
        <f t="shared" si="59"/>
        <v>否</v>
      </c>
      <c r="G1208" s="174" t="str">
        <f t="shared" si="60"/>
        <v>项</v>
      </c>
    </row>
    <row r="1209" ht="36" customHeight="1" spans="1:7">
      <c r="A1209" s="456" t="s">
        <v>2189</v>
      </c>
      <c r="B1209" s="322" t="s">
        <v>2190</v>
      </c>
      <c r="C1209" s="324"/>
      <c r="D1209" s="324"/>
      <c r="E1209" s="457" t="str">
        <f t="shared" si="58"/>
        <v/>
      </c>
      <c r="F1209" s="294" t="str">
        <f t="shared" si="59"/>
        <v>否</v>
      </c>
      <c r="G1209" s="174" t="str">
        <f t="shared" si="60"/>
        <v>项</v>
      </c>
    </row>
    <row r="1210" ht="36" customHeight="1" spans="1:7">
      <c r="A1210" s="456" t="s">
        <v>2191</v>
      </c>
      <c r="B1210" s="322" t="s">
        <v>2192</v>
      </c>
      <c r="C1210" s="324"/>
      <c r="D1210" s="324"/>
      <c r="E1210" s="457" t="str">
        <f t="shared" si="58"/>
        <v/>
      </c>
      <c r="F1210" s="294" t="str">
        <f t="shared" si="59"/>
        <v>否</v>
      </c>
      <c r="G1210" s="174" t="str">
        <f t="shared" si="60"/>
        <v>项</v>
      </c>
    </row>
    <row r="1211" ht="36" customHeight="1" spans="1:7">
      <c r="A1211" s="456" t="s">
        <v>2193</v>
      </c>
      <c r="B1211" s="322" t="s">
        <v>2194</v>
      </c>
      <c r="C1211" s="324"/>
      <c r="D1211" s="324"/>
      <c r="E1211" s="457" t="str">
        <f t="shared" si="58"/>
        <v/>
      </c>
      <c r="F1211" s="294" t="str">
        <f t="shared" si="59"/>
        <v>否</v>
      </c>
      <c r="G1211" s="174" t="str">
        <f t="shared" si="60"/>
        <v>项</v>
      </c>
    </row>
    <row r="1212" ht="36" customHeight="1" spans="1:7">
      <c r="A1212" s="456" t="s">
        <v>2195</v>
      </c>
      <c r="B1212" s="322" t="s">
        <v>2196</v>
      </c>
      <c r="C1212" s="324">
        <v>242</v>
      </c>
      <c r="D1212" s="324">
        <v>242</v>
      </c>
      <c r="E1212" s="457">
        <f t="shared" si="58"/>
        <v>0</v>
      </c>
      <c r="F1212" s="294" t="str">
        <f t="shared" si="59"/>
        <v>是</v>
      </c>
      <c r="G1212" s="174" t="str">
        <f t="shared" si="60"/>
        <v>项</v>
      </c>
    </row>
    <row r="1213" ht="36" customHeight="1" spans="1:7">
      <c r="A1213" s="456" t="s">
        <v>2197</v>
      </c>
      <c r="B1213" s="322" t="s">
        <v>2198</v>
      </c>
      <c r="C1213" s="324"/>
      <c r="D1213" s="324"/>
      <c r="E1213" s="457" t="str">
        <f t="shared" si="58"/>
        <v/>
      </c>
      <c r="F1213" s="294" t="str">
        <f t="shared" si="59"/>
        <v>否</v>
      </c>
      <c r="G1213" s="174" t="str">
        <f t="shared" si="60"/>
        <v>项</v>
      </c>
    </row>
    <row r="1214" ht="36" customHeight="1" spans="1:7">
      <c r="A1214" s="459">
        <v>2220119</v>
      </c>
      <c r="B1214" s="465" t="s">
        <v>2199</v>
      </c>
      <c r="C1214" s="324"/>
      <c r="D1214" s="324"/>
      <c r="E1214" s="457" t="str">
        <f t="shared" si="58"/>
        <v/>
      </c>
      <c r="F1214" s="294" t="str">
        <f t="shared" si="59"/>
        <v>否</v>
      </c>
      <c r="G1214" s="174" t="str">
        <f t="shared" si="60"/>
        <v>项</v>
      </c>
    </row>
    <row r="1215" ht="36" customHeight="1" spans="1:7">
      <c r="A1215" s="459">
        <v>2220120</v>
      </c>
      <c r="B1215" s="465" t="s">
        <v>2200</v>
      </c>
      <c r="C1215" s="324"/>
      <c r="D1215" s="324"/>
      <c r="E1215" s="457" t="str">
        <f t="shared" si="58"/>
        <v/>
      </c>
      <c r="F1215" s="294" t="str">
        <f t="shared" si="59"/>
        <v>否</v>
      </c>
      <c r="G1215" s="174" t="str">
        <f t="shared" si="60"/>
        <v>项</v>
      </c>
    </row>
    <row r="1216" ht="36" customHeight="1" spans="1:7">
      <c r="A1216" s="459">
        <v>2220121</v>
      </c>
      <c r="B1216" s="465" t="s">
        <v>2201</v>
      </c>
      <c r="C1216" s="324"/>
      <c r="D1216" s="324"/>
      <c r="E1216" s="457" t="str">
        <f t="shared" si="58"/>
        <v/>
      </c>
      <c r="F1216" s="294" t="str">
        <f t="shared" si="59"/>
        <v>否</v>
      </c>
      <c r="G1216" s="174" t="str">
        <f t="shared" si="60"/>
        <v>项</v>
      </c>
    </row>
    <row r="1217" ht="36" customHeight="1" spans="1:7">
      <c r="A1217" s="456" t="s">
        <v>2202</v>
      </c>
      <c r="B1217" s="322" t="s">
        <v>156</v>
      </c>
      <c r="C1217" s="324"/>
      <c r="D1217" s="324"/>
      <c r="E1217" s="457" t="str">
        <f t="shared" si="58"/>
        <v/>
      </c>
      <c r="F1217" s="294" t="str">
        <f t="shared" si="59"/>
        <v>否</v>
      </c>
      <c r="G1217" s="174" t="str">
        <f t="shared" si="60"/>
        <v>项</v>
      </c>
    </row>
    <row r="1218" ht="36" customHeight="1" spans="1:7">
      <c r="A1218" s="456" t="s">
        <v>2203</v>
      </c>
      <c r="B1218" s="322" t="s">
        <v>2204</v>
      </c>
      <c r="C1218" s="324">
        <v>16</v>
      </c>
      <c r="D1218" s="324">
        <v>16</v>
      </c>
      <c r="E1218" s="457">
        <f t="shared" si="58"/>
        <v>0</v>
      </c>
      <c r="F1218" s="294" t="str">
        <f t="shared" si="59"/>
        <v>是</v>
      </c>
      <c r="G1218" s="174" t="str">
        <f t="shared" si="60"/>
        <v>项</v>
      </c>
    </row>
    <row r="1219" ht="36" customHeight="1" spans="1:7">
      <c r="A1219" s="454" t="s">
        <v>2205</v>
      </c>
      <c r="B1219" s="318" t="s">
        <v>2206</v>
      </c>
      <c r="C1219" s="326">
        <v>283</v>
      </c>
      <c r="D1219" s="326">
        <v>307</v>
      </c>
      <c r="E1219" s="457">
        <f t="shared" si="58"/>
        <v>0.085</v>
      </c>
      <c r="F1219" s="294" t="str">
        <f t="shared" si="59"/>
        <v>是</v>
      </c>
      <c r="G1219" s="174" t="str">
        <f t="shared" si="60"/>
        <v>款</v>
      </c>
    </row>
    <row r="1220" ht="36" customHeight="1" spans="1:7">
      <c r="A1220" s="456" t="s">
        <v>2207</v>
      </c>
      <c r="B1220" s="322" t="s">
        <v>138</v>
      </c>
      <c r="C1220" s="324">
        <v>256</v>
      </c>
      <c r="D1220" s="324">
        <v>280</v>
      </c>
      <c r="E1220" s="457">
        <f t="shared" si="58"/>
        <v>0.094</v>
      </c>
      <c r="F1220" s="294" t="str">
        <f t="shared" si="59"/>
        <v>是</v>
      </c>
      <c r="G1220" s="174" t="str">
        <f t="shared" si="60"/>
        <v>项</v>
      </c>
    </row>
    <row r="1221" ht="36" customHeight="1" spans="1:7">
      <c r="A1221" s="456" t="s">
        <v>2208</v>
      </c>
      <c r="B1221" s="322" t="s">
        <v>140</v>
      </c>
      <c r="C1221" s="324">
        <v>27</v>
      </c>
      <c r="D1221" s="324">
        <v>27</v>
      </c>
      <c r="E1221" s="457">
        <f t="shared" si="58"/>
        <v>0</v>
      </c>
      <c r="F1221" s="294" t="str">
        <f t="shared" si="59"/>
        <v>是</v>
      </c>
      <c r="G1221" s="174" t="str">
        <f t="shared" si="60"/>
        <v>项</v>
      </c>
    </row>
    <row r="1222" ht="36" customHeight="1" spans="1:7">
      <c r="A1222" s="456" t="s">
        <v>2209</v>
      </c>
      <c r="B1222" s="322" t="s">
        <v>142</v>
      </c>
      <c r="C1222" s="324"/>
      <c r="D1222" s="324"/>
      <c r="E1222" s="457" t="str">
        <f t="shared" si="58"/>
        <v/>
      </c>
      <c r="F1222" s="294" t="str">
        <f t="shared" si="59"/>
        <v>否</v>
      </c>
      <c r="G1222" s="174" t="str">
        <f t="shared" si="60"/>
        <v>项</v>
      </c>
    </row>
    <row r="1223" ht="36" customHeight="1" spans="1:7">
      <c r="A1223" s="456" t="s">
        <v>2210</v>
      </c>
      <c r="B1223" s="322" t="s">
        <v>2211</v>
      </c>
      <c r="C1223" s="324"/>
      <c r="D1223" s="324"/>
      <c r="E1223" s="457" t="str">
        <f t="shared" si="58"/>
        <v/>
      </c>
      <c r="F1223" s="294" t="str">
        <f t="shared" si="59"/>
        <v>否</v>
      </c>
      <c r="G1223" s="174" t="str">
        <f t="shared" si="60"/>
        <v>项</v>
      </c>
    </row>
    <row r="1224" ht="36" customHeight="1" spans="1:7">
      <c r="A1224" s="456" t="s">
        <v>2212</v>
      </c>
      <c r="B1224" s="322" t="s">
        <v>2213</v>
      </c>
      <c r="C1224" s="324"/>
      <c r="D1224" s="324"/>
      <c r="E1224" s="457" t="str">
        <f t="shared" si="58"/>
        <v/>
      </c>
      <c r="F1224" s="294" t="str">
        <f t="shared" si="59"/>
        <v>否</v>
      </c>
      <c r="G1224" s="174" t="str">
        <f t="shared" si="60"/>
        <v>项</v>
      </c>
    </row>
    <row r="1225" ht="36" customHeight="1" spans="1:7">
      <c r="A1225" s="456" t="s">
        <v>2214</v>
      </c>
      <c r="B1225" s="322" t="s">
        <v>2215</v>
      </c>
      <c r="C1225" s="324"/>
      <c r="D1225" s="324"/>
      <c r="E1225" s="457" t="str">
        <f t="shared" si="58"/>
        <v/>
      </c>
      <c r="F1225" s="294" t="str">
        <f t="shared" si="59"/>
        <v>否</v>
      </c>
      <c r="G1225" s="174" t="str">
        <f t="shared" si="60"/>
        <v>项</v>
      </c>
    </row>
    <row r="1226" ht="36" customHeight="1" spans="1:7">
      <c r="A1226" s="456" t="s">
        <v>2216</v>
      </c>
      <c r="B1226" s="322" t="s">
        <v>2217</v>
      </c>
      <c r="C1226" s="324"/>
      <c r="D1226" s="324"/>
      <c r="E1226" s="457" t="str">
        <f t="shared" si="58"/>
        <v/>
      </c>
      <c r="F1226" s="294" t="str">
        <f t="shared" si="59"/>
        <v>否</v>
      </c>
      <c r="G1226" s="174" t="str">
        <f t="shared" si="60"/>
        <v>项</v>
      </c>
    </row>
    <row r="1227" ht="36" customHeight="1" spans="1:7">
      <c r="A1227" s="456" t="s">
        <v>2218</v>
      </c>
      <c r="B1227" s="322" t="s">
        <v>2219</v>
      </c>
      <c r="C1227" s="324"/>
      <c r="D1227" s="324"/>
      <c r="E1227" s="457" t="str">
        <f t="shared" si="58"/>
        <v/>
      </c>
      <c r="F1227" s="294" t="str">
        <f t="shared" si="59"/>
        <v>否</v>
      </c>
      <c r="G1227" s="174" t="str">
        <f t="shared" si="60"/>
        <v>项</v>
      </c>
    </row>
    <row r="1228" ht="36" customHeight="1" spans="1:7">
      <c r="A1228" s="456" t="s">
        <v>2220</v>
      </c>
      <c r="B1228" s="322" t="s">
        <v>2221</v>
      </c>
      <c r="C1228" s="324"/>
      <c r="D1228" s="324"/>
      <c r="E1228" s="457" t="str">
        <f t="shared" si="58"/>
        <v/>
      </c>
      <c r="F1228" s="294" t="str">
        <f t="shared" si="59"/>
        <v>否</v>
      </c>
      <c r="G1228" s="174" t="str">
        <f t="shared" si="60"/>
        <v>项</v>
      </c>
    </row>
    <row r="1229" ht="36" customHeight="1" spans="1:7">
      <c r="A1229" s="456" t="s">
        <v>2222</v>
      </c>
      <c r="B1229" s="322" t="s">
        <v>2223</v>
      </c>
      <c r="C1229" s="324"/>
      <c r="D1229" s="324"/>
      <c r="E1229" s="457" t="str">
        <f t="shared" si="58"/>
        <v/>
      </c>
      <c r="F1229" s="294" t="str">
        <f t="shared" si="59"/>
        <v>否</v>
      </c>
      <c r="G1229" s="174" t="str">
        <f t="shared" si="60"/>
        <v>项</v>
      </c>
    </row>
    <row r="1230" ht="36" customHeight="1" spans="1:7">
      <c r="A1230" s="456" t="s">
        <v>2224</v>
      </c>
      <c r="B1230" s="322" t="s">
        <v>2225</v>
      </c>
      <c r="C1230" s="324"/>
      <c r="D1230" s="324"/>
      <c r="E1230" s="457" t="str">
        <f t="shared" si="58"/>
        <v/>
      </c>
      <c r="F1230" s="294" t="str">
        <f t="shared" si="59"/>
        <v>否</v>
      </c>
      <c r="G1230" s="174" t="str">
        <f t="shared" si="60"/>
        <v>项</v>
      </c>
    </row>
    <row r="1231" ht="36" customHeight="1" spans="1:7">
      <c r="A1231" s="456" t="s">
        <v>2226</v>
      </c>
      <c r="B1231" s="322" t="s">
        <v>156</v>
      </c>
      <c r="C1231" s="324"/>
      <c r="D1231" s="324"/>
      <c r="E1231" s="457" t="str">
        <f t="shared" si="58"/>
        <v/>
      </c>
      <c r="F1231" s="294" t="str">
        <f t="shared" si="59"/>
        <v>否</v>
      </c>
      <c r="G1231" s="174" t="str">
        <f t="shared" si="60"/>
        <v>项</v>
      </c>
    </row>
    <row r="1232" ht="36" customHeight="1" spans="1:7">
      <c r="A1232" s="456" t="s">
        <v>2227</v>
      </c>
      <c r="B1232" s="322" t="s">
        <v>2228</v>
      </c>
      <c r="C1232" s="324"/>
      <c r="D1232" s="324"/>
      <c r="E1232" s="457" t="str">
        <f t="shared" si="58"/>
        <v/>
      </c>
      <c r="F1232" s="294" t="str">
        <f t="shared" si="59"/>
        <v>否</v>
      </c>
      <c r="G1232" s="174" t="str">
        <f t="shared" si="60"/>
        <v>项</v>
      </c>
    </row>
    <row r="1233" ht="36" customHeight="1" spans="1:7">
      <c r="A1233" s="454" t="s">
        <v>2229</v>
      </c>
      <c r="B1233" s="318" t="s">
        <v>2230</v>
      </c>
      <c r="C1233" s="326"/>
      <c r="D1233" s="326"/>
      <c r="E1233" s="457" t="str">
        <f t="shared" si="58"/>
        <v/>
      </c>
      <c r="F1233" s="294" t="str">
        <f t="shared" si="59"/>
        <v>否</v>
      </c>
      <c r="G1233" s="174" t="str">
        <f t="shared" si="60"/>
        <v>款</v>
      </c>
    </row>
    <row r="1234" ht="36" customHeight="1" spans="1:7">
      <c r="A1234" s="456" t="s">
        <v>2231</v>
      </c>
      <c r="B1234" s="322" t="s">
        <v>2232</v>
      </c>
      <c r="C1234" s="324"/>
      <c r="D1234" s="324"/>
      <c r="E1234" s="457" t="str">
        <f t="shared" si="58"/>
        <v/>
      </c>
      <c r="F1234" s="294" t="str">
        <f t="shared" si="59"/>
        <v>否</v>
      </c>
      <c r="G1234" s="174" t="str">
        <f t="shared" si="60"/>
        <v>项</v>
      </c>
    </row>
    <row r="1235" ht="36" customHeight="1" spans="1:7">
      <c r="A1235" s="456" t="s">
        <v>2233</v>
      </c>
      <c r="B1235" s="322" t="s">
        <v>2234</v>
      </c>
      <c r="C1235" s="324"/>
      <c r="D1235" s="324"/>
      <c r="E1235" s="457" t="str">
        <f t="shared" si="58"/>
        <v/>
      </c>
      <c r="F1235" s="294" t="str">
        <f t="shared" si="59"/>
        <v>否</v>
      </c>
      <c r="G1235" s="174" t="str">
        <f t="shared" si="60"/>
        <v>项</v>
      </c>
    </row>
    <row r="1236" ht="36" customHeight="1" spans="1:7">
      <c r="A1236" s="456" t="s">
        <v>2235</v>
      </c>
      <c r="B1236" s="322" t="s">
        <v>2236</v>
      </c>
      <c r="C1236" s="324"/>
      <c r="D1236" s="324"/>
      <c r="E1236" s="457" t="str">
        <f t="shared" si="58"/>
        <v/>
      </c>
      <c r="F1236" s="294" t="str">
        <f t="shared" si="59"/>
        <v>否</v>
      </c>
      <c r="G1236" s="174" t="str">
        <f t="shared" si="60"/>
        <v>项</v>
      </c>
    </row>
    <row r="1237" ht="36" customHeight="1" spans="1:7">
      <c r="A1237" s="459">
        <v>2220305</v>
      </c>
      <c r="B1237" s="465" t="s">
        <v>2237</v>
      </c>
      <c r="C1237" s="324"/>
      <c r="D1237" s="324"/>
      <c r="E1237" s="457" t="str">
        <f t="shared" si="58"/>
        <v/>
      </c>
      <c r="F1237" s="294" t="str">
        <f t="shared" si="59"/>
        <v>否</v>
      </c>
      <c r="G1237" s="174" t="str">
        <f t="shared" si="60"/>
        <v>项</v>
      </c>
    </row>
    <row r="1238" ht="36" customHeight="1" spans="1:7">
      <c r="A1238" s="456" t="s">
        <v>2238</v>
      </c>
      <c r="B1238" s="322" t="s">
        <v>2239</v>
      </c>
      <c r="C1238" s="324"/>
      <c r="D1238" s="324"/>
      <c r="E1238" s="457" t="str">
        <f t="shared" si="58"/>
        <v/>
      </c>
      <c r="F1238" s="294" t="str">
        <f t="shared" si="59"/>
        <v>否</v>
      </c>
      <c r="G1238" s="174" t="str">
        <f t="shared" si="60"/>
        <v>项</v>
      </c>
    </row>
    <row r="1239" ht="36" customHeight="1" spans="1:7">
      <c r="A1239" s="454" t="s">
        <v>2240</v>
      </c>
      <c r="B1239" s="318" t="s">
        <v>2241</v>
      </c>
      <c r="C1239" s="326">
        <v>96</v>
      </c>
      <c r="D1239" s="326">
        <v>96</v>
      </c>
      <c r="E1239" s="457">
        <f t="shared" si="58"/>
        <v>0</v>
      </c>
      <c r="F1239" s="294" t="str">
        <f t="shared" si="59"/>
        <v>是</v>
      </c>
      <c r="G1239" s="174" t="str">
        <f t="shared" si="60"/>
        <v>款</v>
      </c>
    </row>
    <row r="1240" ht="36" customHeight="1" spans="1:7">
      <c r="A1240" s="456" t="s">
        <v>2242</v>
      </c>
      <c r="B1240" s="322" t="s">
        <v>2243</v>
      </c>
      <c r="C1240" s="324">
        <v>10</v>
      </c>
      <c r="D1240" s="324">
        <v>10</v>
      </c>
      <c r="E1240" s="457">
        <f t="shared" si="58"/>
        <v>0</v>
      </c>
      <c r="F1240" s="294" t="str">
        <f t="shared" si="59"/>
        <v>是</v>
      </c>
      <c r="G1240" s="174" t="str">
        <f t="shared" si="60"/>
        <v>项</v>
      </c>
    </row>
    <row r="1241" ht="36" customHeight="1" spans="1:7">
      <c r="A1241" s="456" t="s">
        <v>2244</v>
      </c>
      <c r="B1241" s="322" t="s">
        <v>2245</v>
      </c>
      <c r="C1241" s="324"/>
      <c r="D1241" s="324"/>
      <c r="E1241" s="457" t="str">
        <f t="shared" si="58"/>
        <v/>
      </c>
      <c r="F1241" s="294" t="str">
        <f t="shared" si="59"/>
        <v>否</v>
      </c>
      <c r="G1241" s="174" t="str">
        <f t="shared" si="60"/>
        <v>项</v>
      </c>
    </row>
    <row r="1242" ht="36" customHeight="1" spans="1:7">
      <c r="A1242" s="456" t="s">
        <v>2246</v>
      </c>
      <c r="B1242" s="322" t="s">
        <v>2247</v>
      </c>
      <c r="C1242" s="324">
        <v>86</v>
      </c>
      <c r="D1242" s="324">
        <v>86</v>
      </c>
      <c r="E1242" s="457">
        <f t="shared" si="58"/>
        <v>0</v>
      </c>
      <c r="F1242" s="294" t="str">
        <f t="shared" si="59"/>
        <v>是</v>
      </c>
      <c r="G1242" s="174" t="str">
        <f t="shared" si="60"/>
        <v>项</v>
      </c>
    </row>
    <row r="1243" ht="36" customHeight="1" spans="1:7">
      <c r="A1243" s="456" t="s">
        <v>2248</v>
      </c>
      <c r="B1243" s="322" t="s">
        <v>2249</v>
      </c>
      <c r="C1243" s="324"/>
      <c r="D1243" s="324"/>
      <c r="E1243" s="457" t="str">
        <f t="shared" si="58"/>
        <v/>
      </c>
      <c r="F1243" s="294" t="str">
        <f t="shared" si="59"/>
        <v>否</v>
      </c>
      <c r="G1243" s="174" t="str">
        <f t="shared" si="60"/>
        <v>项</v>
      </c>
    </row>
    <row r="1244" ht="36" customHeight="1" spans="1:7">
      <c r="A1244" s="456" t="s">
        <v>2250</v>
      </c>
      <c r="B1244" s="322" t="s">
        <v>2251</v>
      </c>
      <c r="C1244" s="324"/>
      <c r="D1244" s="324"/>
      <c r="E1244" s="457" t="str">
        <f t="shared" si="58"/>
        <v/>
      </c>
      <c r="F1244" s="294" t="str">
        <f t="shared" si="59"/>
        <v>否</v>
      </c>
      <c r="G1244" s="174" t="str">
        <f t="shared" si="60"/>
        <v>项</v>
      </c>
    </row>
    <row r="1245" ht="36" customHeight="1" spans="1:7">
      <c r="A1245" s="454" t="s">
        <v>2252</v>
      </c>
      <c r="B1245" s="318" t="s">
        <v>2253</v>
      </c>
      <c r="C1245" s="326">
        <v>550</v>
      </c>
      <c r="D1245" s="326">
        <v>550</v>
      </c>
      <c r="E1245" s="457">
        <f t="shared" si="58"/>
        <v>0</v>
      </c>
      <c r="F1245" s="294" t="str">
        <f t="shared" si="59"/>
        <v>是</v>
      </c>
      <c r="G1245" s="174" t="str">
        <f t="shared" si="60"/>
        <v>款</v>
      </c>
    </row>
    <row r="1246" ht="36" customHeight="1" spans="1:7">
      <c r="A1246" s="456" t="s">
        <v>2254</v>
      </c>
      <c r="B1246" s="322" t="s">
        <v>2255</v>
      </c>
      <c r="C1246" s="324"/>
      <c r="D1246" s="324"/>
      <c r="E1246" s="457" t="str">
        <f t="shared" si="58"/>
        <v/>
      </c>
      <c r="F1246" s="294" t="str">
        <f t="shared" si="59"/>
        <v>否</v>
      </c>
      <c r="G1246" s="174" t="str">
        <f t="shared" si="60"/>
        <v>项</v>
      </c>
    </row>
    <row r="1247" ht="36" customHeight="1" spans="1:7">
      <c r="A1247" s="456" t="s">
        <v>2256</v>
      </c>
      <c r="B1247" s="322" t="s">
        <v>2257</v>
      </c>
      <c r="C1247" s="324"/>
      <c r="D1247" s="324"/>
      <c r="E1247" s="457" t="str">
        <f t="shared" ref="E1247:E1309" si="61">IF(C1247&lt;&gt;0,D1247/C1247-1,"")</f>
        <v/>
      </c>
      <c r="F1247" s="294" t="str">
        <f t="shared" si="59"/>
        <v>否</v>
      </c>
      <c r="G1247" s="174" t="str">
        <f t="shared" si="60"/>
        <v>项</v>
      </c>
    </row>
    <row r="1248" ht="36" customHeight="1" spans="1:7">
      <c r="A1248" s="456" t="s">
        <v>2258</v>
      </c>
      <c r="B1248" s="322" t="s">
        <v>2259</v>
      </c>
      <c r="C1248" s="324"/>
      <c r="D1248" s="324"/>
      <c r="E1248" s="457" t="str">
        <f t="shared" si="61"/>
        <v/>
      </c>
      <c r="F1248" s="294" t="str">
        <f t="shared" si="59"/>
        <v>否</v>
      </c>
      <c r="G1248" s="174" t="str">
        <f t="shared" si="60"/>
        <v>项</v>
      </c>
    </row>
    <row r="1249" ht="36" customHeight="1" spans="1:7">
      <c r="A1249" s="456" t="s">
        <v>2260</v>
      </c>
      <c r="B1249" s="322" t="s">
        <v>2261</v>
      </c>
      <c r="C1249" s="324"/>
      <c r="D1249" s="324"/>
      <c r="E1249" s="457" t="str">
        <f t="shared" si="61"/>
        <v/>
      </c>
      <c r="F1249" s="294" t="str">
        <f t="shared" si="59"/>
        <v>否</v>
      </c>
      <c r="G1249" s="174" t="str">
        <f t="shared" si="60"/>
        <v>项</v>
      </c>
    </row>
    <row r="1250" ht="36" customHeight="1" spans="1:7">
      <c r="A1250" s="456" t="s">
        <v>2262</v>
      </c>
      <c r="B1250" s="322" t="s">
        <v>2263</v>
      </c>
      <c r="C1250" s="324"/>
      <c r="D1250" s="324"/>
      <c r="E1250" s="457" t="str">
        <f t="shared" si="61"/>
        <v/>
      </c>
      <c r="F1250" s="294" t="str">
        <f t="shared" si="59"/>
        <v>否</v>
      </c>
      <c r="G1250" s="174" t="str">
        <f t="shared" si="60"/>
        <v>项</v>
      </c>
    </row>
    <row r="1251" ht="36" customHeight="1" spans="1:7">
      <c r="A1251" s="456" t="s">
        <v>2264</v>
      </c>
      <c r="B1251" s="322" t="s">
        <v>2265</v>
      </c>
      <c r="C1251" s="324"/>
      <c r="D1251" s="324"/>
      <c r="E1251" s="457" t="str">
        <f t="shared" si="61"/>
        <v/>
      </c>
      <c r="F1251" s="294" t="str">
        <f t="shared" si="59"/>
        <v>否</v>
      </c>
      <c r="G1251" s="174" t="str">
        <f t="shared" si="60"/>
        <v>项</v>
      </c>
    </row>
    <row r="1252" ht="36" customHeight="1" spans="1:7">
      <c r="A1252" s="456" t="s">
        <v>2266</v>
      </c>
      <c r="B1252" s="322" t="s">
        <v>2267</v>
      </c>
      <c r="C1252" s="324"/>
      <c r="D1252" s="324"/>
      <c r="E1252" s="457" t="str">
        <f t="shared" si="61"/>
        <v/>
      </c>
      <c r="F1252" s="294" t="str">
        <f t="shared" si="59"/>
        <v>否</v>
      </c>
      <c r="G1252" s="174" t="str">
        <f t="shared" si="60"/>
        <v>项</v>
      </c>
    </row>
    <row r="1253" ht="36" customHeight="1" spans="1:7">
      <c r="A1253" s="456" t="s">
        <v>2268</v>
      </c>
      <c r="B1253" s="322" t="s">
        <v>2269</v>
      </c>
      <c r="C1253" s="324"/>
      <c r="D1253" s="324"/>
      <c r="E1253" s="457" t="str">
        <f t="shared" si="61"/>
        <v/>
      </c>
      <c r="F1253" s="294" t="str">
        <f t="shared" si="59"/>
        <v>否</v>
      </c>
      <c r="G1253" s="174" t="str">
        <f t="shared" si="60"/>
        <v>项</v>
      </c>
    </row>
    <row r="1254" ht="36" customHeight="1" spans="1:7">
      <c r="A1254" s="456" t="s">
        <v>2270</v>
      </c>
      <c r="B1254" s="322" t="s">
        <v>2271</v>
      </c>
      <c r="C1254" s="324"/>
      <c r="D1254" s="324"/>
      <c r="E1254" s="457" t="str">
        <f t="shared" si="61"/>
        <v/>
      </c>
      <c r="F1254" s="294" t="str">
        <f t="shared" si="59"/>
        <v>否</v>
      </c>
      <c r="G1254" s="174" t="str">
        <f t="shared" si="60"/>
        <v>项</v>
      </c>
    </row>
    <row r="1255" ht="36" customHeight="1" spans="1:7">
      <c r="A1255" s="456" t="s">
        <v>2272</v>
      </c>
      <c r="B1255" s="322" t="s">
        <v>2273</v>
      </c>
      <c r="C1255" s="324"/>
      <c r="D1255" s="324"/>
      <c r="E1255" s="457" t="str">
        <f t="shared" si="61"/>
        <v/>
      </c>
      <c r="F1255" s="294" t="str">
        <f t="shared" si="59"/>
        <v>否</v>
      </c>
      <c r="G1255" s="174" t="str">
        <f t="shared" si="60"/>
        <v>项</v>
      </c>
    </row>
    <row r="1256" ht="36" customHeight="1" spans="1:7">
      <c r="A1256" s="322">
        <v>2220511</v>
      </c>
      <c r="B1256" s="322" t="s">
        <v>2274</v>
      </c>
      <c r="C1256" s="324">
        <v>550</v>
      </c>
      <c r="D1256" s="324">
        <v>550</v>
      </c>
      <c r="E1256" s="457">
        <f t="shared" si="61"/>
        <v>0</v>
      </c>
      <c r="F1256" s="294" t="str">
        <f t="shared" si="59"/>
        <v>是</v>
      </c>
      <c r="G1256" s="174" t="str">
        <f t="shared" si="60"/>
        <v>项</v>
      </c>
    </row>
    <row r="1257" ht="36" customHeight="1" spans="1:7">
      <c r="A1257" s="456" t="s">
        <v>2275</v>
      </c>
      <c r="B1257" s="322" t="s">
        <v>2276</v>
      </c>
      <c r="C1257" s="324"/>
      <c r="D1257" s="324"/>
      <c r="E1257" s="457" t="str">
        <f t="shared" si="61"/>
        <v/>
      </c>
      <c r="F1257" s="294" t="str">
        <f t="shared" si="59"/>
        <v>否</v>
      </c>
      <c r="G1257" s="174" t="str">
        <f t="shared" si="60"/>
        <v>项</v>
      </c>
    </row>
    <row r="1258" ht="36" customHeight="1" spans="1:7">
      <c r="A1258" s="454" t="s">
        <v>108</v>
      </c>
      <c r="B1258" s="318" t="s">
        <v>109</v>
      </c>
      <c r="C1258" s="326">
        <v>5032</v>
      </c>
      <c r="D1258" s="326">
        <v>5133</v>
      </c>
      <c r="E1258" s="457">
        <f t="shared" si="61"/>
        <v>0.02</v>
      </c>
      <c r="F1258" s="294" t="str">
        <f t="shared" si="59"/>
        <v>是</v>
      </c>
      <c r="G1258" s="174" t="str">
        <f t="shared" si="60"/>
        <v>类</v>
      </c>
    </row>
    <row r="1259" ht="36" customHeight="1" spans="1:7">
      <c r="A1259" s="454" t="s">
        <v>2277</v>
      </c>
      <c r="B1259" s="318" t="s">
        <v>2278</v>
      </c>
      <c r="C1259" s="326">
        <v>347</v>
      </c>
      <c r="D1259" s="326">
        <v>338</v>
      </c>
      <c r="E1259" s="457">
        <f t="shared" si="61"/>
        <v>-0.026</v>
      </c>
      <c r="F1259" s="294" t="str">
        <f t="shared" si="59"/>
        <v>是</v>
      </c>
      <c r="G1259" s="174" t="str">
        <f t="shared" si="60"/>
        <v>款</v>
      </c>
    </row>
    <row r="1260" ht="36" customHeight="1" spans="1:7">
      <c r="A1260" s="456" t="s">
        <v>2279</v>
      </c>
      <c r="B1260" s="322" t="s">
        <v>138</v>
      </c>
      <c r="C1260" s="324">
        <v>255</v>
      </c>
      <c r="D1260" s="324">
        <v>260</v>
      </c>
      <c r="E1260" s="457">
        <f t="shared" si="61"/>
        <v>0.02</v>
      </c>
      <c r="F1260" s="294" t="str">
        <f t="shared" si="59"/>
        <v>是</v>
      </c>
      <c r="G1260" s="174" t="str">
        <f t="shared" si="60"/>
        <v>项</v>
      </c>
    </row>
    <row r="1261" ht="36" customHeight="1" spans="1:7">
      <c r="A1261" s="456" t="s">
        <v>2280</v>
      </c>
      <c r="B1261" s="322" t="s">
        <v>140</v>
      </c>
      <c r="C1261" s="324">
        <v>3</v>
      </c>
      <c r="D1261" s="324">
        <v>3</v>
      </c>
      <c r="E1261" s="457">
        <f t="shared" si="61"/>
        <v>0</v>
      </c>
      <c r="F1261" s="294" t="str">
        <f t="shared" ref="F1261:F1322" si="62">IF(LEN(A1261)=3,"是",IF(B1261&lt;&gt;"",IF(SUM(C1261:D1261)&lt;&gt;0,"是","否"),"是"))</f>
        <v>是</v>
      </c>
      <c r="G1261" s="174" t="str">
        <f t="shared" ref="G1261:G1324" si="63">IF(LEN(A1261)=3,"类",IF(LEN(A1261)=5,"款","项"))</f>
        <v>项</v>
      </c>
    </row>
    <row r="1262" ht="36" customHeight="1" spans="1:7">
      <c r="A1262" s="456" t="s">
        <v>2281</v>
      </c>
      <c r="B1262" s="322" t="s">
        <v>142</v>
      </c>
      <c r="C1262" s="324"/>
      <c r="D1262" s="324"/>
      <c r="E1262" s="457" t="str">
        <f t="shared" si="61"/>
        <v/>
      </c>
      <c r="F1262" s="294" t="str">
        <f t="shared" si="62"/>
        <v>否</v>
      </c>
      <c r="G1262" s="174" t="str">
        <f t="shared" si="63"/>
        <v>项</v>
      </c>
    </row>
    <row r="1263" ht="36" customHeight="1" spans="1:7">
      <c r="A1263" s="456" t="s">
        <v>2282</v>
      </c>
      <c r="B1263" s="322" t="s">
        <v>2283</v>
      </c>
      <c r="C1263" s="324"/>
      <c r="D1263" s="324"/>
      <c r="E1263" s="457" t="str">
        <f t="shared" si="61"/>
        <v/>
      </c>
      <c r="F1263" s="294" t="str">
        <f t="shared" si="62"/>
        <v>否</v>
      </c>
      <c r="G1263" s="174" t="str">
        <f t="shared" si="63"/>
        <v>项</v>
      </c>
    </row>
    <row r="1264" ht="36" customHeight="1" spans="1:7">
      <c r="A1264" s="456" t="s">
        <v>2284</v>
      </c>
      <c r="B1264" s="322" t="s">
        <v>2285</v>
      </c>
      <c r="C1264" s="324"/>
      <c r="D1264" s="324"/>
      <c r="E1264" s="457" t="str">
        <f t="shared" si="61"/>
        <v/>
      </c>
      <c r="F1264" s="294" t="str">
        <f t="shared" si="62"/>
        <v>否</v>
      </c>
      <c r="G1264" s="174" t="str">
        <f t="shared" si="63"/>
        <v>项</v>
      </c>
    </row>
    <row r="1265" ht="36" customHeight="1" spans="1:7">
      <c r="A1265" s="456" t="s">
        <v>2286</v>
      </c>
      <c r="B1265" s="322" t="s">
        <v>2287</v>
      </c>
      <c r="C1265" s="324">
        <v>15</v>
      </c>
      <c r="D1265" s="324">
        <v>15</v>
      </c>
      <c r="E1265" s="457">
        <f t="shared" si="61"/>
        <v>0</v>
      </c>
      <c r="F1265" s="294" t="str">
        <f t="shared" si="62"/>
        <v>是</v>
      </c>
      <c r="G1265" s="174" t="str">
        <f t="shared" si="63"/>
        <v>项</v>
      </c>
    </row>
    <row r="1266" ht="36" customHeight="1" spans="1:7">
      <c r="A1266" s="456" t="s">
        <v>2288</v>
      </c>
      <c r="B1266" s="322" t="s">
        <v>2289</v>
      </c>
      <c r="C1266" s="324"/>
      <c r="D1266" s="324"/>
      <c r="E1266" s="457" t="str">
        <f t="shared" si="61"/>
        <v/>
      </c>
      <c r="F1266" s="294" t="str">
        <f t="shared" si="62"/>
        <v>否</v>
      </c>
      <c r="G1266" s="174" t="str">
        <f t="shared" si="63"/>
        <v>项</v>
      </c>
    </row>
    <row r="1267" ht="36" customHeight="1" spans="1:7">
      <c r="A1267" s="456" t="s">
        <v>2290</v>
      </c>
      <c r="B1267" s="322" t="s">
        <v>2291</v>
      </c>
      <c r="C1267" s="324">
        <v>5</v>
      </c>
      <c r="D1267" s="324">
        <v>5</v>
      </c>
      <c r="E1267" s="457">
        <f t="shared" si="61"/>
        <v>0</v>
      </c>
      <c r="F1267" s="294" t="str">
        <f t="shared" si="62"/>
        <v>是</v>
      </c>
      <c r="G1267" s="174" t="str">
        <f t="shared" si="63"/>
        <v>项</v>
      </c>
    </row>
    <row r="1268" ht="36" customHeight="1" spans="1:7">
      <c r="A1268" s="456" t="s">
        <v>2292</v>
      </c>
      <c r="B1268" s="322" t="s">
        <v>2293</v>
      </c>
      <c r="C1268" s="324"/>
      <c r="D1268" s="324"/>
      <c r="E1268" s="457" t="str">
        <f t="shared" si="61"/>
        <v/>
      </c>
      <c r="F1268" s="294" t="str">
        <f t="shared" si="62"/>
        <v>否</v>
      </c>
      <c r="G1268" s="174" t="str">
        <f t="shared" si="63"/>
        <v>项</v>
      </c>
    </row>
    <row r="1269" ht="36" customHeight="1" spans="1:7">
      <c r="A1269" s="456" t="s">
        <v>2294</v>
      </c>
      <c r="B1269" s="322" t="s">
        <v>156</v>
      </c>
      <c r="C1269" s="324">
        <v>49</v>
      </c>
      <c r="D1269" s="324">
        <v>33</v>
      </c>
      <c r="E1269" s="457">
        <f t="shared" si="61"/>
        <v>-0.327</v>
      </c>
      <c r="F1269" s="294" t="str">
        <f t="shared" si="62"/>
        <v>是</v>
      </c>
      <c r="G1269" s="174" t="str">
        <f t="shared" si="63"/>
        <v>项</v>
      </c>
    </row>
    <row r="1270" ht="36" customHeight="1" spans="1:7">
      <c r="A1270" s="456" t="s">
        <v>2295</v>
      </c>
      <c r="B1270" s="322" t="s">
        <v>2296</v>
      </c>
      <c r="C1270" s="324">
        <v>20</v>
      </c>
      <c r="D1270" s="324">
        <v>22</v>
      </c>
      <c r="E1270" s="457">
        <f t="shared" si="61"/>
        <v>0.1</v>
      </c>
      <c r="F1270" s="294" t="str">
        <f t="shared" si="62"/>
        <v>是</v>
      </c>
      <c r="G1270" s="174" t="str">
        <f t="shared" si="63"/>
        <v>项</v>
      </c>
    </row>
    <row r="1271" ht="36" customHeight="1" spans="1:7">
      <c r="A1271" s="454" t="s">
        <v>2297</v>
      </c>
      <c r="B1271" s="318" t="s">
        <v>2298</v>
      </c>
      <c r="C1271" s="326">
        <v>279</v>
      </c>
      <c r="D1271" s="326">
        <v>330</v>
      </c>
      <c r="E1271" s="457">
        <f t="shared" si="61"/>
        <v>0.183</v>
      </c>
      <c r="F1271" s="294" t="str">
        <f t="shared" si="62"/>
        <v>是</v>
      </c>
      <c r="G1271" s="174" t="str">
        <f t="shared" si="63"/>
        <v>款</v>
      </c>
    </row>
    <row r="1272" ht="36" customHeight="1" spans="1:7">
      <c r="A1272" s="456" t="s">
        <v>2299</v>
      </c>
      <c r="B1272" s="322" t="s">
        <v>138</v>
      </c>
      <c r="C1272" s="324"/>
      <c r="D1272" s="324"/>
      <c r="E1272" s="457" t="str">
        <f t="shared" si="61"/>
        <v/>
      </c>
      <c r="F1272" s="294" t="str">
        <f t="shared" si="62"/>
        <v>否</v>
      </c>
      <c r="G1272" s="174" t="str">
        <f t="shared" si="63"/>
        <v>项</v>
      </c>
    </row>
    <row r="1273" ht="36" customHeight="1" spans="1:7">
      <c r="A1273" s="456" t="s">
        <v>2300</v>
      </c>
      <c r="B1273" s="322" t="s">
        <v>140</v>
      </c>
      <c r="C1273" s="324"/>
      <c r="D1273" s="324"/>
      <c r="E1273" s="457" t="str">
        <f t="shared" si="61"/>
        <v/>
      </c>
      <c r="F1273" s="294" t="str">
        <f t="shared" si="62"/>
        <v>否</v>
      </c>
      <c r="G1273" s="174" t="str">
        <f t="shared" si="63"/>
        <v>项</v>
      </c>
    </row>
    <row r="1274" ht="36" customHeight="1" spans="1:7">
      <c r="A1274" s="456" t="s">
        <v>2301</v>
      </c>
      <c r="B1274" s="322" t="s">
        <v>142</v>
      </c>
      <c r="C1274" s="324"/>
      <c r="D1274" s="324"/>
      <c r="E1274" s="457" t="str">
        <f t="shared" si="61"/>
        <v/>
      </c>
      <c r="F1274" s="294" t="str">
        <f t="shared" si="62"/>
        <v>否</v>
      </c>
      <c r="G1274" s="174" t="str">
        <f t="shared" si="63"/>
        <v>项</v>
      </c>
    </row>
    <row r="1275" ht="36" customHeight="1" spans="1:7">
      <c r="A1275" s="456" t="s">
        <v>2302</v>
      </c>
      <c r="B1275" s="322" t="s">
        <v>2303</v>
      </c>
      <c r="C1275" s="324">
        <v>113</v>
      </c>
      <c r="D1275" s="324">
        <v>140</v>
      </c>
      <c r="E1275" s="457">
        <f t="shared" si="61"/>
        <v>0.239</v>
      </c>
      <c r="F1275" s="294" t="str">
        <f t="shared" si="62"/>
        <v>是</v>
      </c>
      <c r="G1275" s="174" t="str">
        <f t="shared" si="63"/>
        <v>项</v>
      </c>
    </row>
    <row r="1276" ht="36" customHeight="1" spans="1:7">
      <c r="A1276" s="456" t="s">
        <v>2304</v>
      </c>
      <c r="B1276" s="322" t="s">
        <v>2305</v>
      </c>
      <c r="C1276" s="324">
        <v>166</v>
      </c>
      <c r="D1276" s="324">
        <v>190</v>
      </c>
      <c r="E1276" s="457">
        <f t="shared" si="61"/>
        <v>0.145</v>
      </c>
      <c r="F1276" s="294" t="str">
        <f t="shared" si="62"/>
        <v>是</v>
      </c>
      <c r="G1276" s="174" t="str">
        <f t="shared" si="63"/>
        <v>项</v>
      </c>
    </row>
    <row r="1277" ht="36" customHeight="1" spans="1:7">
      <c r="A1277" s="454" t="s">
        <v>2306</v>
      </c>
      <c r="B1277" s="318" t="s">
        <v>2307</v>
      </c>
      <c r="C1277" s="326"/>
      <c r="D1277" s="326"/>
      <c r="E1277" s="457" t="str">
        <f t="shared" si="61"/>
        <v/>
      </c>
      <c r="F1277" s="294" t="str">
        <f t="shared" si="62"/>
        <v>否</v>
      </c>
      <c r="G1277" s="174" t="str">
        <f t="shared" si="63"/>
        <v>款</v>
      </c>
    </row>
    <row r="1278" ht="36" customHeight="1" spans="1:7">
      <c r="A1278" s="456" t="s">
        <v>2308</v>
      </c>
      <c r="B1278" s="322" t="s">
        <v>138</v>
      </c>
      <c r="C1278" s="324"/>
      <c r="D1278" s="324"/>
      <c r="E1278" s="457" t="str">
        <f t="shared" si="61"/>
        <v/>
      </c>
      <c r="F1278" s="294" t="str">
        <f t="shared" si="62"/>
        <v>否</v>
      </c>
      <c r="G1278" s="174" t="str">
        <f t="shared" si="63"/>
        <v>项</v>
      </c>
    </row>
    <row r="1279" ht="36" customHeight="1" spans="1:7">
      <c r="A1279" s="456" t="s">
        <v>2309</v>
      </c>
      <c r="B1279" s="322" t="s">
        <v>140</v>
      </c>
      <c r="C1279" s="324"/>
      <c r="D1279" s="324"/>
      <c r="E1279" s="457" t="str">
        <f t="shared" si="61"/>
        <v/>
      </c>
      <c r="F1279" s="294" t="str">
        <f t="shared" si="62"/>
        <v>否</v>
      </c>
      <c r="G1279" s="174" t="str">
        <f t="shared" si="63"/>
        <v>项</v>
      </c>
    </row>
    <row r="1280" ht="36" customHeight="1" spans="1:7">
      <c r="A1280" s="456" t="s">
        <v>2310</v>
      </c>
      <c r="B1280" s="322" t="s">
        <v>142</v>
      </c>
      <c r="C1280" s="324"/>
      <c r="D1280" s="324"/>
      <c r="E1280" s="457" t="str">
        <f t="shared" si="61"/>
        <v/>
      </c>
      <c r="F1280" s="294" t="str">
        <f t="shared" si="62"/>
        <v>否</v>
      </c>
      <c r="G1280" s="174" t="str">
        <f t="shared" si="63"/>
        <v>项</v>
      </c>
    </row>
    <row r="1281" ht="36" customHeight="1" spans="1:7">
      <c r="A1281" s="456" t="s">
        <v>2311</v>
      </c>
      <c r="B1281" s="322" t="s">
        <v>2312</v>
      </c>
      <c r="C1281" s="324"/>
      <c r="D1281" s="324"/>
      <c r="E1281" s="457" t="str">
        <f t="shared" si="61"/>
        <v/>
      </c>
      <c r="F1281" s="294" t="str">
        <f t="shared" si="62"/>
        <v>否</v>
      </c>
      <c r="G1281" s="174" t="str">
        <f t="shared" si="63"/>
        <v>项</v>
      </c>
    </row>
    <row r="1282" ht="36" customHeight="1" spans="1:7">
      <c r="A1282" s="456" t="s">
        <v>2313</v>
      </c>
      <c r="B1282" s="322" t="s">
        <v>2314</v>
      </c>
      <c r="C1282" s="324"/>
      <c r="D1282" s="324"/>
      <c r="E1282" s="457" t="str">
        <f t="shared" si="61"/>
        <v/>
      </c>
      <c r="F1282" s="294" t="str">
        <f t="shared" si="62"/>
        <v>否</v>
      </c>
      <c r="G1282" s="174" t="str">
        <f t="shared" si="63"/>
        <v>项</v>
      </c>
    </row>
    <row r="1283" ht="36" customHeight="1" spans="1:7">
      <c r="A1283" s="454" t="s">
        <v>2315</v>
      </c>
      <c r="B1283" s="318" t="s">
        <v>2316</v>
      </c>
      <c r="C1283" s="326"/>
      <c r="D1283" s="326"/>
      <c r="E1283" s="457" t="str">
        <f t="shared" si="61"/>
        <v/>
      </c>
      <c r="F1283" s="294" t="str">
        <f t="shared" si="62"/>
        <v>否</v>
      </c>
      <c r="G1283" s="174" t="str">
        <f t="shared" si="63"/>
        <v>款</v>
      </c>
    </row>
    <row r="1284" ht="36" customHeight="1" spans="1:7">
      <c r="A1284" s="456" t="s">
        <v>2317</v>
      </c>
      <c r="B1284" s="322" t="s">
        <v>138</v>
      </c>
      <c r="C1284" s="324"/>
      <c r="D1284" s="324"/>
      <c r="E1284" s="457" t="str">
        <f t="shared" si="61"/>
        <v/>
      </c>
      <c r="F1284" s="294" t="str">
        <f t="shared" si="62"/>
        <v>否</v>
      </c>
      <c r="G1284" s="174" t="str">
        <f t="shared" si="63"/>
        <v>项</v>
      </c>
    </row>
    <row r="1285" ht="36" customHeight="1" spans="1:7">
      <c r="A1285" s="456" t="s">
        <v>2318</v>
      </c>
      <c r="B1285" s="322" t="s">
        <v>140</v>
      </c>
      <c r="C1285" s="324"/>
      <c r="D1285" s="324"/>
      <c r="E1285" s="457" t="str">
        <f t="shared" si="61"/>
        <v/>
      </c>
      <c r="F1285" s="294" t="str">
        <f t="shared" si="62"/>
        <v>否</v>
      </c>
      <c r="G1285" s="174" t="str">
        <f t="shared" si="63"/>
        <v>项</v>
      </c>
    </row>
    <row r="1286" ht="36" customHeight="1" spans="1:7">
      <c r="A1286" s="456" t="s">
        <v>2319</v>
      </c>
      <c r="B1286" s="322" t="s">
        <v>142</v>
      </c>
      <c r="C1286" s="324"/>
      <c r="D1286" s="324"/>
      <c r="E1286" s="457" t="str">
        <f t="shared" si="61"/>
        <v/>
      </c>
      <c r="F1286" s="294" t="str">
        <f t="shared" si="62"/>
        <v>否</v>
      </c>
      <c r="G1286" s="174" t="str">
        <f t="shared" si="63"/>
        <v>项</v>
      </c>
    </row>
    <row r="1287" ht="36" customHeight="1" spans="1:7">
      <c r="A1287" s="456" t="s">
        <v>2320</v>
      </c>
      <c r="B1287" s="322" t="s">
        <v>2321</v>
      </c>
      <c r="C1287" s="324"/>
      <c r="D1287" s="324"/>
      <c r="E1287" s="457" t="str">
        <f t="shared" si="61"/>
        <v/>
      </c>
      <c r="F1287" s="294" t="str">
        <f t="shared" si="62"/>
        <v>否</v>
      </c>
      <c r="G1287" s="174" t="str">
        <f t="shared" si="63"/>
        <v>项</v>
      </c>
    </row>
    <row r="1288" ht="36" customHeight="1" spans="1:7">
      <c r="A1288" s="456" t="s">
        <v>2322</v>
      </c>
      <c r="B1288" s="322" t="s">
        <v>2323</v>
      </c>
      <c r="C1288" s="324"/>
      <c r="D1288" s="324"/>
      <c r="E1288" s="457" t="str">
        <f t="shared" si="61"/>
        <v/>
      </c>
      <c r="F1288" s="294" t="str">
        <f t="shared" si="62"/>
        <v>否</v>
      </c>
      <c r="G1288" s="174" t="str">
        <f t="shared" si="63"/>
        <v>项</v>
      </c>
    </row>
    <row r="1289" ht="36" customHeight="1" spans="1:7">
      <c r="A1289" s="456" t="s">
        <v>2324</v>
      </c>
      <c r="B1289" s="322" t="s">
        <v>156</v>
      </c>
      <c r="C1289" s="324"/>
      <c r="D1289" s="324"/>
      <c r="E1289" s="457" t="str">
        <f t="shared" si="61"/>
        <v/>
      </c>
      <c r="F1289" s="294" t="str">
        <f t="shared" si="62"/>
        <v>否</v>
      </c>
      <c r="G1289" s="174" t="str">
        <f t="shared" si="63"/>
        <v>项</v>
      </c>
    </row>
    <row r="1290" ht="36" customHeight="1" spans="1:7">
      <c r="A1290" s="456" t="s">
        <v>2325</v>
      </c>
      <c r="B1290" s="322" t="s">
        <v>2326</v>
      </c>
      <c r="C1290" s="324"/>
      <c r="D1290" s="324"/>
      <c r="E1290" s="457" t="str">
        <f t="shared" si="61"/>
        <v/>
      </c>
      <c r="F1290" s="294" t="str">
        <f t="shared" si="62"/>
        <v>否</v>
      </c>
      <c r="G1290" s="174" t="str">
        <f t="shared" si="63"/>
        <v>项</v>
      </c>
    </row>
    <row r="1291" ht="36" customHeight="1" spans="1:7">
      <c r="A1291" s="454" t="s">
        <v>2327</v>
      </c>
      <c r="B1291" s="318" t="s">
        <v>2328</v>
      </c>
      <c r="C1291" s="326">
        <v>110</v>
      </c>
      <c r="D1291" s="326">
        <v>110</v>
      </c>
      <c r="E1291" s="457">
        <f t="shared" si="61"/>
        <v>0</v>
      </c>
      <c r="F1291" s="294" t="str">
        <f t="shared" si="62"/>
        <v>是</v>
      </c>
      <c r="G1291" s="174" t="str">
        <f t="shared" si="63"/>
        <v>款</v>
      </c>
    </row>
    <row r="1292" ht="36" customHeight="1" spans="1:7">
      <c r="A1292" s="456" t="s">
        <v>2329</v>
      </c>
      <c r="B1292" s="322" t="s">
        <v>138</v>
      </c>
      <c r="C1292" s="324"/>
      <c r="D1292" s="324"/>
      <c r="E1292" s="457" t="str">
        <f t="shared" si="61"/>
        <v/>
      </c>
      <c r="F1292" s="294" t="str">
        <f t="shared" si="62"/>
        <v>否</v>
      </c>
      <c r="G1292" s="174" t="str">
        <f t="shared" si="63"/>
        <v>项</v>
      </c>
    </row>
    <row r="1293" ht="36" customHeight="1" spans="1:7">
      <c r="A1293" s="456" t="s">
        <v>2330</v>
      </c>
      <c r="B1293" s="322" t="s">
        <v>140</v>
      </c>
      <c r="C1293" s="324"/>
      <c r="D1293" s="324"/>
      <c r="E1293" s="457" t="str">
        <f t="shared" si="61"/>
        <v/>
      </c>
      <c r="F1293" s="294" t="str">
        <f t="shared" si="62"/>
        <v>否</v>
      </c>
      <c r="G1293" s="174" t="str">
        <f t="shared" si="63"/>
        <v>项</v>
      </c>
    </row>
    <row r="1294" ht="36" customHeight="1" spans="1:7">
      <c r="A1294" s="456" t="s">
        <v>2331</v>
      </c>
      <c r="B1294" s="322" t="s">
        <v>142</v>
      </c>
      <c r="C1294" s="324"/>
      <c r="D1294" s="324"/>
      <c r="E1294" s="457" t="str">
        <f t="shared" si="61"/>
        <v/>
      </c>
      <c r="F1294" s="294" t="str">
        <f t="shared" si="62"/>
        <v>否</v>
      </c>
      <c r="G1294" s="174" t="str">
        <f t="shared" si="63"/>
        <v>项</v>
      </c>
    </row>
    <row r="1295" ht="36" customHeight="1" spans="1:7">
      <c r="A1295" s="456" t="s">
        <v>2332</v>
      </c>
      <c r="B1295" s="322" t="s">
        <v>2333</v>
      </c>
      <c r="C1295" s="324">
        <v>5</v>
      </c>
      <c r="D1295" s="324">
        <v>5</v>
      </c>
      <c r="E1295" s="457">
        <f t="shared" si="61"/>
        <v>0</v>
      </c>
      <c r="F1295" s="294" t="str">
        <f t="shared" si="62"/>
        <v>是</v>
      </c>
      <c r="G1295" s="174" t="str">
        <f t="shared" si="63"/>
        <v>项</v>
      </c>
    </row>
    <row r="1296" ht="36" customHeight="1" spans="1:7">
      <c r="A1296" s="456" t="s">
        <v>2334</v>
      </c>
      <c r="B1296" s="322" t="s">
        <v>2335</v>
      </c>
      <c r="C1296" s="324">
        <v>3</v>
      </c>
      <c r="D1296" s="324">
        <v>1</v>
      </c>
      <c r="E1296" s="457">
        <f t="shared" si="61"/>
        <v>-0.667</v>
      </c>
      <c r="F1296" s="294" t="str">
        <f t="shared" si="62"/>
        <v>是</v>
      </c>
      <c r="G1296" s="174" t="str">
        <f t="shared" si="63"/>
        <v>项</v>
      </c>
    </row>
    <row r="1297" ht="36" customHeight="1" spans="1:7">
      <c r="A1297" s="456" t="s">
        <v>2336</v>
      </c>
      <c r="B1297" s="322" t="s">
        <v>2337</v>
      </c>
      <c r="C1297" s="324"/>
      <c r="D1297" s="324"/>
      <c r="E1297" s="457" t="str">
        <f t="shared" si="61"/>
        <v/>
      </c>
      <c r="F1297" s="294" t="str">
        <f t="shared" si="62"/>
        <v>否</v>
      </c>
      <c r="G1297" s="174" t="str">
        <f t="shared" si="63"/>
        <v>项</v>
      </c>
    </row>
    <row r="1298" ht="36" customHeight="1" spans="1:7">
      <c r="A1298" s="456" t="s">
        <v>2338</v>
      </c>
      <c r="B1298" s="322" t="s">
        <v>2339</v>
      </c>
      <c r="C1298" s="324"/>
      <c r="D1298" s="324"/>
      <c r="E1298" s="457" t="str">
        <f t="shared" si="61"/>
        <v/>
      </c>
      <c r="F1298" s="294" t="str">
        <f t="shared" si="62"/>
        <v>否</v>
      </c>
      <c r="G1298" s="174" t="str">
        <f t="shared" si="63"/>
        <v>项</v>
      </c>
    </row>
    <row r="1299" ht="36" customHeight="1" spans="1:7">
      <c r="A1299" s="456" t="s">
        <v>2340</v>
      </c>
      <c r="B1299" s="322" t="s">
        <v>2341</v>
      </c>
      <c r="C1299" s="324"/>
      <c r="D1299" s="324"/>
      <c r="E1299" s="457" t="str">
        <f t="shared" si="61"/>
        <v/>
      </c>
      <c r="F1299" s="294" t="str">
        <f t="shared" si="62"/>
        <v>否</v>
      </c>
      <c r="G1299" s="174" t="str">
        <f t="shared" si="63"/>
        <v>项</v>
      </c>
    </row>
    <row r="1300" ht="36" customHeight="1" spans="1:7">
      <c r="A1300" s="456" t="s">
        <v>2342</v>
      </c>
      <c r="B1300" s="322" t="s">
        <v>2343</v>
      </c>
      <c r="C1300" s="324"/>
      <c r="D1300" s="324"/>
      <c r="E1300" s="457" t="str">
        <f t="shared" si="61"/>
        <v/>
      </c>
      <c r="F1300" s="294" t="str">
        <f t="shared" si="62"/>
        <v>否</v>
      </c>
      <c r="G1300" s="174" t="str">
        <f t="shared" si="63"/>
        <v>项</v>
      </c>
    </row>
    <row r="1301" ht="36" customHeight="1" spans="1:7">
      <c r="A1301" s="456" t="s">
        <v>2344</v>
      </c>
      <c r="B1301" s="322" t="s">
        <v>2345</v>
      </c>
      <c r="C1301" s="324"/>
      <c r="D1301" s="324"/>
      <c r="E1301" s="457" t="str">
        <f t="shared" si="61"/>
        <v/>
      </c>
      <c r="F1301" s="294" t="str">
        <f t="shared" si="62"/>
        <v>否</v>
      </c>
      <c r="G1301" s="174" t="str">
        <f t="shared" si="63"/>
        <v>项</v>
      </c>
    </row>
    <row r="1302" ht="36" customHeight="1" spans="1:7">
      <c r="A1302" s="456" t="s">
        <v>2346</v>
      </c>
      <c r="B1302" s="322" t="s">
        <v>2347</v>
      </c>
      <c r="C1302" s="324">
        <v>102</v>
      </c>
      <c r="D1302" s="324">
        <v>104</v>
      </c>
      <c r="E1302" s="457">
        <f t="shared" si="61"/>
        <v>0.02</v>
      </c>
      <c r="F1302" s="294" t="str">
        <f t="shared" si="62"/>
        <v>是</v>
      </c>
      <c r="G1302" s="174" t="str">
        <f t="shared" si="63"/>
        <v>项</v>
      </c>
    </row>
    <row r="1303" ht="36" customHeight="1" spans="1:7">
      <c r="A1303" s="456" t="s">
        <v>2348</v>
      </c>
      <c r="B1303" s="322" t="s">
        <v>2349</v>
      </c>
      <c r="C1303" s="324"/>
      <c r="D1303" s="324"/>
      <c r="E1303" s="457" t="str">
        <f t="shared" si="61"/>
        <v/>
      </c>
      <c r="F1303" s="294" t="str">
        <f t="shared" si="62"/>
        <v>否</v>
      </c>
      <c r="G1303" s="174" t="str">
        <f t="shared" si="63"/>
        <v>项</v>
      </c>
    </row>
    <row r="1304" ht="36" customHeight="1" spans="1:7">
      <c r="A1304" s="454" t="s">
        <v>2350</v>
      </c>
      <c r="B1304" s="318" t="s">
        <v>2351</v>
      </c>
      <c r="C1304" s="326">
        <v>3826</v>
      </c>
      <c r="D1304" s="326">
        <v>3840</v>
      </c>
      <c r="E1304" s="457">
        <f t="shared" si="61"/>
        <v>0.004</v>
      </c>
      <c r="F1304" s="294" t="str">
        <f t="shared" si="62"/>
        <v>是</v>
      </c>
      <c r="G1304" s="174" t="str">
        <f t="shared" si="63"/>
        <v>款</v>
      </c>
    </row>
    <row r="1305" ht="36" customHeight="1" spans="1:7">
      <c r="A1305" s="456" t="s">
        <v>2352</v>
      </c>
      <c r="B1305" s="322" t="s">
        <v>2353</v>
      </c>
      <c r="C1305" s="324">
        <v>3787</v>
      </c>
      <c r="D1305" s="324">
        <v>3795</v>
      </c>
      <c r="E1305" s="457">
        <f t="shared" si="61"/>
        <v>0.002</v>
      </c>
      <c r="F1305" s="294" t="str">
        <f t="shared" si="62"/>
        <v>是</v>
      </c>
      <c r="G1305" s="174" t="str">
        <f t="shared" si="63"/>
        <v>项</v>
      </c>
    </row>
    <row r="1306" ht="36" customHeight="1" spans="1:7">
      <c r="A1306" s="456" t="s">
        <v>2354</v>
      </c>
      <c r="B1306" s="322" t="s">
        <v>2355</v>
      </c>
      <c r="C1306" s="324">
        <v>39</v>
      </c>
      <c r="D1306" s="324">
        <v>45</v>
      </c>
      <c r="E1306" s="457">
        <f t="shared" si="61"/>
        <v>0.154</v>
      </c>
      <c r="F1306" s="294" t="str">
        <f t="shared" si="62"/>
        <v>是</v>
      </c>
      <c r="G1306" s="174" t="str">
        <f t="shared" si="63"/>
        <v>项</v>
      </c>
    </row>
    <row r="1307" ht="36" customHeight="1" spans="1:7">
      <c r="A1307" s="456" t="s">
        <v>2356</v>
      </c>
      <c r="B1307" s="322" t="s">
        <v>2357</v>
      </c>
      <c r="C1307" s="324"/>
      <c r="D1307" s="324"/>
      <c r="E1307" s="457" t="str">
        <f t="shared" si="61"/>
        <v/>
      </c>
      <c r="F1307" s="294" t="str">
        <f t="shared" si="62"/>
        <v>否</v>
      </c>
      <c r="G1307" s="174" t="str">
        <f t="shared" si="63"/>
        <v>项</v>
      </c>
    </row>
    <row r="1308" ht="36" customHeight="1" spans="1:7">
      <c r="A1308" s="454" t="s">
        <v>2358</v>
      </c>
      <c r="B1308" s="318" t="s">
        <v>2359</v>
      </c>
      <c r="C1308" s="326">
        <v>80</v>
      </c>
      <c r="D1308" s="326">
        <v>95</v>
      </c>
      <c r="E1308" s="457">
        <f t="shared" si="61"/>
        <v>0.188</v>
      </c>
      <c r="F1308" s="294" t="str">
        <f t="shared" si="62"/>
        <v>是</v>
      </c>
      <c r="G1308" s="174" t="str">
        <f t="shared" si="63"/>
        <v>款</v>
      </c>
    </row>
    <row r="1309" ht="36" customHeight="1" spans="1:7">
      <c r="A1309" s="456" t="s">
        <v>2360</v>
      </c>
      <c r="B1309" s="322" t="s">
        <v>2361</v>
      </c>
      <c r="C1309" s="324">
        <v>70</v>
      </c>
      <c r="D1309" s="324">
        <v>80</v>
      </c>
      <c r="E1309" s="457">
        <f t="shared" si="61"/>
        <v>0.143</v>
      </c>
      <c r="F1309" s="294" t="str">
        <f t="shared" si="62"/>
        <v>是</v>
      </c>
      <c r="G1309" s="174" t="str">
        <f t="shared" si="63"/>
        <v>项</v>
      </c>
    </row>
    <row r="1310" ht="36" customHeight="1" spans="1:7">
      <c r="A1310" s="456" t="s">
        <v>2362</v>
      </c>
      <c r="B1310" s="322" t="s">
        <v>2363</v>
      </c>
      <c r="C1310" s="324">
        <v>10</v>
      </c>
      <c r="D1310" s="324">
        <v>15</v>
      </c>
      <c r="E1310" s="457">
        <f t="shared" ref="E1310:E1329" si="64">IF(C1310&lt;&gt;0,D1310/C1310-1,"")</f>
        <v>0.5</v>
      </c>
      <c r="F1310" s="294" t="str">
        <f t="shared" si="62"/>
        <v>是</v>
      </c>
      <c r="G1310" s="174" t="str">
        <f t="shared" si="63"/>
        <v>项</v>
      </c>
    </row>
    <row r="1311" ht="36" customHeight="1" spans="1:7">
      <c r="A1311" s="456" t="s">
        <v>2364</v>
      </c>
      <c r="B1311" s="322" t="s">
        <v>2365</v>
      </c>
      <c r="C1311" s="324"/>
      <c r="D1311" s="324"/>
      <c r="E1311" s="457" t="str">
        <f t="shared" si="64"/>
        <v/>
      </c>
      <c r="F1311" s="294" t="str">
        <f t="shared" si="62"/>
        <v>否</v>
      </c>
      <c r="G1311" s="174" t="str">
        <f t="shared" si="63"/>
        <v>项</v>
      </c>
    </row>
    <row r="1312" ht="36" customHeight="1" spans="1:7">
      <c r="A1312" s="456" t="s">
        <v>2366</v>
      </c>
      <c r="B1312" s="322" t="s">
        <v>2367</v>
      </c>
      <c r="C1312" s="324"/>
      <c r="D1312" s="324"/>
      <c r="E1312" s="457" t="str">
        <f t="shared" si="64"/>
        <v/>
      </c>
      <c r="F1312" s="294" t="str">
        <f t="shared" si="62"/>
        <v>否</v>
      </c>
      <c r="G1312" s="174" t="str">
        <f t="shared" si="63"/>
        <v>项</v>
      </c>
    </row>
    <row r="1313" ht="36" customHeight="1" spans="1:7">
      <c r="A1313" s="456" t="s">
        <v>2368</v>
      </c>
      <c r="B1313" s="322" t="s">
        <v>2369</v>
      </c>
      <c r="C1313" s="324"/>
      <c r="D1313" s="324"/>
      <c r="E1313" s="457" t="str">
        <f t="shared" si="64"/>
        <v/>
      </c>
      <c r="F1313" s="294" t="str">
        <f t="shared" si="62"/>
        <v>否</v>
      </c>
      <c r="G1313" s="174" t="str">
        <f t="shared" si="63"/>
        <v>项</v>
      </c>
    </row>
    <row r="1314" ht="36" customHeight="1" spans="1:7">
      <c r="A1314" s="454" t="s">
        <v>2370</v>
      </c>
      <c r="B1314" s="318" t="s">
        <v>2371</v>
      </c>
      <c r="C1314" s="326">
        <v>390</v>
      </c>
      <c r="D1314" s="326">
        <v>420</v>
      </c>
      <c r="E1314" s="457">
        <f t="shared" si="64"/>
        <v>0.077</v>
      </c>
      <c r="F1314" s="294" t="str">
        <f t="shared" si="62"/>
        <v>是</v>
      </c>
      <c r="G1314" s="174" t="str">
        <f t="shared" si="63"/>
        <v>款</v>
      </c>
    </row>
    <row r="1315" ht="36" customHeight="1" spans="1:7">
      <c r="A1315" s="322" t="s">
        <v>2372</v>
      </c>
      <c r="B1315" s="322" t="s">
        <v>2373</v>
      </c>
      <c r="C1315" s="324">
        <v>390</v>
      </c>
      <c r="D1315" s="324">
        <v>420</v>
      </c>
      <c r="E1315" s="457">
        <f t="shared" si="64"/>
        <v>0.077</v>
      </c>
      <c r="F1315" s="294" t="str">
        <f t="shared" si="62"/>
        <v>是</v>
      </c>
      <c r="G1315" s="174" t="str">
        <f t="shared" si="63"/>
        <v>项</v>
      </c>
    </row>
    <row r="1316" ht="36" customHeight="1" spans="1:7">
      <c r="A1316" s="454" t="s">
        <v>110</v>
      </c>
      <c r="B1316" s="318" t="s">
        <v>111</v>
      </c>
      <c r="C1316" s="326"/>
      <c r="D1316" s="326">
        <v>4000</v>
      </c>
      <c r="E1316" s="457" t="str">
        <f t="shared" si="64"/>
        <v/>
      </c>
      <c r="F1316" s="294" t="str">
        <f t="shared" si="62"/>
        <v>是</v>
      </c>
      <c r="G1316" s="174" t="str">
        <f t="shared" si="63"/>
        <v>类</v>
      </c>
    </row>
    <row r="1317" ht="36" customHeight="1" spans="1:7">
      <c r="A1317" s="454" t="s">
        <v>112</v>
      </c>
      <c r="B1317" s="318" t="s">
        <v>113</v>
      </c>
      <c r="C1317" s="326">
        <v>3934</v>
      </c>
      <c r="D1317" s="326">
        <v>157</v>
      </c>
      <c r="E1317" s="457">
        <f t="shared" si="64"/>
        <v>-0.96</v>
      </c>
      <c r="F1317" s="294" t="str">
        <f t="shared" si="62"/>
        <v>是</v>
      </c>
      <c r="G1317" s="174" t="str">
        <f t="shared" si="63"/>
        <v>类</v>
      </c>
    </row>
    <row r="1318" ht="36" customHeight="1" spans="1:7">
      <c r="A1318" s="454" t="s">
        <v>2374</v>
      </c>
      <c r="B1318" s="318" t="s">
        <v>2375</v>
      </c>
      <c r="C1318" s="326">
        <v>3934</v>
      </c>
      <c r="D1318" s="326">
        <v>157</v>
      </c>
      <c r="E1318" s="457">
        <f t="shared" si="64"/>
        <v>-0.96</v>
      </c>
      <c r="F1318" s="294" t="str">
        <f t="shared" si="62"/>
        <v>是</v>
      </c>
      <c r="G1318" s="174" t="str">
        <f t="shared" si="63"/>
        <v>款</v>
      </c>
    </row>
    <row r="1319" ht="36" customHeight="1" spans="1:7">
      <c r="A1319" s="456" t="s">
        <v>2376</v>
      </c>
      <c r="B1319" s="322" t="s">
        <v>2377</v>
      </c>
      <c r="C1319" s="324">
        <v>3856</v>
      </c>
      <c r="D1319" s="324">
        <v>77</v>
      </c>
      <c r="E1319" s="457">
        <f t="shared" si="64"/>
        <v>-0.98</v>
      </c>
      <c r="F1319" s="294" t="str">
        <f t="shared" si="62"/>
        <v>是</v>
      </c>
      <c r="G1319" s="174" t="str">
        <f t="shared" si="63"/>
        <v>项</v>
      </c>
    </row>
    <row r="1320" ht="36" customHeight="1" spans="1:7">
      <c r="A1320" s="456" t="s">
        <v>2378</v>
      </c>
      <c r="B1320" s="322" t="s">
        <v>2379</v>
      </c>
      <c r="C1320" s="324"/>
      <c r="D1320" s="324"/>
      <c r="E1320" s="457" t="str">
        <f t="shared" si="64"/>
        <v/>
      </c>
      <c r="F1320" s="294" t="str">
        <f t="shared" si="62"/>
        <v>否</v>
      </c>
      <c r="G1320" s="174" t="str">
        <f t="shared" si="63"/>
        <v>项</v>
      </c>
    </row>
    <row r="1321" ht="36" customHeight="1" spans="1:7">
      <c r="A1321" s="456" t="s">
        <v>2380</v>
      </c>
      <c r="B1321" s="322" t="s">
        <v>2381</v>
      </c>
      <c r="C1321" s="324"/>
      <c r="D1321" s="324"/>
      <c r="E1321" s="457" t="str">
        <f t="shared" si="64"/>
        <v/>
      </c>
      <c r="F1321" s="294" t="str">
        <f t="shared" si="62"/>
        <v>否</v>
      </c>
      <c r="G1321" s="174" t="str">
        <f t="shared" si="63"/>
        <v>项</v>
      </c>
    </row>
    <row r="1322" ht="36" customHeight="1" spans="1:7">
      <c r="A1322" s="456">
        <v>2320399</v>
      </c>
      <c r="B1322" s="322" t="s">
        <v>2382</v>
      </c>
      <c r="C1322" s="324">
        <v>78</v>
      </c>
      <c r="D1322" s="324">
        <v>80</v>
      </c>
      <c r="E1322" s="457">
        <f t="shared" si="64"/>
        <v>0.026</v>
      </c>
      <c r="F1322" s="294" t="str">
        <f t="shared" si="62"/>
        <v>是</v>
      </c>
      <c r="G1322" s="174" t="str">
        <f t="shared" si="63"/>
        <v>项</v>
      </c>
    </row>
    <row r="1323" ht="36" customHeight="1" spans="1:7">
      <c r="A1323" s="454" t="s">
        <v>114</v>
      </c>
      <c r="B1323" s="318" t="s">
        <v>115</v>
      </c>
      <c r="C1323" s="326">
        <v>8</v>
      </c>
      <c r="D1323" s="326">
        <v>8</v>
      </c>
      <c r="E1323" s="457">
        <f t="shared" si="64"/>
        <v>0</v>
      </c>
      <c r="F1323" s="294" t="str">
        <f t="shared" ref="F1323:F1329" si="65">IF(LEN(A1323)=3,"是",IF(B1323&lt;&gt;"",IF(SUM(C1323:D1323)&lt;&gt;0,"是","否"),"是"))</f>
        <v>是</v>
      </c>
      <c r="G1323" s="174" t="str">
        <f t="shared" si="63"/>
        <v>类</v>
      </c>
    </row>
    <row r="1324" ht="36" customHeight="1" spans="1:7">
      <c r="A1324" s="454" t="s">
        <v>2383</v>
      </c>
      <c r="B1324" s="318" t="s">
        <v>2384</v>
      </c>
      <c r="C1324" s="326">
        <v>8</v>
      </c>
      <c r="D1324" s="326">
        <v>8</v>
      </c>
      <c r="E1324" s="457">
        <f t="shared" si="64"/>
        <v>0</v>
      </c>
      <c r="F1324" s="294" t="str">
        <f t="shared" si="65"/>
        <v>是</v>
      </c>
      <c r="G1324" s="174" t="str">
        <f t="shared" si="63"/>
        <v>款</v>
      </c>
    </row>
    <row r="1325" ht="36" customHeight="1" spans="1:7">
      <c r="A1325" s="454" t="s">
        <v>116</v>
      </c>
      <c r="B1325" s="318" t="s">
        <v>117</v>
      </c>
      <c r="C1325" s="326">
        <v>448</v>
      </c>
      <c r="D1325" s="326">
        <v>456</v>
      </c>
      <c r="E1325" s="457">
        <f t="shared" si="64"/>
        <v>0.018</v>
      </c>
      <c r="F1325" s="294" t="str">
        <f t="shared" si="65"/>
        <v>是</v>
      </c>
      <c r="G1325" s="174" t="str">
        <f t="shared" ref="G1325:G1327" si="66">IF(LEN(A1325)=3,"类",IF(LEN(A1325)=5,"款","项"))</f>
        <v>类</v>
      </c>
    </row>
    <row r="1326" ht="36" customHeight="1" spans="1:7">
      <c r="A1326" s="454" t="s">
        <v>2385</v>
      </c>
      <c r="B1326" s="318" t="s">
        <v>2386</v>
      </c>
      <c r="C1326" s="326"/>
      <c r="D1326" s="326"/>
      <c r="E1326" s="457" t="str">
        <f t="shared" si="64"/>
        <v/>
      </c>
      <c r="F1326" s="294" t="str">
        <f t="shared" si="65"/>
        <v>否</v>
      </c>
      <c r="G1326" s="174" t="str">
        <f t="shared" si="66"/>
        <v>款</v>
      </c>
    </row>
    <row r="1327" ht="36" customHeight="1" spans="1:7">
      <c r="A1327" s="454" t="s">
        <v>2387</v>
      </c>
      <c r="B1327" s="318" t="s">
        <v>2057</v>
      </c>
      <c r="C1327" s="326">
        <v>448</v>
      </c>
      <c r="D1327" s="326">
        <v>456</v>
      </c>
      <c r="E1327" s="457">
        <f t="shared" si="64"/>
        <v>0.018</v>
      </c>
      <c r="F1327" s="294" t="str">
        <f t="shared" si="65"/>
        <v>是</v>
      </c>
      <c r="G1327" s="174" t="str">
        <f t="shared" si="66"/>
        <v>款</v>
      </c>
    </row>
    <row r="1328" ht="36" customHeight="1" spans="1:6">
      <c r="A1328" s="468"/>
      <c r="B1328" s="469"/>
      <c r="C1328" s="470"/>
      <c r="D1328" s="470"/>
      <c r="E1328" s="457" t="str">
        <f t="shared" si="64"/>
        <v/>
      </c>
      <c r="F1328" s="294" t="str">
        <f t="shared" si="65"/>
        <v>是</v>
      </c>
    </row>
    <row r="1329" ht="36" customHeight="1" spans="1:6">
      <c r="A1329" s="471"/>
      <c r="B1329" s="472" t="s">
        <v>2388</v>
      </c>
      <c r="C1329" s="319">
        <v>372000</v>
      </c>
      <c r="D1329" s="319">
        <v>379440</v>
      </c>
      <c r="E1329" s="457">
        <f t="shared" si="64"/>
        <v>0.02</v>
      </c>
      <c r="F1329" s="294" t="str">
        <f t="shared" si="65"/>
        <v>是</v>
      </c>
    </row>
    <row r="1330" spans="3:3">
      <c r="C1330" s="396"/>
    </row>
    <row r="1331" spans="3:3">
      <c r="C1331" s="422"/>
    </row>
    <row r="1332" spans="3:3">
      <c r="C1332" s="396"/>
    </row>
    <row r="1333" spans="3:3">
      <c r="C1333" s="422"/>
    </row>
    <row r="1334" spans="3:3">
      <c r="C1334" s="396"/>
    </row>
    <row r="1335" spans="3:3">
      <c r="C1335" s="396"/>
    </row>
    <row r="1336" spans="3:3">
      <c r="C1336" s="422"/>
    </row>
    <row r="1337" spans="3:3">
      <c r="C1337" s="396"/>
    </row>
    <row r="1338" spans="3:3">
      <c r="C1338" s="396"/>
    </row>
    <row r="1339" spans="3:3">
      <c r="C1339" s="396"/>
    </row>
    <row r="1340" spans="3:3">
      <c r="C1340" s="396"/>
    </row>
    <row r="1341" spans="3:5">
      <c r="C1341" s="422"/>
      <c r="E1341" s="345">
        <f>IF(C1329&lt;&gt;0,IF((D1329/C1329-1)&lt;-30%,"",IF((D1329/C1329-1)&gt;150%,"",D1329/C1329-1)),"")</f>
        <v>0</v>
      </c>
    </row>
    <row r="1342" spans="3:3">
      <c r="C1342" s="396"/>
    </row>
  </sheetData>
  <autoFilter xmlns:etc="http://www.wps.cn/officeDocument/2017/etCustomData" ref="A3:G1329" etc:filterBottomFollowUsedRange="0">
    <extLst/>
  </autoFilter>
  <mergeCells count="1">
    <mergeCell ref="B1:E1"/>
  </mergeCells>
  <conditionalFormatting sqref="F1328">
    <cfRule type="cellIs" dxfId="2" priority="2" stopIfTrue="1" operator="lessThan">
      <formula>0</formula>
    </cfRule>
  </conditionalFormatting>
  <conditionalFormatting sqref="F1329">
    <cfRule type="cellIs" dxfId="2" priority="1" stopIfTrue="1" operator="lessThan">
      <formula>0</formula>
    </cfRule>
  </conditionalFormatting>
  <conditionalFormatting sqref="F4:F1327">
    <cfRule type="cellIs" dxfId="2" priority="1351" stopIfTrue="1" operator="lessThan">
      <formula>0</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B31"/>
  <sheetViews>
    <sheetView showZeros="0" view="pageBreakPreview" zoomScaleNormal="100" topLeftCell="A21" workbookViewId="0">
      <selection activeCell="B31" sqref="B31"/>
    </sheetView>
  </sheetViews>
  <sheetFormatPr defaultColWidth="9" defaultRowHeight="13.5" outlineLevelCol="1"/>
  <cols>
    <col min="1" max="1" width="55.25" customWidth="1"/>
    <col min="2" max="2" width="58.375" customWidth="1"/>
  </cols>
  <sheetData>
    <row r="1" ht="45" customHeight="1" spans="1:2">
      <c r="A1" s="437" t="s">
        <v>2389</v>
      </c>
      <c r="B1" s="437"/>
    </row>
    <row r="2" ht="20.1" customHeight="1" spans="1:2">
      <c r="A2" s="438"/>
      <c r="B2" s="439" t="s">
        <v>1</v>
      </c>
    </row>
    <row r="3" ht="45" customHeight="1" spans="1:2">
      <c r="A3" s="440" t="s">
        <v>2390</v>
      </c>
      <c r="B3" s="92" t="s">
        <v>5</v>
      </c>
    </row>
    <row r="4" ht="30" customHeight="1" spans="1:2">
      <c r="A4" s="441" t="s">
        <v>2391</v>
      </c>
      <c r="B4" s="442">
        <v>34564</v>
      </c>
    </row>
    <row r="5" ht="30" customHeight="1" spans="1:2">
      <c r="A5" s="443" t="s">
        <v>2392</v>
      </c>
      <c r="B5" s="444">
        <v>24939</v>
      </c>
    </row>
    <row r="6" ht="30" customHeight="1" spans="1:2">
      <c r="A6" s="443" t="s">
        <v>2393</v>
      </c>
      <c r="B6" s="444">
        <v>5800</v>
      </c>
    </row>
    <row r="7" ht="30" customHeight="1" spans="1:2">
      <c r="A7" s="443" t="s">
        <v>2394</v>
      </c>
      <c r="B7" s="444">
        <v>2790</v>
      </c>
    </row>
    <row r="8" ht="30" customHeight="1" spans="1:2">
      <c r="A8" s="443" t="s">
        <v>2395</v>
      </c>
      <c r="B8" s="444">
        <v>1035</v>
      </c>
    </row>
    <row r="9" ht="30" customHeight="1" spans="1:2">
      <c r="A9" s="441" t="s">
        <v>2396</v>
      </c>
      <c r="B9" s="442">
        <v>34933</v>
      </c>
    </row>
    <row r="10" ht="30" customHeight="1" spans="1:2">
      <c r="A10" s="443" t="s">
        <v>2397</v>
      </c>
      <c r="B10" s="444">
        <v>14492</v>
      </c>
    </row>
    <row r="11" ht="30" customHeight="1" spans="1:2">
      <c r="A11" s="443" t="s">
        <v>2398</v>
      </c>
      <c r="B11" s="444">
        <v>461</v>
      </c>
    </row>
    <row r="12" ht="30" customHeight="1" spans="1:2">
      <c r="A12" s="443" t="s">
        <v>2399</v>
      </c>
      <c r="B12" s="444">
        <v>797</v>
      </c>
    </row>
    <row r="13" ht="30" customHeight="1" spans="1:2">
      <c r="A13" s="443" t="s">
        <v>2400</v>
      </c>
      <c r="B13" s="444">
        <v>423</v>
      </c>
    </row>
    <row r="14" ht="30" customHeight="1" spans="1:2">
      <c r="A14" s="443" t="s">
        <v>2401</v>
      </c>
      <c r="B14" s="444">
        <v>6209</v>
      </c>
    </row>
    <row r="15" ht="30" customHeight="1" spans="1:2">
      <c r="A15" s="443" t="s">
        <v>2402</v>
      </c>
      <c r="B15" s="444">
        <v>383</v>
      </c>
    </row>
    <row r="16" ht="30" customHeight="1" spans="1:2">
      <c r="A16" s="443" t="s">
        <v>2403</v>
      </c>
      <c r="B16" s="444"/>
    </row>
    <row r="17" ht="30" customHeight="1" spans="1:2">
      <c r="A17" s="443" t="s">
        <v>2404</v>
      </c>
      <c r="B17" s="444">
        <v>831</v>
      </c>
    </row>
    <row r="18" ht="30" customHeight="1" spans="1:2">
      <c r="A18" s="443" t="s">
        <v>2405</v>
      </c>
      <c r="B18" s="444">
        <v>593</v>
      </c>
    </row>
    <row r="19" ht="30" customHeight="1" spans="1:2">
      <c r="A19" s="443" t="s">
        <v>2406</v>
      </c>
      <c r="B19" s="444">
        <v>10744</v>
      </c>
    </row>
    <row r="20" ht="30" customHeight="1" spans="1:2">
      <c r="A20" s="441" t="s">
        <v>2407</v>
      </c>
      <c r="B20" s="442">
        <v>2851</v>
      </c>
    </row>
    <row r="21" ht="30" customHeight="1" spans="1:2">
      <c r="A21" s="443" t="s">
        <v>2408</v>
      </c>
      <c r="B21" s="417">
        <v>2851</v>
      </c>
    </row>
    <row r="22" ht="30" customHeight="1" spans="1:2">
      <c r="A22" s="441" t="s">
        <v>2409</v>
      </c>
      <c r="B22" s="442">
        <v>102850</v>
      </c>
    </row>
    <row r="23" ht="30" customHeight="1" spans="1:2">
      <c r="A23" s="443" t="s">
        <v>2410</v>
      </c>
      <c r="B23" s="417">
        <v>98416</v>
      </c>
    </row>
    <row r="24" ht="30" customHeight="1" spans="1:2">
      <c r="A24" s="443" t="s">
        <v>2411</v>
      </c>
      <c r="B24" s="444">
        <v>4434</v>
      </c>
    </row>
    <row r="25" ht="30" customHeight="1" spans="1:2">
      <c r="A25" s="441" t="s">
        <v>2412</v>
      </c>
      <c r="B25" s="442">
        <v>1648</v>
      </c>
    </row>
    <row r="26" ht="30" customHeight="1" spans="1:2">
      <c r="A26" s="443" t="s">
        <v>2413</v>
      </c>
      <c r="B26" s="417">
        <v>1648</v>
      </c>
    </row>
    <row r="27" ht="30" customHeight="1" spans="1:2">
      <c r="A27" s="441" t="s">
        <v>2414</v>
      </c>
      <c r="B27" s="442">
        <v>54697</v>
      </c>
    </row>
    <row r="28" ht="30" customHeight="1" spans="1:2">
      <c r="A28" s="443" t="s">
        <v>2415</v>
      </c>
      <c r="B28" s="444">
        <v>38395</v>
      </c>
    </row>
    <row r="29" ht="30" customHeight="1" spans="1:2">
      <c r="A29" s="443" t="s">
        <v>2416</v>
      </c>
      <c r="B29" s="444">
        <v>6364</v>
      </c>
    </row>
    <row r="30" ht="30" customHeight="1" spans="1:2">
      <c r="A30" s="443" t="s">
        <v>2417</v>
      </c>
      <c r="B30" s="444">
        <v>9938</v>
      </c>
    </row>
    <row r="31" ht="30" customHeight="1" spans="1:2">
      <c r="A31" s="445" t="s">
        <v>2418</v>
      </c>
      <c r="B31" s="442">
        <f>B27+B25+B22+B20+B9+B4</f>
        <v>231543</v>
      </c>
    </row>
  </sheetData>
  <autoFilter xmlns:etc="http://www.wps.cn/officeDocument/2017/etCustomData" ref="A3:B31" etc:filterBottomFollowUsedRange="0">
    <extLst/>
  </autoFilter>
  <mergeCells count="1">
    <mergeCell ref="A1:B1"/>
  </mergeCells>
  <printOptions horizontalCentered="1"/>
  <pageMargins left="0.471527777777778" right="0.393055555555556" top="0.747916666666667" bottom="0.747916666666667" header="0.313888888888889" footer="0.313888888888889"/>
  <pageSetup paperSize="9" scale="75"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E47"/>
  <sheetViews>
    <sheetView showGridLines="0" showZeros="0" view="pageBreakPreview" zoomScaleNormal="100" topLeftCell="A13" workbookViewId="0">
      <selection activeCell="A47" sqref="A47"/>
    </sheetView>
  </sheetViews>
  <sheetFormatPr defaultColWidth="9" defaultRowHeight="13.5" outlineLevelCol="4"/>
  <cols>
    <col min="1" max="1" width="44.625" style="281" customWidth="1"/>
    <col min="2" max="2" width="45.625" customWidth="1"/>
    <col min="3" max="4" width="16.625" hidden="1" customWidth="1"/>
  </cols>
  <sheetData>
    <row r="1" s="280" customFormat="1" ht="45" customHeight="1" spans="1:4">
      <c r="A1" s="423" t="s">
        <v>2419</v>
      </c>
      <c r="B1" s="423"/>
      <c r="C1" s="423"/>
      <c r="D1" s="423"/>
    </row>
    <row r="2" ht="20.1" customHeight="1" spans="1:4">
      <c r="A2" s="284"/>
      <c r="B2" s="413" t="s">
        <v>1</v>
      </c>
      <c r="C2" s="424"/>
      <c r="D2" s="424" t="s">
        <v>1</v>
      </c>
    </row>
    <row r="3" ht="45" customHeight="1" spans="1:5">
      <c r="A3" s="187" t="s">
        <v>2420</v>
      </c>
      <c r="B3" s="92" t="s">
        <v>5</v>
      </c>
      <c r="C3" s="425" t="s">
        <v>2421</v>
      </c>
      <c r="D3" s="92" t="s">
        <v>2422</v>
      </c>
      <c r="E3" s="426" t="s">
        <v>129</v>
      </c>
    </row>
    <row r="4" ht="36" customHeight="1" spans="1:5">
      <c r="A4" s="427" t="s">
        <v>2423</v>
      </c>
      <c r="B4" s="112"/>
      <c r="C4" s="428">
        <f>SUM(C9:C9)</f>
        <v>0</v>
      </c>
      <c r="D4" s="429">
        <f>SUM(D9:D9)</f>
        <v>0</v>
      </c>
      <c r="E4" s="294" t="str">
        <f t="shared" ref="E4:E9" si="0">IF(A4&lt;&gt;"",IF(SUM(B4:D4)&lt;&gt;0,"是","否"),"是")</f>
        <v>否</v>
      </c>
    </row>
    <row r="5" ht="36" customHeight="1" spans="1:5">
      <c r="A5" s="430"/>
      <c r="B5" s="133"/>
      <c r="C5" s="431"/>
      <c r="D5" s="432"/>
      <c r="E5" s="294" t="str">
        <f t="shared" si="0"/>
        <v>是</v>
      </c>
    </row>
    <row r="6" ht="36" customHeight="1" spans="1:5">
      <c r="A6" s="430"/>
      <c r="B6" s="133"/>
      <c r="C6" s="431"/>
      <c r="D6" s="432"/>
      <c r="E6" s="294" t="str">
        <f t="shared" si="0"/>
        <v>是</v>
      </c>
    </row>
    <row r="7" ht="36" customHeight="1" spans="1:5">
      <c r="A7" s="430"/>
      <c r="B7" s="133"/>
      <c r="C7" s="431"/>
      <c r="D7" s="432"/>
      <c r="E7" s="294" t="str">
        <f t="shared" si="0"/>
        <v>是</v>
      </c>
    </row>
    <row r="8" ht="36" customHeight="1" spans="1:5">
      <c r="A8" s="430"/>
      <c r="B8" s="133"/>
      <c r="C8" s="431"/>
      <c r="D8" s="432"/>
      <c r="E8" s="294" t="str">
        <f t="shared" si="0"/>
        <v>是</v>
      </c>
    </row>
    <row r="9" ht="36" customHeight="1" spans="1:5">
      <c r="A9" s="430"/>
      <c r="B9" s="133"/>
      <c r="C9" s="431"/>
      <c r="D9" s="432"/>
      <c r="E9" s="294" t="str">
        <f t="shared" si="0"/>
        <v>是</v>
      </c>
    </row>
    <row r="10" ht="36" customHeight="1" spans="1:5">
      <c r="A10" s="427" t="s">
        <v>2424</v>
      </c>
      <c r="B10" s="112"/>
      <c r="C10" s="431">
        <v>64164</v>
      </c>
      <c r="D10" s="432"/>
      <c r="E10" s="294" t="str">
        <f t="shared" ref="E10:E46" si="1">IF(A10&lt;&gt;"",IF(SUM(B10:D10)&lt;&gt;0,"是","否"),"是")</f>
        <v>是</v>
      </c>
    </row>
    <row r="11" ht="36" customHeight="1" spans="1:5">
      <c r="A11" s="430"/>
      <c r="B11" s="133"/>
      <c r="C11" s="431"/>
      <c r="D11" s="432"/>
      <c r="E11" s="294" t="str">
        <f t="shared" si="1"/>
        <v>是</v>
      </c>
    </row>
    <row r="12" ht="36" customHeight="1" spans="1:5">
      <c r="A12" s="289"/>
      <c r="B12" s="133"/>
      <c r="C12" s="431">
        <v>2293</v>
      </c>
      <c r="D12" s="432"/>
      <c r="E12" s="294" t="str">
        <f t="shared" si="1"/>
        <v>是</v>
      </c>
    </row>
    <row r="13" ht="36" customHeight="1" spans="1:5">
      <c r="A13" s="430"/>
      <c r="B13" s="133"/>
      <c r="C13" s="431"/>
      <c r="D13" s="432"/>
      <c r="E13" s="294" t="str">
        <f t="shared" si="1"/>
        <v>是</v>
      </c>
    </row>
    <row r="14" ht="36" customHeight="1" spans="1:5">
      <c r="A14" s="289"/>
      <c r="B14" s="133"/>
      <c r="C14" s="431">
        <v>9600</v>
      </c>
      <c r="D14" s="432"/>
      <c r="E14" s="294" t="str">
        <f t="shared" si="1"/>
        <v>是</v>
      </c>
    </row>
    <row r="15" ht="36" customHeight="1" spans="1:5">
      <c r="A15" s="433" t="s">
        <v>2425</v>
      </c>
      <c r="B15" s="112"/>
      <c r="C15" s="431"/>
      <c r="D15" s="432"/>
      <c r="E15" s="294" t="str">
        <f t="shared" si="1"/>
        <v>否</v>
      </c>
    </row>
    <row r="16" ht="36" customHeight="1" spans="1:5">
      <c r="A16" s="289"/>
      <c r="B16" s="133"/>
      <c r="C16" s="431">
        <v>280</v>
      </c>
      <c r="D16" s="432"/>
      <c r="E16" s="294" t="str">
        <f t="shared" si="1"/>
        <v>是</v>
      </c>
    </row>
    <row r="17" ht="36" customHeight="1" spans="1:5">
      <c r="A17" s="430"/>
      <c r="B17" s="133"/>
      <c r="C17" s="431"/>
      <c r="D17" s="432"/>
      <c r="E17" s="294" t="str">
        <f t="shared" si="1"/>
        <v>是</v>
      </c>
    </row>
    <row r="18" ht="36" customHeight="1" spans="1:5">
      <c r="A18" s="289"/>
      <c r="B18" s="133"/>
      <c r="C18" s="431">
        <v>83870</v>
      </c>
      <c r="D18" s="432"/>
      <c r="E18" s="294" t="str">
        <f t="shared" si="1"/>
        <v>是</v>
      </c>
    </row>
    <row r="19" ht="36" customHeight="1" spans="1:5">
      <c r="A19" s="430"/>
      <c r="B19" s="133"/>
      <c r="C19" s="431"/>
      <c r="D19" s="432"/>
      <c r="E19" s="294" t="str">
        <f t="shared" si="1"/>
        <v>是</v>
      </c>
    </row>
    <row r="20" ht="36" customHeight="1" spans="1:5">
      <c r="A20" s="427" t="s">
        <v>2426</v>
      </c>
      <c r="B20" s="112"/>
      <c r="C20" s="431">
        <v>413</v>
      </c>
      <c r="D20" s="432"/>
      <c r="E20" s="294" t="str">
        <f t="shared" si="1"/>
        <v>是</v>
      </c>
    </row>
    <row r="21" ht="36" customHeight="1" spans="1:5">
      <c r="A21" s="430"/>
      <c r="B21" s="133"/>
      <c r="C21" s="431"/>
      <c r="D21" s="432"/>
      <c r="E21" s="294" t="str">
        <f t="shared" si="1"/>
        <v>是</v>
      </c>
    </row>
    <row r="22" ht="36" customHeight="1" spans="1:5">
      <c r="A22" s="427" t="s">
        <v>2427</v>
      </c>
      <c r="B22" s="112"/>
      <c r="C22" s="431">
        <v>60</v>
      </c>
      <c r="D22" s="432"/>
      <c r="E22" s="294" t="str">
        <f t="shared" si="1"/>
        <v>是</v>
      </c>
    </row>
    <row r="23" ht="36" customHeight="1" spans="1:5">
      <c r="A23" s="434"/>
      <c r="B23" s="133"/>
      <c r="C23" s="431"/>
      <c r="D23" s="432"/>
      <c r="E23" s="294" t="str">
        <f t="shared" si="1"/>
        <v>是</v>
      </c>
    </row>
    <row r="24" ht="36" hidden="1" customHeight="1" spans="1:5">
      <c r="A24" s="427"/>
      <c r="B24" s="133"/>
      <c r="C24" s="431">
        <v>4418</v>
      </c>
      <c r="D24" s="432"/>
      <c r="E24" s="294" t="str">
        <f t="shared" si="1"/>
        <v>是</v>
      </c>
    </row>
    <row r="25" ht="36" hidden="1" customHeight="1" spans="1:5">
      <c r="A25" s="435"/>
      <c r="B25" s="133"/>
      <c r="C25" s="428"/>
      <c r="D25" s="429"/>
      <c r="E25" s="294" t="str">
        <f t="shared" si="1"/>
        <v>是</v>
      </c>
    </row>
    <row r="26" ht="36" hidden="1" customHeight="1" spans="1:5">
      <c r="A26" s="427"/>
      <c r="B26" s="133"/>
      <c r="C26" s="431"/>
      <c r="D26" s="432"/>
      <c r="E26" s="294" t="str">
        <f t="shared" si="1"/>
        <v>是</v>
      </c>
    </row>
    <row r="27" ht="36" hidden="1" customHeight="1" spans="1:5">
      <c r="A27" s="435"/>
      <c r="B27" s="133"/>
      <c r="C27" s="431"/>
      <c r="D27" s="432"/>
      <c r="E27" s="294" t="str">
        <f t="shared" si="1"/>
        <v>是</v>
      </c>
    </row>
    <row r="28" ht="36" hidden="1" customHeight="1" spans="1:5">
      <c r="A28" s="427"/>
      <c r="B28" s="133"/>
      <c r="C28" s="431"/>
      <c r="D28" s="432"/>
      <c r="E28" s="294" t="str">
        <f t="shared" si="1"/>
        <v>是</v>
      </c>
    </row>
    <row r="29" ht="36" hidden="1" customHeight="1" spans="1:5">
      <c r="A29" s="435"/>
      <c r="B29" s="133"/>
      <c r="C29" s="431"/>
      <c r="D29" s="432"/>
      <c r="E29" s="294" t="str">
        <f t="shared" si="1"/>
        <v>是</v>
      </c>
    </row>
    <row r="30" ht="36" hidden="1" customHeight="1" spans="1:5">
      <c r="A30" s="427"/>
      <c r="B30" s="133"/>
      <c r="C30" s="431"/>
      <c r="D30" s="432">
        <v>5000</v>
      </c>
      <c r="E30" s="294" t="str">
        <f t="shared" si="1"/>
        <v>是</v>
      </c>
    </row>
    <row r="31" ht="36" hidden="1" customHeight="1" spans="1:5">
      <c r="A31" s="435"/>
      <c r="B31" s="133"/>
      <c r="C31" s="431"/>
      <c r="D31" s="432"/>
      <c r="E31" s="294" t="str">
        <f t="shared" si="1"/>
        <v>是</v>
      </c>
    </row>
    <row r="32" ht="36" hidden="1" customHeight="1" spans="1:5">
      <c r="A32" s="427"/>
      <c r="B32" s="133"/>
      <c r="C32" s="431">
        <v>3800</v>
      </c>
      <c r="D32" s="432"/>
      <c r="E32" s="294" t="str">
        <f t="shared" si="1"/>
        <v>是</v>
      </c>
    </row>
    <row r="33" ht="36" hidden="1" customHeight="1" spans="1:5">
      <c r="A33" s="435"/>
      <c r="B33" s="133"/>
      <c r="C33" s="431"/>
      <c r="D33" s="432"/>
      <c r="E33" s="294" t="str">
        <f t="shared" si="1"/>
        <v>是</v>
      </c>
    </row>
    <row r="34" ht="36" hidden="1" customHeight="1" spans="1:5">
      <c r="A34" s="427"/>
      <c r="B34" s="133"/>
      <c r="C34" s="431">
        <v>1257</v>
      </c>
      <c r="D34" s="432"/>
      <c r="E34" s="294" t="str">
        <f t="shared" si="1"/>
        <v>是</v>
      </c>
    </row>
    <row r="35" ht="36" hidden="1" customHeight="1" spans="1:5">
      <c r="A35" s="435"/>
      <c r="B35" s="133"/>
      <c r="C35" s="431"/>
      <c r="D35" s="432"/>
      <c r="E35" s="294" t="str">
        <f t="shared" si="1"/>
        <v>是</v>
      </c>
    </row>
    <row r="36" ht="36" hidden="1" customHeight="1" spans="1:5">
      <c r="A36" s="427"/>
      <c r="B36" s="133"/>
      <c r="C36" s="431">
        <v>2163</v>
      </c>
      <c r="D36" s="432"/>
      <c r="E36" s="294" t="str">
        <f t="shared" si="1"/>
        <v>是</v>
      </c>
    </row>
    <row r="37" ht="36" hidden="1" customHeight="1" spans="1:5">
      <c r="A37" s="435"/>
      <c r="B37" s="133"/>
      <c r="C37" s="431"/>
      <c r="D37" s="432"/>
      <c r="E37" s="294" t="str">
        <f t="shared" si="1"/>
        <v>是</v>
      </c>
    </row>
    <row r="38" ht="36" hidden="1" customHeight="1" spans="1:5">
      <c r="A38" s="427"/>
      <c r="B38" s="133"/>
      <c r="E38" s="294" t="str">
        <f t="shared" si="1"/>
        <v>是</v>
      </c>
    </row>
    <row r="39" ht="36" hidden="1" customHeight="1" spans="1:5">
      <c r="A39" s="435"/>
      <c r="B39" s="133"/>
      <c r="E39" s="294" t="str">
        <f t="shared" si="1"/>
        <v>是</v>
      </c>
    </row>
    <row r="40" ht="36" hidden="1" customHeight="1" spans="1:5">
      <c r="A40" s="427"/>
      <c r="B40" s="133"/>
      <c r="E40" s="294" t="str">
        <f t="shared" si="1"/>
        <v>是</v>
      </c>
    </row>
    <row r="41" ht="36" hidden="1" customHeight="1" spans="1:5">
      <c r="A41" s="435"/>
      <c r="B41" s="133"/>
      <c r="E41" s="294" t="str">
        <f t="shared" si="1"/>
        <v>是</v>
      </c>
    </row>
    <row r="42" ht="36" hidden="1" customHeight="1" spans="1:5">
      <c r="A42" s="427"/>
      <c r="B42" s="133"/>
      <c r="E42" s="294" t="str">
        <f t="shared" si="1"/>
        <v>是</v>
      </c>
    </row>
    <row r="43" ht="36" hidden="1" customHeight="1" spans="1:5">
      <c r="A43" s="435"/>
      <c r="B43" s="133"/>
      <c r="E43" s="294" t="str">
        <f t="shared" si="1"/>
        <v>是</v>
      </c>
    </row>
    <row r="44" ht="36" hidden="1" customHeight="1" spans="1:5">
      <c r="A44" s="427"/>
      <c r="B44" s="133"/>
      <c r="E44" s="294" t="str">
        <f t="shared" si="1"/>
        <v>是</v>
      </c>
    </row>
    <row r="45" ht="36" hidden="1" customHeight="1" spans="1:5">
      <c r="A45" s="435"/>
      <c r="B45" s="133"/>
      <c r="E45" s="294" t="str">
        <f t="shared" si="1"/>
        <v>是</v>
      </c>
    </row>
    <row r="46" ht="36" customHeight="1" spans="1:5">
      <c r="A46" s="436" t="s">
        <v>2428</v>
      </c>
      <c r="B46" s="112"/>
      <c r="E46" s="294" t="str">
        <f t="shared" si="1"/>
        <v>否</v>
      </c>
    </row>
    <row r="47" spans="1:1">
      <c r="A47" s="281" t="s">
        <v>2429</v>
      </c>
    </row>
  </sheetData>
  <autoFilter xmlns:etc="http://www.wps.cn/officeDocument/2017/etCustomData" ref="A3:E47" etc:filterBottomFollowUsedRange="0">
    <extLst/>
  </autoFilter>
  <mergeCells count="1">
    <mergeCell ref="A1:D1"/>
  </mergeCells>
  <conditionalFormatting sqref="E4:E8">
    <cfRule type="cellIs" dxfId="2" priority="7" stopIfTrue="1" operator="lessThan">
      <formula>0</formula>
    </cfRule>
  </conditionalFormatting>
  <conditionalFormatting sqref="E9:E46">
    <cfRule type="cellIs" dxfId="2" priority="1" stopIfTrue="1" operator="lessThan">
      <formula>0</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F35"/>
  <sheetViews>
    <sheetView showGridLines="0" showZeros="0" view="pageBreakPreview" zoomScaleNormal="85" topLeftCell="A23" workbookViewId="0">
      <selection activeCell="A32" sqref="A32"/>
    </sheetView>
  </sheetViews>
  <sheetFormatPr defaultColWidth="9" defaultRowHeight="14.25" outlineLevelCol="5"/>
  <cols>
    <col min="1" max="1" width="43.625" style="174" customWidth="1"/>
    <col min="2" max="2" width="20.625" style="176" customWidth="1"/>
    <col min="3" max="3" width="20.625" style="174" customWidth="1"/>
    <col min="4" max="4" width="20" style="345" customWidth="1"/>
    <col min="5" max="5" width="12.625" style="174"/>
    <col min="6" max="16377" width="9" style="174"/>
    <col min="16378" max="16379" width="35.625" style="174"/>
    <col min="16380" max="16384" width="9" style="174"/>
  </cols>
  <sheetData>
    <row r="1" ht="45" customHeight="1" spans="1:4">
      <c r="A1" s="179" t="s">
        <v>2430</v>
      </c>
      <c r="B1" s="179"/>
      <c r="C1" s="179"/>
      <c r="D1" s="179"/>
    </row>
    <row r="2" ht="20.1" customHeight="1" spans="1:4">
      <c r="A2" s="180"/>
      <c r="B2" s="180"/>
      <c r="C2" s="412"/>
      <c r="D2" s="413" t="s">
        <v>1</v>
      </c>
    </row>
    <row r="3" s="175" customFormat="1" ht="45" customHeight="1" spans="1:4">
      <c r="A3" s="182" t="s">
        <v>2431</v>
      </c>
      <c r="B3" s="182" t="s">
        <v>2428</v>
      </c>
      <c r="C3" s="414" t="s">
        <v>2432</v>
      </c>
      <c r="D3" s="414" t="s">
        <v>2433</v>
      </c>
    </row>
    <row r="4" ht="36" customHeight="1" spans="1:4">
      <c r="A4" s="415" t="s">
        <v>2434</v>
      </c>
      <c r="B4" s="416"/>
      <c r="C4" s="416"/>
      <c r="D4" s="416"/>
    </row>
    <row r="5" ht="36" customHeight="1" spans="1:6">
      <c r="A5" s="189" t="s">
        <v>2435</v>
      </c>
      <c r="B5" s="184"/>
      <c r="C5" s="184"/>
      <c r="D5" s="417"/>
      <c r="F5" s="174" t="s">
        <v>2436</v>
      </c>
    </row>
    <row r="6" ht="36" customHeight="1" spans="1:4">
      <c r="A6" s="189" t="s">
        <v>2437</v>
      </c>
      <c r="B6" s="184"/>
      <c r="C6" s="184"/>
      <c r="D6" s="417"/>
    </row>
    <row r="7" ht="36" customHeight="1" spans="1:4">
      <c r="A7" s="189" t="s">
        <v>2438</v>
      </c>
      <c r="B7" s="184"/>
      <c r="C7" s="184"/>
      <c r="D7" s="417"/>
    </row>
    <row r="8" ht="36" customHeight="1" spans="1:4">
      <c r="A8" s="189" t="s">
        <v>2439</v>
      </c>
      <c r="B8" s="184"/>
      <c r="C8" s="184"/>
      <c r="D8" s="417"/>
    </row>
    <row r="9" ht="36" customHeight="1" spans="1:4">
      <c r="A9" s="189" t="s">
        <v>2440</v>
      </c>
      <c r="B9" s="184"/>
      <c r="C9" s="184"/>
      <c r="D9" s="417"/>
    </row>
    <row r="10" ht="36" customHeight="1" spans="1:4">
      <c r="A10" s="189" t="s">
        <v>2441</v>
      </c>
      <c r="B10" s="184"/>
      <c r="C10" s="184"/>
      <c r="D10" s="417"/>
    </row>
    <row r="11" ht="36" customHeight="1" spans="1:4">
      <c r="A11" s="189" t="s">
        <v>2442</v>
      </c>
      <c r="B11" s="184"/>
      <c r="C11" s="184"/>
      <c r="D11" s="417"/>
    </row>
    <row r="12" ht="36" customHeight="1" spans="1:4">
      <c r="A12" s="189" t="s">
        <v>2443</v>
      </c>
      <c r="B12" s="184"/>
      <c r="C12" s="184"/>
      <c r="D12" s="417"/>
    </row>
    <row r="13" ht="36" customHeight="1" spans="1:4">
      <c r="A13" s="189" t="s">
        <v>2444</v>
      </c>
      <c r="B13" s="184"/>
      <c r="C13" s="184"/>
      <c r="D13" s="417"/>
    </row>
    <row r="14" ht="36" customHeight="1" spans="1:4">
      <c r="A14" s="189" t="s">
        <v>2445</v>
      </c>
      <c r="B14" s="184"/>
      <c r="C14" s="184"/>
      <c r="D14" s="417"/>
    </row>
    <row r="15" ht="36" customHeight="1" spans="1:4">
      <c r="A15" s="189" t="s">
        <v>2446</v>
      </c>
      <c r="B15" s="184"/>
      <c r="C15" s="184"/>
      <c r="D15" s="417"/>
    </row>
    <row r="16" ht="36" customHeight="1" spans="1:4">
      <c r="A16" s="189" t="s">
        <v>2447</v>
      </c>
      <c r="B16" s="184"/>
      <c r="C16" s="184"/>
      <c r="D16" s="417"/>
    </row>
    <row r="17" ht="36" customHeight="1" spans="1:4">
      <c r="A17" s="189" t="s">
        <v>2448</v>
      </c>
      <c r="B17" s="184"/>
      <c r="C17" s="184"/>
      <c r="D17" s="417"/>
    </row>
    <row r="18" ht="36" customHeight="1" spans="1:4">
      <c r="A18" s="415" t="s">
        <v>2449</v>
      </c>
      <c r="B18" s="416"/>
      <c r="C18" s="416"/>
      <c r="D18" s="418"/>
    </row>
    <row r="19" ht="36" customHeight="1" spans="1:4">
      <c r="A19" s="189" t="s">
        <v>2435</v>
      </c>
      <c r="B19" s="184"/>
      <c r="C19" s="184"/>
      <c r="D19" s="417"/>
    </row>
    <row r="20" ht="36" customHeight="1" spans="1:4">
      <c r="A20" s="189" t="s">
        <v>2437</v>
      </c>
      <c r="B20" s="184"/>
      <c r="C20" s="184"/>
      <c r="D20" s="417"/>
    </row>
    <row r="21" ht="36" customHeight="1" spans="1:4">
      <c r="A21" s="189" t="s">
        <v>2438</v>
      </c>
      <c r="B21" s="184"/>
      <c r="C21" s="184"/>
      <c r="D21" s="417"/>
    </row>
    <row r="22" ht="36" customHeight="1" spans="1:4">
      <c r="A22" s="189" t="s">
        <v>2439</v>
      </c>
      <c r="B22" s="184"/>
      <c r="C22" s="184"/>
      <c r="D22" s="417"/>
    </row>
    <row r="23" ht="36" customHeight="1" spans="1:4">
      <c r="A23" s="189" t="s">
        <v>2440</v>
      </c>
      <c r="B23" s="184"/>
      <c r="C23" s="184"/>
      <c r="D23" s="417"/>
    </row>
    <row r="24" ht="36" customHeight="1" spans="1:4">
      <c r="A24" s="189" t="s">
        <v>2441</v>
      </c>
      <c r="B24" s="184"/>
      <c r="C24" s="184"/>
      <c r="D24" s="417"/>
    </row>
    <row r="25" ht="36" customHeight="1" spans="1:4">
      <c r="A25" s="189" t="s">
        <v>2442</v>
      </c>
      <c r="B25" s="184"/>
      <c r="C25" s="184"/>
      <c r="D25" s="417"/>
    </row>
    <row r="26" ht="36" customHeight="1" spans="1:4">
      <c r="A26" s="189" t="s">
        <v>2443</v>
      </c>
      <c r="B26" s="184"/>
      <c r="C26" s="184"/>
      <c r="D26" s="417"/>
    </row>
    <row r="27" ht="36" customHeight="1" spans="1:4">
      <c r="A27" s="189" t="s">
        <v>2444</v>
      </c>
      <c r="B27" s="184"/>
      <c r="C27" s="184"/>
      <c r="D27" s="417"/>
    </row>
    <row r="28" ht="36" customHeight="1" spans="1:4">
      <c r="A28" s="189" t="s">
        <v>2445</v>
      </c>
      <c r="B28" s="184"/>
      <c r="C28" s="184"/>
      <c r="D28" s="417"/>
    </row>
    <row r="29" ht="36" customHeight="1" spans="1:4">
      <c r="A29" s="189" t="s">
        <v>2446</v>
      </c>
      <c r="B29" s="184"/>
      <c r="C29" s="184"/>
      <c r="D29" s="417"/>
    </row>
    <row r="30" ht="36" customHeight="1" spans="1:4">
      <c r="A30" s="189" t="s">
        <v>2447</v>
      </c>
      <c r="B30" s="184"/>
      <c r="C30" s="184"/>
      <c r="D30" s="417"/>
    </row>
    <row r="31" ht="36" customHeight="1" spans="1:4">
      <c r="A31" s="189" t="s">
        <v>2448</v>
      </c>
      <c r="B31" s="184"/>
      <c r="C31" s="416"/>
      <c r="D31" s="417"/>
    </row>
    <row r="32" spans="1:4">
      <c r="A32" s="174" t="s">
        <v>2450</v>
      </c>
      <c r="B32" s="419"/>
      <c r="C32" s="420"/>
      <c r="D32" s="421"/>
    </row>
    <row r="33" spans="3:3">
      <c r="C33" s="422"/>
    </row>
    <row r="34" spans="3:3">
      <c r="C34" s="422"/>
    </row>
    <row r="35" spans="3:3">
      <c r="C35" s="422"/>
    </row>
  </sheetData>
  <mergeCells count="1">
    <mergeCell ref="A1:D1"/>
  </mergeCells>
  <conditionalFormatting sqref="D1">
    <cfRule type="cellIs" dxfId="0" priority="3" stopIfTrue="1" operator="greaterThanOrEqual">
      <formula>10</formula>
    </cfRule>
    <cfRule type="cellIs" dxfId="0" priority="4" stopIfTrue="1" operator="lessThanOrEqual">
      <formula>-1</formula>
    </cfRule>
  </conditionalFormatting>
  <conditionalFormatting sqref="B3:C3">
    <cfRule type="cellIs" dxfId="0" priority="2" stopIfTrue="1" operator="lessThanOrEqual">
      <formula>-1</formula>
    </cfRule>
  </conditionalFormatting>
  <conditionalFormatting sqref="B4:C5 C9:C30 B6 C6:C7">
    <cfRule type="cellIs" dxfId="0"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pageSetUpPr fitToPage="1"/>
  </sheetPr>
  <dimension ref="A1:E11"/>
  <sheetViews>
    <sheetView workbookViewId="0">
      <selection activeCell="A11" sqref="A11:E11"/>
    </sheetView>
  </sheetViews>
  <sheetFormatPr defaultColWidth="9" defaultRowHeight="13.5" outlineLevelCol="4"/>
  <cols>
    <col min="1" max="1" width="37.75" style="397" customWidth="1"/>
    <col min="2" max="2" width="22" style="397" customWidth="1"/>
    <col min="3" max="4" width="23.875" style="397" customWidth="1"/>
    <col min="5" max="5" width="24.5083333333333" style="397" customWidth="1"/>
    <col min="6" max="256" width="9" style="397"/>
    <col min="257" max="16384" width="9" style="1"/>
  </cols>
  <sheetData>
    <row r="1" s="397" customFormat="1" ht="40.5" customHeight="1" spans="1:5">
      <c r="A1" s="398" t="s">
        <v>2451</v>
      </c>
      <c r="B1" s="398"/>
      <c r="C1" s="398"/>
      <c r="D1" s="398"/>
      <c r="E1" s="398"/>
    </row>
    <row r="2" s="397" customFormat="1" ht="17.1" customHeight="1" spans="1:5">
      <c r="A2" s="399"/>
      <c r="B2" s="399"/>
      <c r="C2" s="399"/>
      <c r="D2" s="400"/>
      <c r="E2" s="401" t="s">
        <v>1</v>
      </c>
    </row>
    <row r="3" s="1" customFormat="1" ht="24.95" customHeight="1" spans="1:5">
      <c r="A3" s="402" t="s">
        <v>3</v>
      </c>
      <c r="B3" s="402" t="s">
        <v>2452</v>
      </c>
      <c r="C3" s="402" t="s">
        <v>5</v>
      </c>
      <c r="D3" s="403" t="s">
        <v>2453</v>
      </c>
      <c r="E3" s="404"/>
    </row>
    <row r="4" s="1" customFormat="1" ht="24.95" customHeight="1" spans="1:5">
      <c r="A4" s="405"/>
      <c r="B4" s="405"/>
      <c r="C4" s="405"/>
      <c r="D4" s="182" t="s">
        <v>2454</v>
      </c>
      <c r="E4" s="182" t="s">
        <v>2455</v>
      </c>
    </row>
    <row r="5" s="397" customFormat="1" ht="35.1" customHeight="1" spans="1:5">
      <c r="A5" s="406" t="s">
        <v>2428</v>
      </c>
      <c r="B5" s="407">
        <f>B6+B7+B8</f>
        <v>644.5</v>
      </c>
      <c r="C5" s="407">
        <f>C6+C7+C8</f>
        <v>624</v>
      </c>
      <c r="D5" s="407">
        <f>C5-B5</f>
        <v>-20.5</v>
      </c>
      <c r="E5" s="408">
        <f>D5/B5</f>
        <v>-0.0318</v>
      </c>
    </row>
    <row r="6" s="397" customFormat="1" ht="35.1" customHeight="1" spans="1:5">
      <c r="A6" s="158" t="s">
        <v>2456</v>
      </c>
      <c r="B6" s="407"/>
      <c r="C6" s="407"/>
      <c r="D6" s="407">
        <v>0</v>
      </c>
      <c r="E6" s="408"/>
    </row>
    <row r="7" s="397" customFormat="1" ht="35.1" customHeight="1" spans="1:5">
      <c r="A7" s="158" t="s">
        <v>2457</v>
      </c>
      <c r="B7" s="407">
        <v>225</v>
      </c>
      <c r="C7" s="407">
        <v>220</v>
      </c>
      <c r="D7" s="407">
        <f t="shared" ref="D7:D10" si="0">C7-B7</f>
        <v>-5</v>
      </c>
      <c r="E7" s="408">
        <f t="shared" ref="E7:E10" si="1">D7/B7</f>
        <v>-0.0222</v>
      </c>
    </row>
    <row r="8" s="397" customFormat="1" ht="35.1" customHeight="1" spans="1:5">
      <c r="A8" s="158" t="s">
        <v>2458</v>
      </c>
      <c r="B8" s="407">
        <v>419.5</v>
      </c>
      <c r="C8" s="407">
        <v>404</v>
      </c>
      <c r="D8" s="407">
        <f t="shared" si="0"/>
        <v>-15.5</v>
      </c>
      <c r="E8" s="408">
        <f t="shared" si="1"/>
        <v>-0.0369</v>
      </c>
    </row>
    <row r="9" s="397" customFormat="1" ht="35.1" customHeight="1" spans="1:5">
      <c r="A9" s="162" t="s">
        <v>2459</v>
      </c>
      <c r="B9" s="409"/>
      <c r="C9" s="409"/>
      <c r="D9" s="407">
        <f t="shared" si="0"/>
        <v>0</v>
      </c>
      <c r="E9" s="408"/>
    </row>
    <row r="10" s="397" customFormat="1" ht="35.1" customHeight="1" spans="1:5">
      <c r="A10" s="162" t="s">
        <v>2460</v>
      </c>
      <c r="B10" s="410">
        <v>419.5</v>
      </c>
      <c r="C10" s="410">
        <v>404</v>
      </c>
      <c r="D10" s="407">
        <f t="shared" si="0"/>
        <v>-15.5</v>
      </c>
      <c r="E10" s="408">
        <f t="shared" si="1"/>
        <v>-0.0369</v>
      </c>
    </row>
    <row r="11" s="397" customFormat="1" ht="170.25" customHeight="1" spans="1:5">
      <c r="A11" s="411" t="s">
        <v>2461</v>
      </c>
      <c r="B11" s="411"/>
      <c r="C11" s="411"/>
      <c r="D11" s="411"/>
      <c r="E11" s="411"/>
    </row>
  </sheetData>
  <mergeCells count="6">
    <mergeCell ref="A1:E1"/>
    <mergeCell ref="D3:E3"/>
    <mergeCell ref="A11:E11"/>
    <mergeCell ref="A3:A4"/>
    <mergeCell ref="B3:B4"/>
    <mergeCell ref="C3:C4"/>
  </mergeCells>
  <printOptions horizontalCentered="1"/>
  <pageMargins left="0.709027777777778" right="0.709027777777778" top="0.75" bottom="0.75" header="0.309027777777778" footer="0.309027777777778"/>
  <pageSetup paperSize="9" fitToHeight="20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A1:F50"/>
  <sheetViews>
    <sheetView showGridLines="0" showZeros="0" view="pageBreakPreview" zoomScaleNormal="115" topLeftCell="A12" workbookViewId="0">
      <selection activeCell="B25" sqref="B25"/>
    </sheetView>
  </sheetViews>
  <sheetFormatPr defaultColWidth="9" defaultRowHeight="14.25" outlineLevelCol="5"/>
  <cols>
    <col min="1" max="1" width="20.625" style="174" customWidth="1"/>
    <col min="2" max="2" width="44.375" style="174" customWidth="1"/>
    <col min="3" max="4" width="20.625" style="174" customWidth="1"/>
    <col min="5" max="5" width="20.625" style="345" customWidth="1"/>
    <col min="6" max="6" width="3.75" style="174" customWidth="1"/>
    <col min="7" max="16357" width="9" style="174"/>
    <col min="16358" max="16358" width="45.625" style="174"/>
    <col min="16359" max="16384" width="9" style="174"/>
  </cols>
  <sheetData>
    <row r="1" ht="45" customHeight="1" spans="1:6">
      <c r="A1" s="176"/>
      <c r="B1" s="346" t="s">
        <v>2462</v>
      </c>
      <c r="C1" s="346"/>
      <c r="D1" s="346"/>
      <c r="E1" s="346"/>
      <c r="F1" s="176"/>
    </row>
    <row r="2" s="343" customFormat="1" ht="20.1" customHeight="1" spans="1:6">
      <c r="A2" s="347"/>
      <c r="B2" s="348"/>
      <c r="C2" s="349"/>
      <c r="D2" s="348"/>
      <c r="E2" s="350" t="s">
        <v>1</v>
      </c>
      <c r="F2" s="347"/>
    </row>
    <row r="3" s="344" customFormat="1" ht="45" customHeight="1" spans="1:6">
      <c r="A3" s="351" t="s">
        <v>2</v>
      </c>
      <c r="B3" s="352" t="s">
        <v>3</v>
      </c>
      <c r="C3" s="287" t="s">
        <v>4</v>
      </c>
      <c r="D3" s="287" t="s">
        <v>5</v>
      </c>
      <c r="E3" s="287" t="s">
        <v>6</v>
      </c>
      <c r="F3" s="353"/>
    </row>
    <row r="4" s="344" customFormat="1" ht="36" customHeight="1" spans="1:6">
      <c r="A4" s="323" t="s">
        <v>2463</v>
      </c>
      <c r="B4" s="318" t="s">
        <v>2464</v>
      </c>
      <c r="C4" s="326"/>
      <c r="D4" s="326"/>
      <c r="E4" s="389" t="str">
        <f>IF(C4&lt;&gt;0,D4/C4-1,"")</f>
        <v/>
      </c>
      <c r="F4" s="355"/>
    </row>
    <row r="5" ht="36" customHeight="1" spans="1:6">
      <c r="A5" s="323" t="s">
        <v>2465</v>
      </c>
      <c r="B5" s="318" t="s">
        <v>2466</v>
      </c>
      <c r="C5" s="326"/>
      <c r="D5" s="326"/>
      <c r="E5" s="389" t="str">
        <f t="shared" ref="E5:E34" si="0">IF(C5&lt;&gt;0,D5/C5-1,"")</f>
        <v/>
      </c>
      <c r="F5" s="355"/>
    </row>
    <row r="6" ht="36" customHeight="1" spans="1:6">
      <c r="A6" s="323" t="s">
        <v>2467</v>
      </c>
      <c r="B6" s="318" t="s">
        <v>2468</v>
      </c>
      <c r="C6" s="326"/>
      <c r="D6" s="326"/>
      <c r="E6" s="389" t="str">
        <f t="shared" si="0"/>
        <v/>
      </c>
      <c r="F6" s="355"/>
    </row>
    <row r="7" ht="36" customHeight="1" spans="1:6">
      <c r="A7" s="323" t="s">
        <v>2469</v>
      </c>
      <c r="B7" s="318" t="s">
        <v>2470</v>
      </c>
      <c r="C7" s="326"/>
      <c r="D7" s="326"/>
      <c r="E7" s="389" t="str">
        <f t="shared" si="0"/>
        <v/>
      </c>
      <c r="F7" s="355"/>
    </row>
    <row r="8" ht="36" customHeight="1" spans="1:6">
      <c r="A8" s="323" t="s">
        <v>2471</v>
      </c>
      <c r="B8" s="318" t="s">
        <v>2472</v>
      </c>
      <c r="C8" s="326"/>
      <c r="D8" s="326"/>
      <c r="E8" s="389" t="str">
        <f t="shared" si="0"/>
        <v/>
      </c>
      <c r="F8" s="355"/>
    </row>
    <row r="9" ht="36" customHeight="1" spans="1:6">
      <c r="A9" s="323" t="s">
        <v>2473</v>
      </c>
      <c r="B9" s="318" t="s">
        <v>2474</v>
      </c>
      <c r="C9" s="326"/>
      <c r="D9" s="326"/>
      <c r="E9" s="389" t="str">
        <f t="shared" si="0"/>
        <v/>
      </c>
      <c r="F9" s="355"/>
    </row>
    <row r="10" ht="36" customHeight="1" spans="1:6">
      <c r="A10" s="323" t="s">
        <v>2475</v>
      </c>
      <c r="B10" s="318" t="s">
        <v>2476</v>
      </c>
      <c r="C10" s="326">
        <v>12000</v>
      </c>
      <c r="D10" s="326">
        <v>23288</v>
      </c>
      <c r="E10" s="389">
        <f t="shared" si="0"/>
        <v>0.941</v>
      </c>
      <c r="F10" s="355"/>
    </row>
    <row r="11" ht="36" customHeight="1" spans="1:6">
      <c r="A11" s="323" t="s">
        <v>2477</v>
      </c>
      <c r="B11" s="322" t="s">
        <v>2478</v>
      </c>
      <c r="C11" s="324">
        <v>11932</v>
      </c>
      <c r="D11" s="324">
        <v>23288</v>
      </c>
      <c r="E11" s="376">
        <f t="shared" si="0"/>
        <v>0.952</v>
      </c>
      <c r="F11" s="355"/>
    </row>
    <row r="12" ht="36" customHeight="1" spans="1:6">
      <c r="A12" s="323" t="s">
        <v>2479</v>
      </c>
      <c r="B12" s="322" t="s">
        <v>2480</v>
      </c>
      <c r="C12" s="324">
        <v>68</v>
      </c>
      <c r="D12" s="324"/>
      <c r="E12" s="376">
        <f t="shared" si="0"/>
        <v>-1</v>
      </c>
      <c r="F12" s="355"/>
    </row>
    <row r="13" ht="36" customHeight="1" spans="1:6">
      <c r="A13" s="323" t="s">
        <v>2481</v>
      </c>
      <c r="B13" s="322" t="s">
        <v>2482</v>
      </c>
      <c r="C13" s="324"/>
      <c r="D13" s="324"/>
      <c r="E13" s="376" t="str">
        <f t="shared" si="0"/>
        <v/>
      </c>
      <c r="F13" s="355"/>
    </row>
    <row r="14" ht="36" customHeight="1" spans="1:6">
      <c r="A14" s="323" t="s">
        <v>2483</v>
      </c>
      <c r="B14" s="322" t="s">
        <v>2484</v>
      </c>
      <c r="C14" s="324"/>
      <c r="D14" s="324"/>
      <c r="E14" s="376" t="str">
        <f t="shared" si="0"/>
        <v/>
      </c>
      <c r="F14" s="355"/>
    </row>
    <row r="15" ht="36" customHeight="1" spans="1:6">
      <c r="A15" s="323" t="s">
        <v>2485</v>
      </c>
      <c r="B15" s="322" t="s">
        <v>2486</v>
      </c>
      <c r="C15" s="324"/>
      <c r="D15" s="324"/>
      <c r="E15" s="376" t="str">
        <f t="shared" si="0"/>
        <v/>
      </c>
      <c r="F15" s="355"/>
    </row>
    <row r="16" ht="36" customHeight="1" spans="1:6">
      <c r="A16" s="357" t="s">
        <v>2487</v>
      </c>
      <c r="B16" s="358" t="s">
        <v>2488</v>
      </c>
      <c r="C16" s="326"/>
      <c r="D16" s="326"/>
      <c r="E16" s="389" t="str">
        <f t="shared" si="0"/>
        <v/>
      </c>
      <c r="F16" s="355"/>
    </row>
    <row r="17" ht="36" customHeight="1" spans="1:6">
      <c r="A17" s="357" t="s">
        <v>2489</v>
      </c>
      <c r="B17" s="358" t="s">
        <v>2490</v>
      </c>
      <c r="C17" s="326"/>
      <c r="D17" s="326"/>
      <c r="E17" s="389" t="str">
        <f t="shared" si="0"/>
        <v/>
      </c>
      <c r="F17" s="355"/>
    </row>
    <row r="18" ht="36" customHeight="1" spans="1:6">
      <c r="A18" s="357" t="s">
        <v>2491</v>
      </c>
      <c r="B18" s="217" t="s">
        <v>2492</v>
      </c>
      <c r="C18" s="324"/>
      <c r="D18" s="324"/>
      <c r="E18" s="376" t="str">
        <f t="shared" si="0"/>
        <v/>
      </c>
      <c r="F18" s="355"/>
    </row>
    <row r="19" ht="36" customHeight="1" spans="1:6">
      <c r="A19" s="357" t="s">
        <v>2493</v>
      </c>
      <c r="B19" s="217" t="s">
        <v>2494</v>
      </c>
      <c r="C19" s="324"/>
      <c r="D19" s="324"/>
      <c r="E19" s="376" t="str">
        <f t="shared" si="0"/>
        <v/>
      </c>
      <c r="F19" s="355"/>
    </row>
    <row r="20" ht="36" customHeight="1" spans="1:6">
      <c r="A20" s="357" t="s">
        <v>2495</v>
      </c>
      <c r="B20" s="358" t="s">
        <v>2496</v>
      </c>
      <c r="C20" s="326">
        <v>248</v>
      </c>
      <c r="D20" s="326">
        <v>200</v>
      </c>
      <c r="E20" s="389">
        <f t="shared" si="0"/>
        <v>-0.194</v>
      </c>
      <c r="F20" s="355"/>
    </row>
    <row r="21" ht="36" customHeight="1" spans="1:6">
      <c r="A21" s="357" t="s">
        <v>2497</v>
      </c>
      <c r="B21" s="358" t="s">
        <v>2498</v>
      </c>
      <c r="C21" s="326"/>
      <c r="D21" s="326"/>
      <c r="E21" s="389" t="str">
        <f t="shared" si="0"/>
        <v/>
      </c>
      <c r="F21" s="355"/>
    </row>
    <row r="22" ht="36" customHeight="1" spans="1:6">
      <c r="A22" s="357" t="s">
        <v>2499</v>
      </c>
      <c r="B22" s="358" t="s">
        <v>2500</v>
      </c>
      <c r="C22" s="326"/>
      <c r="D22" s="326"/>
      <c r="E22" s="389" t="str">
        <f t="shared" si="0"/>
        <v/>
      </c>
      <c r="F22" s="355"/>
    </row>
    <row r="23" ht="36" customHeight="1" spans="1:6">
      <c r="A23" s="323" t="s">
        <v>2501</v>
      </c>
      <c r="B23" s="318" t="s">
        <v>2502</v>
      </c>
      <c r="C23" s="326"/>
      <c r="D23" s="326"/>
      <c r="E23" s="389" t="str">
        <f t="shared" si="0"/>
        <v/>
      </c>
      <c r="F23" s="355"/>
    </row>
    <row r="24" ht="36" customHeight="1" spans="1:6">
      <c r="A24" s="323" t="s">
        <v>2503</v>
      </c>
      <c r="B24" s="318" t="s">
        <v>2504</v>
      </c>
      <c r="C24" s="326">
        <v>60</v>
      </c>
      <c r="D24" s="326">
        <v>100</v>
      </c>
      <c r="E24" s="389">
        <f t="shared" si="0"/>
        <v>0.667</v>
      </c>
      <c r="F24" s="355"/>
    </row>
    <row r="25" ht="36" customHeight="1" spans="1:6">
      <c r="A25" s="323" t="s">
        <v>2505</v>
      </c>
      <c r="B25" s="318" t="s">
        <v>2506</v>
      </c>
      <c r="C25" s="326"/>
      <c r="D25" s="326"/>
      <c r="E25" s="389" t="str">
        <f t="shared" si="0"/>
        <v/>
      </c>
      <c r="F25" s="355"/>
    </row>
    <row r="26" ht="36" customHeight="1" spans="1:6">
      <c r="A26" s="323" t="s">
        <v>2507</v>
      </c>
      <c r="B26" s="318" t="s">
        <v>2508</v>
      </c>
      <c r="C26" s="326"/>
      <c r="D26" s="326"/>
      <c r="E26" s="389" t="str">
        <f t="shared" si="0"/>
        <v/>
      </c>
      <c r="F26" s="355"/>
    </row>
    <row r="27" ht="36" customHeight="1" spans="1:6">
      <c r="A27" s="323" t="s">
        <v>2509</v>
      </c>
      <c r="B27" s="318" t="s">
        <v>2510</v>
      </c>
      <c r="C27" s="326">
        <v>816</v>
      </c>
      <c r="D27" s="326">
        <v>1412</v>
      </c>
      <c r="E27" s="389">
        <f t="shared" si="0"/>
        <v>0.73</v>
      </c>
      <c r="F27" s="355"/>
    </row>
    <row r="28" ht="36" customHeight="1" spans="1:6">
      <c r="A28" s="323"/>
      <c r="B28" s="322"/>
      <c r="C28" s="324"/>
      <c r="D28" s="324"/>
      <c r="E28" s="389" t="str">
        <f t="shared" si="0"/>
        <v/>
      </c>
      <c r="F28" s="355"/>
    </row>
    <row r="29" ht="36" customHeight="1" spans="1:6">
      <c r="A29" s="330"/>
      <c r="B29" s="331" t="s">
        <v>2511</v>
      </c>
      <c r="C29" s="326">
        <v>13124</v>
      </c>
      <c r="D29" s="326">
        <v>25000</v>
      </c>
      <c r="E29" s="389">
        <f t="shared" si="0"/>
        <v>0.905</v>
      </c>
      <c r="F29" s="355"/>
    </row>
    <row r="30" ht="36" customHeight="1" spans="1:6">
      <c r="A30" s="390">
        <v>110</v>
      </c>
      <c r="B30" s="391" t="s">
        <v>59</v>
      </c>
      <c r="C30" s="378">
        <v>39666</v>
      </c>
      <c r="D30" s="378">
        <v>4701</v>
      </c>
      <c r="E30" s="389">
        <f t="shared" si="0"/>
        <v>-0.881</v>
      </c>
      <c r="F30" s="355"/>
    </row>
    <row r="31" ht="36" customHeight="1" spans="1:6">
      <c r="A31" s="390">
        <v>11004</v>
      </c>
      <c r="B31" s="392" t="s">
        <v>2512</v>
      </c>
      <c r="C31" s="378">
        <v>13369</v>
      </c>
      <c r="D31" s="378">
        <v>3410</v>
      </c>
      <c r="E31" s="389">
        <f t="shared" si="0"/>
        <v>-0.745</v>
      </c>
      <c r="F31" s="355"/>
    </row>
    <row r="32" ht="36" customHeight="1" spans="1:6">
      <c r="A32" s="393">
        <v>1100402</v>
      </c>
      <c r="B32" s="372" t="s">
        <v>2513</v>
      </c>
      <c r="C32" s="384">
        <v>4942</v>
      </c>
      <c r="D32" s="385">
        <v>3410</v>
      </c>
      <c r="E32" s="389">
        <f t="shared" si="0"/>
        <v>-0.31</v>
      </c>
      <c r="F32" s="355"/>
    </row>
    <row r="33" ht="36" customHeight="1" spans="1:6">
      <c r="A33" s="393">
        <v>1100403</v>
      </c>
      <c r="B33" s="394" t="s">
        <v>2514</v>
      </c>
      <c r="C33" s="384">
        <v>8427</v>
      </c>
      <c r="D33" s="385"/>
      <c r="E33" s="389">
        <f t="shared" si="0"/>
        <v>-1</v>
      </c>
      <c r="F33" s="355"/>
    </row>
    <row r="34" ht="36" customHeight="1" spans="1:6">
      <c r="A34" s="393">
        <v>11008</v>
      </c>
      <c r="B34" s="372" t="s">
        <v>62</v>
      </c>
      <c r="C34" s="384">
        <v>307</v>
      </c>
      <c r="D34" s="385">
        <v>1291</v>
      </c>
      <c r="E34" s="389">
        <f t="shared" si="0"/>
        <v>3.205</v>
      </c>
      <c r="F34" s="355"/>
    </row>
    <row r="35" ht="36" customHeight="1" spans="1:6">
      <c r="A35" s="393">
        <v>11009</v>
      </c>
      <c r="B35" s="372" t="s">
        <v>63</v>
      </c>
      <c r="C35" s="384">
        <v>990</v>
      </c>
      <c r="D35" s="385"/>
      <c r="E35" s="395"/>
      <c r="F35" s="355"/>
    </row>
    <row r="36" ht="45" customHeight="1" spans="1:6">
      <c r="A36" s="393">
        <v>11011</v>
      </c>
      <c r="B36" s="372" t="s">
        <v>2515</v>
      </c>
      <c r="C36" s="381">
        <v>25000</v>
      </c>
      <c r="D36" s="386"/>
      <c r="E36" s="354">
        <f>IF(C36&lt;&gt;0,D36/C36-1,"")</f>
        <v>-1</v>
      </c>
      <c r="F36" s="355"/>
    </row>
    <row r="37" ht="36" customHeight="1" spans="1:6">
      <c r="A37" s="370"/>
      <c r="B37" s="371" t="s">
        <v>66</v>
      </c>
      <c r="C37" s="378">
        <v>52790</v>
      </c>
      <c r="D37" s="386">
        <v>29701</v>
      </c>
      <c r="E37" s="389">
        <f>IF(C37&lt;&gt;0,D37/C37-1,"")</f>
        <v>-0.437</v>
      </c>
      <c r="F37" s="355"/>
    </row>
    <row r="38" spans="3:4">
      <c r="C38" s="396"/>
      <c r="D38" s="396"/>
    </row>
    <row r="40" spans="3:4">
      <c r="C40" s="396"/>
      <c r="D40" s="396"/>
    </row>
    <row r="42" spans="3:4">
      <c r="C42" s="396"/>
      <c r="D42" s="396"/>
    </row>
    <row r="43" spans="3:4">
      <c r="C43" s="396"/>
      <c r="D43" s="396"/>
    </row>
    <row r="45" spans="3:4">
      <c r="C45" s="396"/>
      <c r="D45" s="396"/>
    </row>
    <row r="46" spans="3:4">
      <c r="C46" s="396"/>
      <c r="D46" s="396"/>
    </row>
    <row r="47" spans="3:4">
      <c r="C47" s="396"/>
      <c r="D47" s="396"/>
    </row>
    <row r="48" spans="3:4">
      <c r="C48" s="396"/>
      <c r="D48" s="396"/>
    </row>
    <row r="50" spans="3:4">
      <c r="C50" s="396"/>
      <c r="D50" s="396"/>
    </row>
  </sheetData>
  <autoFilter xmlns:etc="http://www.wps.cn/officeDocument/2017/etCustomData" ref="A3:F37" etc:filterBottomFollowUsedRange="0">
    <extLst/>
  </autoFilter>
  <mergeCells count="1">
    <mergeCell ref="B1:E1"/>
  </mergeCells>
  <conditionalFormatting sqref="C30">
    <cfRule type="expression" dxfId="1" priority="1" stopIfTrue="1">
      <formula>"len($A:$A)=3"</formula>
    </cfRule>
  </conditionalFormatting>
  <conditionalFormatting sqref="B31">
    <cfRule type="expression" dxfId="1" priority="3" stopIfTrue="1">
      <formula>"len($A:$A)=3"</formula>
    </cfRule>
  </conditionalFormatting>
  <conditionalFormatting sqref="B33">
    <cfRule type="expression" dxfId="1" priority="2" stopIfTrue="1">
      <formula>"len($A:$A)=3"</formula>
    </cfRule>
  </conditionalFormatting>
  <conditionalFormatting sqref="D32:D34">
    <cfRule type="expression" dxfId="1" priority="8" stopIfTrue="1">
      <formula>"len($A:$A)=3"</formula>
    </cfRule>
  </conditionalFormatting>
  <conditionalFormatting sqref="B30 B32">
    <cfRule type="expression" dxfId="1" priority="5" stopIfTrue="1">
      <formula>"len($A:$A)=3"</formula>
    </cfRule>
  </conditionalFormatting>
  <conditionalFormatting sqref="C31:C34 D30:D33">
    <cfRule type="expression" dxfId="1" priority="11"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docProps/app.xml><?xml version="1.0" encoding="utf-8"?>
<Properties xmlns="http://schemas.openxmlformats.org/officeDocument/2006/extended-properties" xmlns:vt="http://schemas.openxmlformats.org/officeDocument/2006/docPropsVTypes">
  <Company>云南省财政厅</Company>
  <Application>Microsoft Excel</Application>
  <HeadingPairs>
    <vt:vector size="2" baseType="variant">
      <vt:variant>
        <vt:lpstr>工作表</vt:lpstr>
      </vt:variant>
      <vt:variant>
        <vt:i4>33</vt:i4>
      </vt:variant>
    </vt:vector>
  </HeadingPairs>
  <TitlesOfParts>
    <vt:vector size="33" baseType="lpstr">
      <vt:lpstr>1-1凤庆县一般公共预算收入情况表</vt:lpstr>
      <vt:lpstr>1-2凤庆县一般公共预算支出情况表</vt:lpstr>
      <vt:lpstr>1-3县级一般公共预算收入情况表</vt:lpstr>
      <vt:lpstr>1-4县级一般公共预算支出情况表（公开到项级）</vt:lpstr>
      <vt:lpstr>1-5县级一般公共预算基本支出情况表（公开到款级）</vt:lpstr>
      <vt:lpstr>1-6县级一般公共预算支出表（州、市对下转移支付项目）</vt:lpstr>
      <vt:lpstr>1-7凤庆县分地区税收返还和转移支付预算表（先对下补助）</vt:lpstr>
      <vt:lpstr>1-8凤庆县县本级“三公”经费预算财政拨款情况统计表</vt:lpstr>
      <vt:lpstr>2-1凤庆县政府性基金预算收入情况表</vt:lpstr>
      <vt:lpstr>2-2凤庆县政府性基金预算支出情况表</vt:lpstr>
      <vt:lpstr>2-3本级政府性基金预算收入情况表</vt:lpstr>
      <vt:lpstr>2-4本级政府性基金预算支出情况表（公开到项级）</vt:lpstr>
      <vt:lpstr>2-5本级政府性基金支出表（县对下转移支付）</vt:lpstr>
      <vt:lpstr>3-1凤庆县国有资本经营收入预算情况表</vt:lpstr>
      <vt:lpstr>3-2凤庆县国有资本经营支出预算情况表</vt:lpstr>
      <vt:lpstr>3-3本级国有资本经营收入预算情况表</vt:lpstr>
      <vt:lpstr>3-4本级国有资本经营支出预算情况表（公开到项级）</vt:lpstr>
      <vt:lpstr>3-5 凤庆县国有资本经营预算转移支付表 （分地区）</vt:lpstr>
      <vt:lpstr>3-6 国有资本经营预算转移支付表（分项目）</vt:lpstr>
      <vt:lpstr>4-1l凤庆县社会保险基金收入预算情况表</vt:lpstr>
      <vt:lpstr>4-2凤庆县社会保险基金支出预算情况表</vt:lpstr>
      <vt:lpstr>4-3本级社会保险基金收入预算情况表</vt:lpstr>
      <vt:lpstr>4-4本级社会保险基金支出预算情况表</vt:lpstr>
      <vt:lpstr>5-1   2020年地方政府债务限额及余额预算情况表</vt:lpstr>
      <vt:lpstr>5-2  2020年地方政府一般债务余额情况表</vt:lpstr>
      <vt:lpstr>5-3 本级2020年地方政府一般债务余额情况表</vt:lpstr>
      <vt:lpstr>5-4 2020年地方政府专项债务余额情况表</vt:lpstr>
      <vt:lpstr>5-5 本级2020年地方政府专项债务余额情况表（本级）</vt:lpstr>
      <vt:lpstr>5-6 地方政府债券发行及还本付息情况表</vt:lpstr>
      <vt:lpstr>5-7 2021年本级政府专项债务限额和余额情况表</vt:lpstr>
      <vt:lpstr>5-8 2020年年初新增地方政府债券资金安排表</vt:lpstr>
      <vt:lpstr>6-1重大政策和重点项目绩效目标表</vt:lpstr>
      <vt:lpstr>6-2重点工作情况解释说明汇总表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段中杰</dc:creator>
  <cp:lastModifiedBy>mhdn</cp:lastModifiedBy>
  <dcterms:created xsi:type="dcterms:W3CDTF">2006-09-16T00:00:00Z</dcterms:created>
  <cp:lastPrinted>2020-05-07T10:46:00Z</cp:lastPrinted>
  <dcterms:modified xsi:type="dcterms:W3CDTF">2024-08-15T09:39:23Z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1862341841394AE48D675D9CFB240010</vt:lpwstr>
  </property>
</Properties>
</file>