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895" windowHeight="10350" tabRatio="843"/>
  </bookViews>
  <sheets>
    <sheet name="攻坚项目2018年" sheetId="1" r:id="rId1"/>
  </sheets>
  <definedNames>
    <definedName name="_xlnm.Print_Titles" localSheetId="0">攻坚项目2018年!$1:$6</definedName>
  </definedNames>
  <calcPr calcId="144525" concurrentCalc="0"/>
</workbook>
</file>

<file path=xl/calcChain.xml><?xml version="1.0" encoding="utf-8"?>
<calcChain xmlns="http://schemas.openxmlformats.org/spreadsheetml/2006/main">
  <c r="M201" i="1"/>
  <c r="L201"/>
  <c r="K201"/>
  <c r="J201"/>
  <c r="I201"/>
  <c r="M196"/>
  <c r="L196"/>
  <c r="K196"/>
  <c r="J196"/>
  <c r="I196"/>
  <c r="H196"/>
  <c r="B196"/>
  <c r="M193"/>
  <c r="L193"/>
  <c r="K193"/>
  <c r="J193"/>
  <c r="I193"/>
  <c r="M189"/>
  <c r="L189"/>
  <c r="K189"/>
  <c r="J189"/>
  <c r="I189"/>
  <c r="B189"/>
  <c r="M188"/>
  <c r="L188"/>
  <c r="K188"/>
  <c r="J188"/>
  <c r="I188"/>
  <c r="B188"/>
  <c r="N186"/>
  <c r="M186"/>
  <c r="L186"/>
  <c r="K186"/>
  <c r="J186"/>
  <c r="I186"/>
  <c r="B186"/>
  <c r="P180"/>
  <c r="M180"/>
  <c r="K180"/>
  <c r="J180"/>
  <c r="I180"/>
  <c r="E180"/>
  <c r="B180"/>
  <c r="O177"/>
  <c r="N177"/>
  <c r="M177"/>
  <c r="L177"/>
  <c r="K177"/>
  <c r="J177"/>
  <c r="I177"/>
  <c r="E177"/>
  <c r="B177"/>
  <c r="M175"/>
  <c r="L175"/>
  <c r="K175"/>
  <c r="J175"/>
  <c r="I175"/>
  <c r="H175"/>
  <c r="E175"/>
  <c r="D175"/>
  <c r="B175"/>
  <c r="M173"/>
  <c r="L173"/>
  <c r="K173"/>
  <c r="J173"/>
  <c r="I173"/>
  <c r="B173"/>
  <c r="M166"/>
  <c r="L166"/>
  <c r="K166"/>
  <c r="J166"/>
  <c r="I166"/>
  <c r="E166"/>
  <c r="B166"/>
  <c r="P164"/>
  <c r="O164"/>
  <c r="N164"/>
  <c r="M164"/>
  <c r="L164"/>
  <c r="K164"/>
  <c r="J164"/>
  <c r="I164"/>
  <c r="E164"/>
  <c r="D164"/>
  <c r="B164"/>
  <c r="P163"/>
  <c r="M163"/>
  <c r="L163"/>
  <c r="K163"/>
  <c r="J163"/>
  <c r="I163"/>
  <c r="B163"/>
  <c r="N152"/>
  <c r="M152"/>
  <c r="L152"/>
  <c r="K152"/>
  <c r="J152"/>
  <c r="I152"/>
  <c r="E152"/>
  <c r="B152"/>
  <c r="N151"/>
  <c r="M151"/>
  <c r="K151"/>
  <c r="J151"/>
  <c r="I151"/>
  <c r="B151"/>
  <c r="P150"/>
  <c r="N150"/>
  <c r="M150"/>
  <c r="L150"/>
  <c r="K150"/>
  <c r="J150"/>
  <c r="I150"/>
  <c r="B150"/>
  <c r="P149"/>
  <c r="N149"/>
  <c r="M149"/>
  <c r="L149"/>
  <c r="K149"/>
  <c r="J149"/>
  <c r="I149"/>
  <c r="B149"/>
  <c r="M137"/>
  <c r="L137"/>
  <c r="J137"/>
  <c r="I137"/>
  <c r="H137"/>
  <c r="B137"/>
  <c r="N115"/>
  <c r="L115"/>
  <c r="K115"/>
  <c r="J115"/>
  <c r="I115"/>
  <c r="B115"/>
  <c r="L105"/>
  <c r="K105"/>
  <c r="J105"/>
  <c r="I105"/>
  <c r="K98"/>
  <c r="J98"/>
  <c r="I98"/>
  <c r="M97"/>
  <c r="L97"/>
  <c r="K97"/>
  <c r="J97"/>
  <c r="I97"/>
  <c r="B97"/>
  <c r="P89"/>
  <c r="M89"/>
  <c r="L89"/>
  <c r="J89"/>
  <c r="I89"/>
  <c r="H89"/>
  <c r="D89"/>
  <c r="B89"/>
  <c r="L82"/>
  <c r="K82"/>
  <c r="J82"/>
  <c r="I82"/>
  <c r="E82"/>
  <c r="B82"/>
  <c r="M79"/>
  <c r="L79"/>
  <c r="K79"/>
  <c r="J79"/>
  <c r="I79"/>
  <c r="E79"/>
  <c r="M75"/>
  <c r="L75"/>
  <c r="J75"/>
  <c r="I75"/>
  <c r="E75"/>
  <c r="B75"/>
  <c r="M74"/>
  <c r="L74"/>
  <c r="K74"/>
  <c r="J74"/>
  <c r="I74"/>
  <c r="B74"/>
  <c r="N66"/>
  <c r="I66"/>
  <c r="H66"/>
  <c r="B66"/>
  <c r="N62"/>
  <c r="M62"/>
  <c r="L62"/>
  <c r="J62"/>
  <c r="I62"/>
  <c r="B62"/>
  <c r="B54"/>
  <c r="O52"/>
  <c r="N52"/>
  <c r="I52"/>
  <c r="B52"/>
  <c r="O43"/>
  <c r="N43"/>
  <c r="I43"/>
  <c r="H43"/>
  <c r="B43"/>
  <c r="L33"/>
  <c r="J33"/>
  <c r="I33"/>
  <c r="B33"/>
  <c r="P23"/>
  <c r="K23"/>
  <c r="J23"/>
  <c r="I23"/>
  <c r="B23"/>
  <c r="O12"/>
  <c r="N12"/>
  <c r="L12"/>
  <c r="K12"/>
  <c r="J12"/>
  <c r="I12"/>
  <c r="E12"/>
  <c r="P11"/>
  <c r="N11"/>
  <c r="M11"/>
  <c r="L11"/>
  <c r="K11"/>
  <c r="J11"/>
  <c r="I11"/>
  <c r="E11"/>
  <c r="B11"/>
  <c r="P10"/>
  <c r="N10"/>
  <c r="M10"/>
  <c r="L10"/>
  <c r="K10"/>
  <c r="J10"/>
  <c r="I10"/>
  <c r="B10"/>
  <c r="P9"/>
  <c r="O9"/>
  <c r="N9"/>
  <c r="M9"/>
  <c r="L9"/>
  <c r="K9"/>
  <c r="J9"/>
  <c r="I9"/>
  <c r="B9"/>
  <c r="P8"/>
  <c r="O8"/>
  <c r="N8"/>
  <c r="M8"/>
  <c r="L8"/>
  <c r="K8"/>
  <c r="J8"/>
  <c r="I8"/>
  <c r="B8"/>
  <c r="P7"/>
  <c r="O7"/>
  <c r="N7"/>
  <c r="M7"/>
  <c r="L7"/>
  <c r="K7"/>
  <c r="J7"/>
  <c r="I7"/>
  <c r="B7"/>
</calcChain>
</file>

<file path=xl/sharedStrings.xml><?xml version="1.0" encoding="utf-8"?>
<sst xmlns="http://schemas.openxmlformats.org/spreadsheetml/2006/main" count="1115" uniqueCount="333">
  <si>
    <t>表5-3：</t>
  </si>
  <si>
    <t>凤庆县脱贫攻坚规划（2018年）建设项目表</t>
  </si>
  <si>
    <t>填表单位：凤庆县发展和改革局、凤庆县人民政府扶贫开发办公室</t>
  </si>
  <si>
    <t>单位：万元</t>
  </si>
  <si>
    <t>项目类别及名称</t>
  </si>
  <si>
    <t>项目个数</t>
  </si>
  <si>
    <t>建设性质（新建/改扩建）</t>
  </si>
  <si>
    <t>建设规模及内容</t>
  </si>
  <si>
    <t>预计完工年度</t>
  </si>
  <si>
    <t>状态（未开工、已开工、已完工）</t>
  </si>
  <si>
    <t>“十三五”脱贫攻坚规划投资（万元）</t>
  </si>
  <si>
    <t>财政性投入牵头单位</t>
  </si>
  <si>
    <t>单位</t>
  </si>
  <si>
    <t>规模</t>
  </si>
  <si>
    <t>建设内容及补助标准</t>
  </si>
  <si>
    <t>合计</t>
  </si>
  <si>
    <t>财政性投入</t>
  </si>
  <si>
    <t>业主投入</t>
  </si>
  <si>
    <t>融资投入</t>
  </si>
  <si>
    <t>农户自筹</t>
  </si>
  <si>
    <t>小计</t>
  </si>
  <si>
    <t>中央</t>
  </si>
  <si>
    <t>省级</t>
  </si>
  <si>
    <t>州县</t>
  </si>
  <si>
    <t>合  计</t>
  </si>
  <si>
    <t>/</t>
  </si>
  <si>
    <t>一、产业发展脱贫</t>
  </si>
  <si>
    <t>（一）特色优势产业</t>
  </si>
  <si>
    <t>1.特色种养业</t>
  </si>
  <si>
    <t>1.1特色种植（贫困地区“一村一品”）</t>
  </si>
  <si>
    <t>万亩</t>
  </si>
  <si>
    <t>1.1.1农业种植</t>
  </si>
  <si>
    <t>凤庆县糖料蔗核心基地建设</t>
  </si>
  <si>
    <t>新建</t>
  </si>
  <si>
    <t>实施蔗水配套、蔗路配套、土地整治三大工程，每亩补助600.00元，建成0.83万亩糖料蔗核心基地</t>
  </si>
  <si>
    <t>2018年</t>
  </si>
  <si>
    <t>未开工</t>
  </si>
  <si>
    <t>农业</t>
  </si>
  <si>
    <t>凤庆县生态茶园建设项目</t>
  </si>
  <si>
    <t>建成生态茶园2万亩。</t>
  </si>
  <si>
    <t>凤庆县粮食作物高产创建项目</t>
  </si>
  <si>
    <t xml:space="preserve"> 实施玉米高产创建2片2万亩、实施麦类高产创建1片1万亩、实施马铃薯高产创建1片1万亩。每片补助20万元。</t>
  </si>
  <si>
    <t xml:space="preserve"> </t>
  </si>
  <si>
    <t>凤庆县产业扶贫项目</t>
  </si>
  <si>
    <t>巩固提升贫困户产业发展。</t>
  </si>
  <si>
    <t>扶贫</t>
  </si>
  <si>
    <t>1.1.2烤烟种植</t>
  </si>
  <si>
    <t>烟草</t>
  </si>
  <si>
    <t>凤庆县烤烟种植</t>
  </si>
  <si>
    <t>每亩补助290元</t>
  </si>
  <si>
    <t>1.1.3药材种植</t>
  </si>
  <si>
    <t>1.2特色粮油种植</t>
  </si>
  <si>
    <t>凤庆县万亩油菜基地建设项目</t>
  </si>
  <si>
    <t xml:space="preserve"> 建设油菜示范基地1万亩，其中：核心示范区0.1万亩，核心示范区每亩补助250元，合计补助财政资金25万元。</t>
  </si>
  <si>
    <t>1.3特色园艺作物种植</t>
  </si>
  <si>
    <t>1.4特色畜牧养殖</t>
  </si>
  <si>
    <t>1.4.1养牛</t>
  </si>
  <si>
    <t>万头</t>
  </si>
  <si>
    <t>1.4.2养羊</t>
  </si>
  <si>
    <t>万只</t>
  </si>
  <si>
    <t>凤庆县草地畜牧业生产发展养羊项目</t>
  </si>
  <si>
    <t>改扩建</t>
  </si>
  <si>
    <t>扶持5户羊养殖示范户，建设羊圈1500平方米；储草棚500平方米；饲草种植300亩；科技培训100人次；出栏肉羊1000只。
补助标准：羊圈200元/㎡，贮草棚200元/㎡，饲料地200元/亩，科技培训200元/人。</t>
  </si>
  <si>
    <t>1.4.3养猪</t>
  </si>
  <si>
    <t>1.4.4养禽</t>
  </si>
  <si>
    <t>万羽</t>
  </si>
  <si>
    <t>凤庆县中央财政支持现代农业生产发展山地养鸡项目</t>
  </si>
  <si>
    <t>扶持1个生态鸡核心场，6个规模养殖场。建设鸡舍3000㎡（其中核心场1000㎡，其它养殖点2000㎡），场内道路建设2400m,建设围栏16500m，饮水设施5000m,电力设施6200m，购置脱温孵化机2台，防疫设施10套、料桶1000个，技术培训250人次等。
补助标准：核心场圈舍300元/㎡，鸡舍养殖点200元/㎡；场内道路150元/m,围栏50元/m；脱温孵化机2万元/台；饮水设施、电力设施20元/m；科技培训200元/人。</t>
  </si>
  <si>
    <t>1.5特色水产养殖</t>
  </si>
  <si>
    <t>凤庆县特色水产养殖</t>
  </si>
  <si>
    <t>深水网箱养殖60亩，亩补助2万元。冷水性鱼养殖40亩，亩补助1.5万元。</t>
  </si>
  <si>
    <t>1.6特色纤维植物种植</t>
  </si>
  <si>
    <t>2.特色林业</t>
  </si>
  <si>
    <t>2.1特色林果种植</t>
  </si>
  <si>
    <t>林业</t>
  </si>
  <si>
    <t>2.2木本油料植物种植</t>
  </si>
  <si>
    <t>凤庆县木本油料植物种植</t>
  </si>
  <si>
    <t>种植澳洲坚果、红花油茶，补助标准为发放种苗。</t>
  </si>
  <si>
    <t>2.3林下生态产品开发</t>
  </si>
  <si>
    <t>2.4林木种苗繁育</t>
  </si>
  <si>
    <t>亩</t>
  </si>
  <si>
    <t>2.5花卉种植</t>
  </si>
  <si>
    <t>2.6竹类种植</t>
  </si>
  <si>
    <t>2.7森林旅游扶贫示范基地建设</t>
  </si>
  <si>
    <t>个</t>
  </si>
  <si>
    <t>凤庆县森林旅游扶贫示范基地建设</t>
  </si>
  <si>
    <t>开展核桃施肥、疏密、整形修剪等抚育管护1万亩，补助标准为150元/亩</t>
  </si>
  <si>
    <t>3.农村一二三产业融合</t>
  </si>
  <si>
    <t>3.1农副产品加工</t>
  </si>
  <si>
    <t>3.2林产品加工</t>
  </si>
  <si>
    <t>3.3特色优势产业加工</t>
  </si>
  <si>
    <t>工信</t>
  </si>
  <si>
    <t>4.贫困地区新型经营主体示范培育</t>
  </si>
  <si>
    <t>凤庆县新型经营主体示范培育</t>
  </si>
  <si>
    <t>省级农民培育0.088万人，中央农民培育0.219万人。生产经营型3000元/人，专业服务型、专业技能型1000元/人。</t>
  </si>
  <si>
    <t>5.贫困地区新型职业农民培育</t>
  </si>
  <si>
    <t>万人</t>
  </si>
  <si>
    <t>6.贫困村创业致富带头人培训</t>
  </si>
  <si>
    <t>凤庆县创业致富带头人培训</t>
  </si>
  <si>
    <t>中央创业致富带头人培训0.1万人，3000元/人。</t>
  </si>
  <si>
    <t>（二）乡村旅游</t>
  </si>
  <si>
    <t>旅发</t>
  </si>
  <si>
    <t>1.旅游基础设施建设</t>
  </si>
  <si>
    <t>2.乡村旅游产品建设</t>
  </si>
  <si>
    <t>2.1乡村旅游农家乐示范户</t>
  </si>
  <si>
    <t>户</t>
  </si>
  <si>
    <t>2.2乡村旅游商品加工</t>
  </si>
  <si>
    <t>2.3乡村旅游综合设施建设</t>
  </si>
  <si>
    <t>3.休闲农业开发</t>
  </si>
  <si>
    <t>4.乡村旅游后备箱建设</t>
  </si>
  <si>
    <t>5.乡村旅游职业培训</t>
  </si>
  <si>
    <t>6.乡村旅游信息平台建设</t>
  </si>
  <si>
    <t>（三）电商扶贫</t>
  </si>
  <si>
    <t>1.电商扶贫平台建设（设备和物流补助）</t>
  </si>
  <si>
    <t>供销</t>
  </si>
  <si>
    <t>2.电商技术培训</t>
  </si>
  <si>
    <t>人次</t>
  </si>
  <si>
    <t>凤庆县农村电商培训班</t>
  </si>
  <si>
    <t>举办1期电商培训班，人数200人，主要培训贫困村的贫困户、扶贫工作队、村电商人才。</t>
  </si>
  <si>
    <t>（四）资产收益扶贫</t>
  </si>
  <si>
    <t>1.农业生产经营企业</t>
  </si>
  <si>
    <t>2.物流企业</t>
  </si>
  <si>
    <t>3.工矿企业</t>
  </si>
  <si>
    <t>4.光伏发电</t>
  </si>
  <si>
    <t>（五）科技扶贫</t>
  </si>
  <si>
    <t>科技</t>
  </si>
  <si>
    <t>（六）物流扶贫</t>
  </si>
  <si>
    <t>二、转移就业脱贫</t>
  </si>
  <si>
    <t>（一）职业技能培训</t>
  </si>
  <si>
    <t>1.重点群体免费职业培训（贫困户后备劳动力和现役劳动力职业技能培训）</t>
  </si>
  <si>
    <t>人社</t>
  </si>
  <si>
    <t>凤庆县劳动转移培训项目</t>
  </si>
  <si>
    <t>进行农村劳动力职业技能培训200人，每人补助740元。</t>
  </si>
  <si>
    <t>2.“春潮行动”职业培训</t>
  </si>
  <si>
    <t>3.残疾人职业技能培训</t>
  </si>
  <si>
    <t>残联</t>
  </si>
  <si>
    <t>凤庆县职业技能培训2018</t>
  </si>
  <si>
    <t>开展职业技能培训。省级10人次，补助560元/人；市级10人次，补助5000元/人；县级10人次，补助800元/人次</t>
  </si>
  <si>
    <t>凤庆县农村实用技能培训2018</t>
  </si>
  <si>
    <t>开展农村实用技能培训。省级80人次，补助500元/人；县级170人次，补助300元/人次</t>
  </si>
  <si>
    <t>（二）转移就业培训</t>
  </si>
  <si>
    <t>1.技能培训</t>
  </si>
  <si>
    <t>凤庆县技能培训</t>
  </si>
  <si>
    <t>委托专业机构、部门对贫困户进行技能培训，补助标准为1000元/人次。</t>
  </si>
  <si>
    <t>2.引导性培训</t>
  </si>
  <si>
    <t>凤庆县引导性培训</t>
  </si>
  <si>
    <t>进行短期性技术、经营方式培训，补助标准为300元/人次。</t>
  </si>
  <si>
    <t>3.返乡农民工创业培训</t>
  </si>
  <si>
    <t>凤庆县农民工返乡创业培训项目</t>
  </si>
  <si>
    <t>进行返乡农民工创业培训，每人补助740元。</t>
  </si>
  <si>
    <t>三、易地搬迁脱贫</t>
  </si>
  <si>
    <t>建档立卡贫困户易地搬迁扶贫</t>
  </si>
  <si>
    <t>人</t>
  </si>
  <si>
    <t>其中：发改部门投入项目</t>
  </si>
  <si>
    <t>发改</t>
  </si>
  <si>
    <t xml:space="preserve">      住建部门投入项目</t>
  </si>
  <si>
    <t>住建</t>
  </si>
  <si>
    <t xml:space="preserve">      扶贫开发投入项目</t>
  </si>
  <si>
    <t xml:space="preserve">      国土部门投入项目</t>
  </si>
  <si>
    <t>国土</t>
  </si>
  <si>
    <t>凤庆县雪山镇新平村老章寨组</t>
  </si>
  <si>
    <t>基础设施及农户建房</t>
  </si>
  <si>
    <t>凤庆县大寺乡河顺村吴家箐、大光庄滑坡搬迁避让项目</t>
  </si>
  <si>
    <t>四、教育扶贫</t>
  </si>
  <si>
    <t>1.贫困村幼儿园建设（含普惠性幼儿园）</t>
  </si>
  <si>
    <t>所</t>
  </si>
  <si>
    <t>教育</t>
  </si>
  <si>
    <t>凤庆县三岔河镇中心幼儿园</t>
  </si>
  <si>
    <t>园舍建设2160平方米</t>
  </si>
  <si>
    <t>2019年</t>
  </si>
  <si>
    <t>凤庆县郭大寨乡中心幼儿园</t>
  </si>
  <si>
    <t>凤庆县大寺乡马庄村幼儿园</t>
  </si>
  <si>
    <t>园舍建设1080平方米</t>
  </si>
  <si>
    <t>凤庆县郭大寨乡卡思村幼儿园</t>
  </si>
  <si>
    <t>凤庆县郭大寨乡团山村幼儿园</t>
  </si>
  <si>
    <t>凤庆县鲁史镇沿河村幼儿园</t>
  </si>
  <si>
    <t>2.贫困地区农村义务教育小学校设施建设（含改善薄弱学校基本办学条件）</t>
  </si>
  <si>
    <t>凤庆县诗礼乡诗礼完小</t>
  </si>
  <si>
    <t>校舍建设900平方米</t>
  </si>
  <si>
    <t>凤庆县诗礼乡河平完小</t>
  </si>
  <si>
    <t>校舍建设450平方米</t>
  </si>
  <si>
    <t>3.贫困地区农村义务教育初中学校设施建设（含改善薄弱学校基本办学条件）</t>
  </si>
  <si>
    <t>凤庆县诗礼乡诗礼中学</t>
  </si>
  <si>
    <t>校舍建设1881平方米</t>
  </si>
  <si>
    <t>凤庆县勐佑镇勐佑中学</t>
  </si>
  <si>
    <t>校舍建设1917平方米，运动场10366平方米</t>
  </si>
  <si>
    <t>凤庆县洛党镇大兴中学</t>
  </si>
  <si>
    <t>校舍建设1380平方米</t>
  </si>
  <si>
    <t>4.贫困地区农村普及高中阶段教育学校建设</t>
  </si>
  <si>
    <t>5.贫困地区中等职业学校</t>
  </si>
  <si>
    <t>6.乡村教师培训</t>
  </si>
  <si>
    <t>五、健康扶贫</t>
  </si>
  <si>
    <t>1.贫困地区县级公立医院建设</t>
  </si>
  <si>
    <t>卫计</t>
  </si>
  <si>
    <t>2.贫困乡镇卫生院建设</t>
  </si>
  <si>
    <t>凤庆县雪山和郭大寨乡卫生院业务综合楼建设项目</t>
  </si>
  <si>
    <t>新建雪山、郭大寨乡镇卫生业务用房，新建雪山新民村医疗点。</t>
  </si>
  <si>
    <t>凤庆县郭大寨乡卫生院附属设施建设项目</t>
  </si>
  <si>
    <t>新建郭大寨乡镇卫生院职工宿舍楼。</t>
  </si>
  <si>
    <t>凤庆县营盘镇婴幼儿培训基地建设项目</t>
  </si>
  <si>
    <t>新建营盘镇0-3岁婴幼儿培训基地1500平方米及购置相关设备。</t>
  </si>
  <si>
    <t>凤庆县2018年卫计系统信息化建设项目</t>
  </si>
  <si>
    <t>乡级医疗机构网路信息化建设</t>
  </si>
  <si>
    <t>凤庆县2018年卫计系统急救体系建设项目</t>
  </si>
  <si>
    <t>村级急救体系建设。</t>
  </si>
  <si>
    <t>3.贫困村卫生室建设</t>
  </si>
  <si>
    <t>凤庆县2018年标准化村卫生室建设项目</t>
  </si>
  <si>
    <t>巩固提升标准化村卫生室8个，配置相关设备，总面积960平方米（120平方米/个）。</t>
  </si>
  <si>
    <t>4.贫困地医技人员培训</t>
  </si>
  <si>
    <t>凤庆县2018年医技人员培训项目</t>
  </si>
  <si>
    <t>完成医技人员培训</t>
  </si>
  <si>
    <t>六、生态保护扶贫</t>
  </si>
  <si>
    <t>（一）退耕还林退牧还草</t>
  </si>
  <si>
    <t>1.贫困地区退耕还林</t>
  </si>
  <si>
    <t>2.贫困地区退牧还草</t>
  </si>
  <si>
    <t>（二）国土整治</t>
  </si>
  <si>
    <t>1.水土保持重点工程</t>
  </si>
  <si>
    <t>1.1贫困县治理水土流失</t>
  </si>
  <si>
    <t>平方公里</t>
  </si>
  <si>
    <t>水利</t>
  </si>
  <si>
    <t>1.2贫困县坡耕地综合整治</t>
  </si>
  <si>
    <t>2.岩溶地区石漠化综合治理</t>
  </si>
  <si>
    <t>（三）林业生态工程</t>
  </si>
  <si>
    <t>七、兜底保障</t>
  </si>
  <si>
    <t>1.农村养老设施建设</t>
  </si>
  <si>
    <t>民政</t>
  </si>
  <si>
    <t>凤庆县新华乡敬老院建设项目</t>
  </si>
  <si>
    <t>住宿楼及配套设施1750㎡、70个床位</t>
  </si>
  <si>
    <t>凤庆县养老服务中心</t>
  </si>
  <si>
    <t>建设3个村的服务用房及办公用房1200㎡、30个床位</t>
  </si>
  <si>
    <t>2.农村妇女和儿童综合服务设施建设</t>
  </si>
  <si>
    <t>套</t>
  </si>
  <si>
    <t>八、社会扶贫</t>
  </si>
  <si>
    <t>1.东西部扶贫协作项目</t>
  </si>
  <si>
    <t>2.定点帮扶项目</t>
  </si>
  <si>
    <t>3.企业帮扶项目</t>
  </si>
  <si>
    <t>企业</t>
  </si>
  <si>
    <t>4.军队帮扶项目</t>
  </si>
  <si>
    <t>5.社会组织帮扶项目</t>
  </si>
  <si>
    <t>6.国际交流合作项目</t>
  </si>
  <si>
    <t>九、提升贫困地区区域发展能力</t>
  </si>
  <si>
    <t>（一）改善贫困乡村生产生活条件</t>
  </si>
  <si>
    <t>1.农村公路建设</t>
  </si>
  <si>
    <t>1.1通自然村（或村小组）公路建设</t>
  </si>
  <si>
    <t>公里</t>
  </si>
  <si>
    <t>凤庆县2018年以工代赈项目硬板路建设</t>
  </si>
  <si>
    <t>建设路面宽3.5米，厚20cm 硬板路。</t>
  </si>
  <si>
    <t>凤庆县村小组道路建设</t>
  </si>
  <si>
    <t>新开挖村组公路，改扩建未达“四级”路面公路</t>
  </si>
  <si>
    <t>交通</t>
  </si>
  <si>
    <t>1.2通行政村硬化路建设</t>
  </si>
  <si>
    <t>凤庆县2018年撤并建制村通畅工程</t>
  </si>
  <si>
    <t>路基、路面、桥函建设；中央车购税补助45万元每公里，县级财政自筹85万元每公里</t>
  </si>
  <si>
    <t>1.3通乡镇硬化路建设</t>
  </si>
  <si>
    <t>凤庆县县乡道改造工程建设</t>
  </si>
  <si>
    <t>1.4新建设乡村旅游和产业园区公路</t>
  </si>
  <si>
    <t>1.5农村不达标路段改建</t>
  </si>
  <si>
    <t>1.6农村公路危桥改造</t>
  </si>
  <si>
    <t>凤庆县农村公路危桥改造</t>
  </si>
  <si>
    <t>2座危桥改造</t>
  </si>
  <si>
    <t>2.农村水利扶贫</t>
  </si>
  <si>
    <t>2.1农村饮水安全巩固提升</t>
  </si>
  <si>
    <t>凤庆县农村饮水安全巩固提升工程</t>
  </si>
  <si>
    <t xml:space="preserve">    取水坝、蓄水池、输水管道、水厂、配水设施、消毒设施，部分建提灌站。省级初步拟定的资金筹措方案为：中央补助30%，省级配套30%，州（市）、县自筹40%。</t>
  </si>
  <si>
    <t>2.2农村小型农田水利</t>
  </si>
  <si>
    <t>凤庆县洛党镇中央财政小型农田水利重点县建设项目</t>
  </si>
  <si>
    <t>渠道防渗、水池、管网喷灌、滴灌建设等，补助标准：中央补助52%，省级配套35%，市县13%</t>
  </si>
  <si>
    <t>凤庆县2018年以工代赈项目农田水利设施建设</t>
  </si>
  <si>
    <t>建设三面光沟、农田灌溉管道等设施。</t>
  </si>
  <si>
    <t>2.3烟水工程</t>
  </si>
  <si>
    <t>凤庆县烟水建设工程</t>
  </si>
  <si>
    <t>建设水窖200口管网30㎞</t>
  </si>
  <si>
    <t>3.农村电网改造提升</t>
  </si>
  <si>
    <t>电网</t>
  </si>
  <si>
    <t>4.网络通信扶贫(宽带网络进贫困村)</t>
  </si>
  <si>
    <t>通管</t>
  </si>
  <si>
    <t>5.土地和环境整治</t>
  </si>
  <si>
    <t>5.1土地整治</t>
  </si>
  <si>
    <t>5.2农村环境综合整治</t>
  </si>
  <si>
    <t>5.2.1农村污水、垃圾等环境综合治理</t>
  </si>
  <si>
    <t>5.2.2农村环境综合整治</t>
  </si>
  <si>
    <t>凤庆县自然村推进项目</t>
  </si>
  <si>
    <t>改善自然村人居环境、基础设施等内容。</t>
  </si>
  <si>
    <t>凤庆县2018年农村环境整治</t>
  </si>
  <si>
    <t>农村水源地保护、生活污水、生活垃圾、、畜禽粪便处理</t>
  </si>
  <si>
    <t>环保</t>
  </si>
  <si>
    <t>6.农村危房改造</t>
  </si>
  <si>
    <t>万户</t>
  </si>
  <si>
    <t>6.1建档立卡贫困户危房改造</t>
  </si>
  <si>
    <t>6.2建档立卡贫困户扶贫安居工程</t>
  </si>
  <si>
    <t>凤庆县扶贫安居工程</t>
  </si>
  <si>
    <t>建设人均25平方米安居房，补助标准为1万元/户。</t>
  </si>
  <si>
    <t>6.3建档立卡特困民族住房改造</t>
  </si>
  <si>
    <t>民宗</t>
  </si>
  <si>
    <t>凤庆县彝族支系俐侎人扶持项目</t>
  </si>
  <si>
    <t>安居房建设补助，每户补助3万元</t>
  </si>
  <si>
    <t>（二）贫困地区重大基础设施建设</t>
  </si>
  <si>
    <t>1.交通扶贫骨干通道建设</t>
  </si>
  <si>
    <t>2.重点水利工程</t>
  </si>
  <si>
    <t>2.1重点水源建设</t>
  </si>
  <si>
    <t>2.1.1大型水库(前期)</t>
  </si>
  <si>
    <t>座</t>
  </si>
  <si>
    <t>2.1.2中型水库(前期)</t>
  </si>
  <si>
    <t>2.1.3小型水库(前期)</t>
  </si>
  <si>
    <t>2.1.4引提水和调水工程</t>
  </si>
  <si>
    <t>件</t>
  </si>
  <si>
    <t>澜沧江沿线引调水工程凤庆段凤庆小湾乡镇供水工程</t>
  </si>
  <si>
    <t>2020年</t>
  </si>
  <si>
    <t>澜沧江沿线引调水工程凤庆段凤庆腰街乡镇供水工程</t>
  </si>
  <si>
    <t>2.2重点农田水利建设</t>
  </si>
  <si>
    <t>2.2.1大型灌区(前期)</t>
  </si>
  <si>
    <t>2.2.2中型灌区(前期)</t>
  </si>
  <si>
    <t>2.2.3高效节水灌溉</t>
  </si>
  <si>
    <t>凤庆县鲁史镇金凤产业谷灌区</t>
  </si>
  <si>
    <t>渠道防渗19.5km,补助标准：省级50%，市县50%</t>
  </si>
  <si>
    <t>2.3重点防洪工程建设</t>
  </si>
  <si>
    <t>2.3.1大型病险水闸除险加固</t>
  </si>
  <si>
    <t>2.3.2中型病险水闸除险加固</t>
  </si>
  <si>
    <t>2.3.3大型病险水库除险加固</t>
  </si>
  <si>
    <t>2.3.4中型病险水库除险加固</t>
  </si>
  <si>
    <t>2.3.5重点江河干流、支流治理</t>
  </si>
  <si>
    <t>千米</t>
  </si>
  <si>
    <t>2.3.6重点山洪沟防洪治理</t>
  </si>
  <si>
    <t>条</t>
  </si>
  <si>
    <t>2.3.7易涝区综合治理工程建设</t>
  </si>
  <si>
    <t>3.重点能源工程</t>
  </si>
  <si>
    <t>3.1水电(前期)</t>
  </si>
  <si>
    <t>3.2火电(前期)</t>
  </si>
  <si>
    <t>3.3输电工程</t>
  </si>
  <si>
    <t>5.小水电建设</t>
  </si>
  <si>
    <t>路基、路面、桥 函建设；中央车购税补助160万元每公里，县级财政自筹140万元每公里。</t>
  </si>
  <si>
    <r>
      <t>新建1座提水泵站，最大提水扬程820m，泵站装机容量1.05万Kw，提水流量为0.66m</t>
    </r>
    <r>
      <rPr>
        <vertAlign val="superscript"/>
        <sz val="9"/>
        <rFont val="方正仿宋_GBK"/>
        <family val="4"/>
        <charset val="134"/>
      </rPr>
      <t>3</t>
    </r>
    <r>
      <rPr>
        <sz val="9"/>
        <rFont val="方正仿宋_GBK"/>
        <family val="4"/>
        <charset val="134"/>
      </rPr>
      <t>/s，线路总长3.15km，供水人口2.52万人，农田灌溉0.9万亩，设计年供水量约412万m</t>
    </r>
    <r>
      <rPr>
        <vertAlign val="superscript"/>
        <sz val="9"/>
        <rFont val="方正仿宋_GBK"/>
        <family val="4"/>
        <charset val="134"/>
      </rPr>
      <t>3</t>
    </r>
  </si>
  <si>
    <r>
      <t>新建1座提水泵站，最大提水扬程1040m，泵站装机容量1.05万Kw，提水流量为0.52m</t>
    </r>
    <r>
      <rPr>
        <vertAlign val="superscript"/>
        <sz val="10"/>
        <rFont val="宋体"/>
        <family val="3"/>
        <charset val="134"/>
      </rPr>
      <t>3</t>
    </r>
    <r>
      <rPr>
        <sz val="10"/>
        <rFont val="宋体"/>
        <family val="3"/>
        <charset val="134"/>
      </rPr>
      <t>/s，线路总长5.67km，供水人口0.88万人，农田灌溉0.76万亩，设计年供水量约268万m</t>
    </r>
    <r>
      <rPr>
        <vertAlign val="superscript"/>
        <sz val="10"/>
        <rFont val="宋体"/>
        <family val="3"/>
        <charset val="134"/>
      </rPr>
      <t>3</t>
    </r>
  </si>
</sst>
</file>

<file path=xl/styles.xml><?xml version="1.0" encoding="utf-8"?>
<styleSheet xmlns="http://schemas.openxmlformats.org/spreadsheetml/2006/main">
  <numFmts count="3">
    <numFmt numFmtId="176" formatCode="0_);[Red]\(0\)"/>
    <numFmt numFmtId="177" formatCode="0.00_ "/>
    <numFmt numFmtId="178" formatCode="0.00_);[Red]\(0.00\)"/>
  </numFmts>
  <fonts count="18">
    <font>
      <sz val="12"/>
      <name val="宋体"/>
      <charset val="134"/>
    </font>
    <font>
      <sz val="12"/>
      <name val="Times New Roman"/>
    </font>
    <font>
      <sz val="11"/>
      <color indexed="8"/>
      <name val="宋体"/>
      <charset val="134"/>
    </font>
    <font>
      <sz val="10"/>
      <name val="Arial"/>
    </font>
    <font>
      <sz val="12"/>
      <name val="宋体"/>
      <charset val="134"/>
    </font>
    <font>
      <sz val="9"/>
      <name val="宋体"/>
      <family val="3"/>
      <charset val="134"/>
    </font>
    <font>
      <b/>
      <sz val="11"/>
      <name val="宋体"/>
      <family val="3"/>
      <charset val="134"/>
    </font>
    <font>
      <b/>
      <sz val="22"/>
      <name val="宋体"/>
      <family val="3"/>
      <charset val="134"/>
    </font>
    <font>
      <b/>
      <sz val="10"/>
      <name val="宋体"/>
      <family val="3"/>
      <charset val="134"/>
    </font>
    <font>
      <sz val="12"/>
      <name val="宋体"/>
      <family val="3"/>
      <charset val="134"/>
    </font>
    <font>
      <b/>
      <sz val="9"/>
      <name val="方正仿宋_GBK"/>
      <family val="4"/>
      <charset val="134"/>
    </font>
    <font>
      <sz val="10"/>
      <name val="宋体"/>
      <family val="3"/>
      <charset val="134"/>
    </font>
    <font>
      <sz val="9"/>
      <name val="方正仿宋_GBK"/>
      <family val="4"/>
      <charset val="134"/>
    </font>
    <font>
      <sz val="10"/>
      <name val="方正仿宋_GBK"/>
      <family val="4"/>
      <charset val="134"/>
    </font>
    <font>
      <sz val="9"/>
      <name val="Times New Roman"/>
      <family val="1"/>
    </font>
    <font>
      <sz val="12"/>
      <name val="方正仿宋_GBK"/>
      <family val="4"/>
      <charset val="134"/>
    </font>
    <font>
      <vertAlign val="superscript"/>
      <sz val="9"/>
      <name val="方正仿宋_GBK"/>
      <family val="4"/>
      <charset val="134"/>
    </font>
    <font>
      <vertAlign val="superscript"/>
      <sz val="10"/>
      <name val="宋体"/>
      <family val="3"/>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3" fillId="0" borderId="0"/>
    <xf numFmtId="0" fontId="2" fillId="0" borderId="0">
      <alignment vertical="center"/>
    </xf>
    <xf numFmtId="0" fontId="4" fillId="0" borderId="0">
      <alignment vertical="center"/>
    </xf>
    <xf numFmtId="0" fontId="2" fillId="0" borderId="0"/>
    <xf numFmtId="0" fontId="2" fillId="0" borderId="0"/>
    <xf numFmtId="0" fontId="1" fillId="0" borderId="0"/>
    <xf numFmtId="0" fontId="4" fillId="0" borderId="0"/>
  </cellStyleXfs>
  <cellXfs count="63">
    <xf numFmtId="0" fontId="0" fillId="0" borderId="0" xfId="0"/>
    <xf numFmtId="0" fontId="6" fillId="0" borderId="0" xfId="0" applyFont="1" applyFill="1" applyAlignment="1">
      <alignment vertical="center" wrapText="1"/>
    </xf>
    <xf numFmtId="0" fontId="6" fillId="0" borderId="0" xfId="0" applyFont="1" applyFill="1" applyAlignment="1">
      <alignment horizontal="center" vertical="center" wrapText="1"/>
    </xf>
    <xf numFmtId="178" fontId="6" fillId="0" borderId="0" xfId="0" applyNumberFormat="1" applyFont="1" applyFill="1" applyAlignment="1">
      <alignment horizontal="left" vertical="center" wrapText="1"/>
    </xf>
    <xf numFmtId="178" fontId="6" fillId="0" borderId="0" xfId="0" applyNumberFormat="1" applyFont="1" applyFill="1" applyAlignment="1">
      <alignment horizontal="center" vertical="center" wrapText="1"/>
    </xf>
    <xf numFmtId="0" fontId="6" fillId="0" borderId="0" xfId="0" applyFont="1" applyFill="1" applyAlignment="1"/>
    <xf numFmtId="0" fontId="7" fillId="0" borderId="0" xfId="3" applyNumberFormat="1" applyFont="1" applyFill="1" applyBorder="1" applyAlignment="1">
      <alignment horizontal="center" vertical="center" wrapText="1"/>
    </xf>
    <xf numFmtId="0" fontId="7" fillId="0" borderId="0" xfId="3" applyNumberFormat="1" applyFont="1" applyFill="1" applyBorder="1" applyAlignment="1">
      <alignment horizontal="left" vertical="center" wrapText="1"/>
    </xf>
    <xf numFmtId="0" fontId="7" fillId="0" borderId="0" xfId="0" applyFont="1" applyFill="1" applyAlignment="1"/>
    <xf numFmtId="0" fontId="6" fillId="0" borderId="1" xfId="3" applyNumberFormat="1" applyFont="1" applyFill="1" applyBorder="1" applyAlignment="1">
      <alignment horizontal="left" vertical="center" wrapText="1"/>
    </xf>
    <xf numFmtId="0" fontId="6" fillId="0" borderId="0" xfId="3" applyNumberFormat="1" applyFont="1" applyFill="1" applyBorder="1" applyAlignment="1">
      <alignment horizontal="center" vertical="center" wrapText="1"/>
    </xf>
    <xf numFmtId="178" fontId="6" fillId="0" borderId="0"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0" fontId="6" fillId="0" borderId="1" xfId="3" applyNumberFormat="1"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2" xfId="3" applyFont="1" applyFill="1" applyBorder="1" applyAlignment="1">
      <alignment horizontal="left" vertical="center" wrapText="1"/>
    </xf>
    <xf numFmtId="0" fontId="8" fillId="0" borderId="3" xfId="3"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left" vertical="center"/>
    </xf>
    <xf numFmtId="178" fontId="8" fillId="0" borderId="2" xfId="3" applyNumberFormat="1" applyFont="1" applyFill="1" applyBorder="1" applyAlignment="1">
      <alignment horizontal="center" vertical="center" wrapText="1"/>
    </xf>
    <xf numFmtId="0" fontId="8" fillId="0" borderId="4" xfId="3" applyFont="1" applyFill="1" applyBorder="1" applyAlignment="1">
      <alignment horizontal="center" vertical="center" wrapText="1"/>
    </xf>
    <xf numFmtId="178" fontId="8" fillId="0" borderId="3" xfId="3" applyNumberFormat="1" applyFont="1" applyFill="1" applyBorder="1" applyAlignment="1">
      <alignment horizontal="center" vertical="center" wrapText="1"/>
    </xf>
    <xf numFmtId="0" fontId="8" fillId="0" borderId="5" xfId="3" applyFont="1" applyFill="1" applyBorder="1" applyAlignment="1">
      <alignment horizontal="center" vertical="center" wrapText="1"/>
    </xf>
    <xf numFmtId="178" fontId="8" fillId="0" borderId="5" xfId="3" applyNumberFormat="1" applyFont="1" applyFill="1" applyBorder="1" applyAlignment="1">
      <alignment horizontal="center" vertical="center" wrapText="1"/>
    </xf>
    <xf numFmtId="178" fontId="8" fillId="0" borderId="2" xfId="3"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0" xfId="0" applyFont="1" applyFill="1" applyAlignment="1"/>
    <xf numFmtId="0" fontId="8"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Alignment="1"/>
    <xf numFmtId="0" fontId="12" fillId="0" borderId="2" xfId="0" applyFont="1" applyFill="1" applyBorder="1" applyAlignment="1">
      <alignment vertical="center" wrapText="1"/>
    </xf>
    <xf numFmtId="0" fontId="12" fillId="0" borderId="2" xfId="0" applyFont="1" applyFill="1" applyBorder="1" applyAlignment="1">
      <alignment horizontal="left" vertical="center" wrapText="1"/>
    </xf>
    <xf numFmtId="178"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0" xfId="0" applyFont="1" applyFill="1" applyAlignment="1"/>
    <xf numFmtId="0" fontId="11" fillId="2" borderId="0" xfId="0" applyFont="1" applyFill="1" applyAlignment="1"/>
    <xf numFmtId="0" fontId="11" fillId="0" borderId="2" xfId="0" applyFont="1" applyFill="1" applyBorder="1" applyAlignment="1">
      <alignment wrapText="1"/>
    </xf>
    <xf numFmtId="0" fontId="11" fillId="2" borderId="2" xfId="0" applyFont="1" applyFill="1" applyBorder="1" applyAlignment="1">
      <alignment horizontal="center" vertical="center" wrapText="1"/>
    </xf>
    <xf numFmtId="178" fontId="11" fillId="0" borderId="2" xfId="0" applyNumberFormat="1" applyFont="1" applyFill="1" applyBorder="1" applyAlignment="1">
      <alignment wrapText="1"/>
    </xf>
    <xf numFmtId="0" fontId="11" fillId="0" borderId="3" xfId="0" applyFont="1" applyFill="1" applyBorder="1" applyAlignment="1">
      <alignment horizontal="center" vertical="center" wrapText="1"/>
    </xf>
    <xf numFmtId="0" fontId="11" fillId="0" borderId="0" xfId="0" applyFont="1" applyFill="1" applyBorder="1" applyAlignment="1"/>
    <xf numFmtId="0" fontId="13" fillId="0" borderId="0" xfId="0" applyFont="1" applyFill="1" applyAlignment="1">
      <alignment vertical="center" wrapText="1"/>
    </xf>
    <xf numFmtId="0" fontId="11" fillId="0" borderId="0" xfId="0" applyFont="1" applyBorder="1" applyAlignment="1">
      <alignment wrapText="1"/>
    </xf>
    <xf numFmtId="0" fontId="9" fillId="0" borderId="0" xfId="0" applyFont="1" applyFill="1" applyAlignment="1"/>
    <xf numFmtId="178"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2" fillId="0" borderId="0" xfId="0" applyFont="1" applyFill="1" applyAlignment="1">
      <alignment vertical="center" wrapText="1"/>
    </xf>
    <xf numFmtId="0" fontId="14" fillId="0" borderId="2" xfId="0" applyNumberFormat="1" applyFont="1" applyFill="1" applyBorder="1" applyAlignment="1">
      <alignment horizontal="center" vertical="center" wrapText="1"/>
    </xf>
    <xf numFmtId="0" fontId="15" fillId="0" borderId="0" xfId="0" applyFont="1" applyFill="1" applyAlignment="1"/>
    <xf numFmtId="0" fontId="9" fillId="0" borderId="0" xfId="0" applyFont="1" applyFill="1" applyBorder="1" applyAlignment="1"/>
    <xf numFmtId="176" fontId="12" fillId="0" borderId="2" xfId="0" applyNumberFormat="1" applyFont="1" applyFill="1" applyBorder="1" applyAlignment="1">
      <alignment horizontal="center" vertical="center" wrapText="1"/>
    </xf>
    <xf numFmtId="176" fontId="11" fillId="0" borderId="2" xfId="0" applyNumberFormat="1" applyFont="1" applyFill="1" applyBorder="1" applyAlignment="1">
      <alignment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xf>
    <xf numFmtId="178" fontId="9" fillId="0" borderId="0" xfId="0" applyNumberFormat="1" applyFont="1" applyFill="1" applyAlignment="1">
      <alignment horizontal="left" vertical="center"/>
    </xf>
    <xf numFmtId="177" fontId="9" fillId="0" borderId="0" xfId="0" applyNumberFormat="1" applyFont="1" applyFill="1" applyAlignment="1">
      <alignment horizontal="center"/>
    </xf>
  </cellXfs>
  <cellStyles count="8">
    <cellStyle name="_ET_STYLE_NoName_00_" xfId="6"/>
    <cellStyle name="e鯪9Y_x000b_" xfId="4"/>
    <cellStyle name="常规" xfId="0" builtinId="0"/>
    <cellStyle name="常规 2" xfId="2"/>
    <cellStyle name="常规 4" xfId="5"/>
    <cellStyle name="常规 51" xfId="1"/>
    <cellStyle name="常规 52" xfId="7"/>
    <cellStyle name="常规_附件1-5" xfId="3"/>
  </cellStyles>
  <dxfs count="73">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s>
  <tableStyles count="0" defaultTableStyle="TableStyleMedium9"/>
  <colors>
    <mruColors>
      <color rgb="FF00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Q212"/>
  <sheetViews>
    <sheetView tabSelected="1" zoomScale="82" zoomScaleNormal="82" workbookViewId="0">
      <pane ySplit="6" topLeftCell="A79" activePane="bottomLeft" state="frozen"/>
      <selection pane="bottomLeft" activeCell="J84" sqref="J84"/>
    </sheetView>
  </sheetViews>
  <sheetFormatPr defaultColWidth="4.875" defaultRowHeight="14.25"/>
  <cols>
    <col min="1" max="1" width="31.375" style="58" customWidth="1"/>
    <col min="2" max="2" width="4.875" style="59" customWidth="1"/>
    <col min="3" max="3" width="6.125" style="60" customWidth="1"/>
    <col min="4" max="4" width="6.5" style="60" customWidth="1"/>
    <col min="5" max="5" width="7.25" style="60" customWidth="1"/>
    <col min="6" max="6" width="45.375" style="61" customWidth="1"/>
    <col min="7" max="7" width="6.5" style="60" customWidth="1"/>
    <col min="8" max="8" width="7.875" style="60" customWidth="1"/>
    <col min="9" max="9" width="10.875" style="62" customWidth="1"/>
    <col min="10" max="10" width="11.625" style="62" customWidth="1"/>
    <col min="11" max="11" width="7.5" style="62" customWidth="1"/>
    <col min="12" max="12" width="7.625" style="62" customWidth="1"/>
    <col min="13" max="13" width="8.375" style="62" customWidth="1"/>
    <col min="14" max="14" width="8" style="62" customWidth="1"/>
    <col min="15" max="15" width="7.125" style="62" customWidth="1"/>
    <col min="16" max="16" width="7.75" style="60" customWidth="1"/>
    <col min="17" max="17" width="4.875" style="48" customWidth="1"/>
    <col min="18" max="16384" width="4.875" style="48"/>
  </cols>
  <sheetData>
    <row r="1" spans="1:17" s="5" customFormat="1" ht="18.75" customHeight="1">
      <c r="A1" s="1" t="s">
        <v>0</v>
      </c>
      <c r="B1" s="2"/>
      <c r="C1" s="2"/>
      <c r="D1" s="2"/>
      <c r="E1" s="2"/>
      <c r="F1" s="3"/>
      <c r="G1" s="2"/>
      <c r="H1" s="2"/>
      <c r="I1" s="4"/>
      <c r="J1" s="4"/>
      <c r="K1" s="4"/>
      <c r="L1" s="4"/>
      <c r="M1" s="4"/>
      <c r="N1" s="4"/>
      <c r="O1" s="4"/>
      <c r="P1" s="4"/>
      <c r="Q1" s="2"/>
    </row>
    <row r="2" spans="1:17" s="8" customFormat="1" ht="28.5" customHeight="1">
      <c r="A2" s="6" t="s">
        <v>1</v>
      </c>
      <c r="B2" s="6"/>
      <c r="C2" s="6"/>
      <c r="D2" s="6"/>
      <c r="E2" s="6"/>
      <c r="F2" s="7"/>
      <c r="G2" s="6"/>
      <c r="H2" s="6"/>
      <c r="I2" s="6"/>
      <c r="J2" s="6"/>
      <c r="K2" s="6"/>
      <c r="L2" s="6"/>
      <c r="M2" s="6"/>
      <c r="N2" s="6"/>
      <c r="O2" s="6"/>
      <c r="P2" s="6"/>
      <c r="Q2" s="6"/>
    </row>
    <row r="3" spans="1:17" s="5" customFormat="1" ht="24" customHeight="1">
      <c r="A3" s="9" t="s">
        <v>2</v>
      </c>
      <c r="B3" s="9"/>
      <c r="C3" s="9"/>
      <c r="D3" s="9"/>
      <c r="E3" s="9"/>
      <c r="F3" s="9"/>
      <c r="G3" s="10"/>
      <c r="H3" s="10"/>
      <c r="I3" s="11"/>
      <c r="J3" s="11"/>
      <c r="K3" s="11"/>
      <c r="L3" s="11"/>
      <c r="M3" s="11"/>
      <c r="N3" s="11"/>
      <c r="O3" s="12" t="s">
        <v>3</v>
      </c>
      <c r="P3" s="12"/>
      <c r="Q3" s="13"/>
    </row>
    <row r="4" spans="1:17" s="19" customFormat="1" ht="24" customHeight="1">
      <c r="A4" s="14" t="s">
        <v>4</v>
      </c>
      <c r="B4" s="14" t="s">
        <v>5</v>
      </c>
      <c r="C4" s="14" t="s">
        <v>6</v>
      </c>
      <c r="D4" s="14" t="s">
        <v>7</v>
      </c>
      <c r="E4" s="14"/>
      <c r="F4" s="15"/>
      <c r="G4" s="14" t="s">
        <v>8</v>
      </c>
      <c r="H4" s="16" t="s">
        <v>9</v>
      </c>
      <c r="I4" s="17" t="s">
        <v>10</v>
      </c>
      <c r="J4" s="17"/>
      <c r="K4" s="17"/>
      <c r="L4" s="17"/>
      <c r="M4" s="17"/>
      <c r="N4" s="17"/>
      <c r="O4" s="17"/>
      <c r="P4" s="17"/>
      <c r="Q4" s="18" t="s">
        <v>11</v>
      </c>
    </row>
    <row r="5" spans="1:17" s="19" customFormat="1" ht="24" customHeight="1">
      <c r="A5" s="14"/>
      <c r="B5" s="14"/>
      <c r="C5" s="14"/>
      <c r="D5" s="14" t="s">
        <v>12</v>
      </c>
      <c r="E5" s="20" t="s">
        <v>13</v>
      </c>
      <c r="F5" s="14" t="s">
        <v>14</v>
      </c>
      <c r="G5" s="14"/>
      <c r="H5" s="21"/>
      <c r="I5" s="22" t="s">
        <v>15</v>
      </c>
      <c r="J5" s="17" t="s">
        <v>16</v>
      </c>
      <c r="K5" s="17"/>
      <c r="L5" s="17"/>
      <c r="M5" s="17"/>
      <c r="N5" s="17" t="s">
        <v>17</v>
      </c>
      <c r="O5" s="17" t="s">
        <v>18</v>
      </c>
      <c r="P5" s="17" t="s">
        <v>19</v>
      </c>
      <c r="Q5" s="18"/>
    </row>
    <row r="6" spans="1:17" s="19" customFormat="1" ht="24" customHeight="1">
      <c r="A6" s="14"/>
      <c r="B6" s="14"/>
      <c r="C6" s="14"/>
      <c r="D6" s="14"/>
      <c r="E6" s="20"/>
      <c r="F6" s="14"/>
      <c r="G6" s="14"/>
      <c r="H6" s="23"/>
      <c r="I6" s="24"/>
      <c r="J6" s="25" t="s">
        <v>20</v>
      </c>
      <c r="K6" s="26" t="s">
        <v>21</v>
      </c>
      <c r="L6" s="26" t="s">
        <v>22</v>
      </c>
      <c r="M6" s="26" t="s">
        <v>23</v>
      </c>
      <c r="N6" s="17"/>
      <c r="O6" s="17"/>
      <c r="P6" s="17"/>
      <c r="Q6" s="18"/>
    </row>
    <row r="7" spans="1:17" s="29" customFormat="1" ht="15.75" customHeight="1">
      <c r="A7" s="27" t="s">
        <v>24</v>
      </c>
      <c r="B7" s="28">
        <f>B8+B74+B89+B97+B115+B137+B149</f>
        <v>176</v>
      </c>
      <c r="C7" s="28" t="s">
        <v>25</v>
      </c>
      <c r="D7" s="28" t="s">
        <v>25</v>
      </c>
      <c r="E7" s="28" t="s">
        <v>25</v>
      </c>
      <c r="F7" s="28" t="s">
        <v>25</v>
      </c>
      <c r="G7" s="28" t="s">
        <v>25</v>
      </c>
      <c r="H7" s="28" t="s">
        <v>25</v>
      </c>
      <c r="I7" s="28">
        <f t="shared" ref="I7:P7" si="0">I8+I74+I89+I97+I115+I137+I149</f>
        <v>221965.46</v>
      </c>
      <c r="J7" s="28">
        <f t="shared" si="0"/>
        <v>139153.56</v>
      </c>
      <c r="K7" s="28">
        <f t="shared" si="0"/>
        <v>77972.2</v>
      </c>
      <c r="L7" s="28">
        <f t="shared" si="0"/>
        <v>24900.560000000001</v>
      </c>
      <c r="M7" s="28">
        <f t="shared" si="0"/>
        <v>36280.800000000003</v>
      </c>
      <c r="N7" s="28">
        <f t="shared" si="0"/>
        <v>43270.2</v>
      </c>
      <c r="O7" s="28">
        <f t="shared" si="0"/>
        <v>33000</v>
      </c>
      <c r="P7" s="28">
        <f t="shared" si="0"/>
        <v>6541.7</v>
      </c>
      <c r="Q7" s="27" t="s">
        <v>25</v>
      </c>
    </row>
    <row r="8" spans="1:17" s="29" customFormat="1" ht="15.75" customHeight="1">
      <c r="A8" s="30" t="s">
        <v>26</v>
      </c>
      <c r="B8" s="28">
        <f>B9+B52+B62+B66</f>
        <v>10</v>
      </c>
      <c r="C8" s="28" t="s">
        <v>25</v>
      </c>
      <c r="D8" s="28" t="s">
        <v>25</v>
      </c>
      <c r="E8" s="28" t="s">
        <v>25</v>
      </c>
      <c r="F8" s="28" t="s">
        <v>25</v>
      </c>
      <c r="G8" s="28" t="s">
        <v>25</v>
      </c>
      <c r="H8" s="28" t="s">
        <v>25</v>
      </c>
      <c r="I8" s="28">
        <f t="shared" ref="I8:P8" si="1">I9+I52+I62+I66</f>
        <v>61195.8</v>
      </c>
      <c r="J8" s="28">
        <f t="shared" si="1"/>
        <v>4706.8999999999996</v>
      </c>
      <c r="K8" s="28">
        <f t="shared" si="1"/>
        <v>3804.9</v>
      </c>
      <c r="L8" s="28">
        <f t="shared" si="1"/>
        <v>883</v>
      </c>
      <c r="M8" s="28">
        <f t="shared" si="1"/>
        <v>19</v>
      </c>
      <c r="N8" s="28">
        <f t="shared" si="1"/>
        <v>22999.200000000001</v>
      </c>
      <c r="O8" s="28">
        <f t="shared" si="1"/>
        <v>33000</v>
      </c>
      <c r="P8" s="28">
        <f t="shared" si="1"/>
        <v>489.7</v>
      </c>
      <c r="Q8" s="27" t="s">
        <v>25</v>
      </c>
    </row>
    <row r="9" spans="1:17" s="34" customFormat="1" ht="15.75" customHeight="1">
      <c r="A9" s="31" t="s">
        <v>27</v>
      </c>
      <c r="B9" s="32">
        <f>B10+B33+B43+B47+B50</f>
        <v>9</v>
      </c>
      <c r="C9" s="32" t="s">
        <v>25</v>
      </c>
      <c r="D9" s="32" t="s">
        <v>25</v>
      </c>
      <c r="E9" s="32" t="s">
        <v>25</v>
      </c>
      <c r="F9" s="32" t="s">
        <v>25</v>
      </c>
      <c r="G9" s="32" t="s">
        <v>25</v>
      </c>
      <c r="H9" s="32" t="s">
        <v>25</v>
      </c>
      <c r="I9" s="32">
        <f t="shared" ref="I9:P9" si="2">I10+I33+I43+I47+I50</f>
        <v>8191.8</v>
      </c>
      <c r="J9" s="32">
        <f t="shared" si="2"/>
        <v>4702.8999999999996</v>
      </c>
      <c r="K9" s="32">
        <f t="shared" si="2"/>
        <v>3804.9</v>
      </c>
      <c r="L9" s="32">
        <f t="shared" si="2"/>
        <v>883</v>
      </c>
      <c r="M9" s="32">
        <f t="shared" si="2"/>
        <v>15</v>
      </c>
      <c r="N9" s="32">
        <f t="shared" si="2"/>
        <v>2999.2</v>
      </c>
      <c r="O9" s="32">
        <f t="shared" si="2"/>
        <v>0</v>
      </c>
      <c r="P9" s="32">
        <f t="shared" si="2"/>
        <v>489.7</v>
      </c>
      <c r="Q9" s="33" t="s">
        <v>25</v>
      </c>
    </row>
    <row r="10" spans="1:17" s="34" customFormat="1" ht="15.75" customHeight="1">
      <c r="A10" s="31" t="s">
        <v>28</v>
      </c>
      <c r="B10" s="32">
        <f>B11+B20+B23+B30</f>
        <v>5</v>
      </c>
      <c r="C10" s="32" t="s">
        <v>25</v>
      </c>
      <c r="D10" s="32" t="s">
        <v>25</v>
      </c>
      <c r="E10" s="32" t="s">
        <v>25</v>
      </c>
      <c r="F10" s="32" t="s">
        <v>25</v>
      </c>
      <c r="G10" s="32" t="s">
        <v>25</v>
      </c>
      <c r="H10" s="32" t="s">
        <v>25</v>
      </c>
      <c r="I10" s="32">
        <f t="shared" ref="I10:P10" si="3">I11+I20+I23+I30</f>
        <v>7003.8</v>
      </c>
      <c r="J10" s="32">
        <f t="shared" si="3"/>
        <v>3514.9</v>
      </c>
      <c r="K10" s="32">
        <f t="shared" si="3"/>
        <v>2996.9</v>
      </c>
      <c r="L10" s="32">
        <f t="shared" si="3"/>
        <v>503</v>
      </c>
      <c r="M10" s="32">
        <f t="shared" si="3"/>
        <v>15</v>
      </c>
      <c r="N10" s="32">
        <f t="shared" si="3"/>
        <v>2999.2</v>
      </c>
      <c r="O10" s="32"/>
      <c r="P10" s="32">
        <f t="shared" si="3"/>
        <v>489.7</v>
      </c>
      <c r="Q10" s="33" t="s">
        <v>25</v>
      </c>
    </row>
    <row r="11" spans="1:17" s="34" customFormat="1" ht="15.75" customHeight="1">
      <c r="A11" s="31" t="s">
        <v>29</v>
      </c>
      <c r="B11" s="32">
        <f>B12+B17+B19</f>
        <v>1</v>
      </c>
      <c r="C11" s="32" t="s">
        <v>25</v>
      </c>
      <c r="D11" s="32" t="s">
        <v>30</v>
      </c>
      <c r="E11" s="32">
        <f t="shared" ref="E11:P11" si="4">E12+E17+E19</f>
        <v>7.13</v>
      </c>
      <c r="F11" s="32" t="s">
        <v>25</v>
      </c>
      <c r="G11" s="32" t="s">
        <v>25</v>
      </c>
      <c r="H11" s="32" t="s">
        <v>25</v>
      </c>
      <c r="I11" s="32">
        <f t="shared" si="4"/>
        <v>6148</v>
      </c>
      <c r="J11" s="32">
        <f t="shared" si="4"/>
        <v>3072</v>
      </c>
      <c r="K11" s="32">
        <f t="shared" si="4"/>
        <v>2734</v>
      </c>
      <c r="L11" s="32">
        <f t="shared" si="4"/>
        <v>323</v>
      </c>
      <c r="M11" s="32">
        <f t="shared" si="4"/>
        <v>15</v>
      </c>
      <c r="N11" s="32">
        <f t="shared" si="4"/>
        <v>2879.2</v>
      </c>
      <c r="O11" s="32"/>
      <c r="P11" s="32">
        <f t="shared" si="4"/>
        <v>196.8</v>
      </c>
      <c r="Q11" s="33" t="s">
        <v>25</v>
      </c>
    </row>
    <row r="12" spans="1:17" s="34" customFormat="1" ht="15.75" customHeight="1">
      <c r="A12" s="31" t="s">
        <v>31</v>
      </c>
      <c r="B12" s="32">
        <v>0</v>
      </c>
      <c r="C12" s="32" t="s">
        <v>25</v>
      </c>
      <c r="D12" s="32" t="s">
        <v>30</v>
      </c>
      <c r="E12" s="32">
        <f t="shared" ref="E12:O12" si="5">E13+E14+E15+E16</f>
        <v>6.93</v>
      </c>
      <c r="F12" s="32" t="s">
        <v>25</v>
      </c>
      <c r="G12" s="32" t="s">
        <v>25</v>
      </c>
      <c r="H12" s="32" t="s">
        <v>25</v>
      </c>
      <c r="I12" s="32">
        <f t="shared" si="5"/>
        <v>3630</v>
      </c>
      <c r="J12" s="32">
        <f t="shared" si="5"/>
        <v>2030</v>
      </c>
      <c r="K12" s="32">
        <f t="shared" si="5"/>
        <v>1750</v>
      </c>
      <c r="L12" s="32">
        <f t="shared" si="5"/>
        <v>280</v>
      </c>
      <c r="M12" s="32">
        <v>0</v>
      </c>
      <c r="N12" s="32">
        <f t="shared" si="5"/>
        <v>1600</v>
      </c>
      <c r="O12" s="32">
        <f t="shared" si="5"/>
        <v>0</v>
      </c>
      <c r="P12" s="32">
        <v>0</v>
      </c>
      <c r="Q12" s="33" t="s">
        <v>25</v>
      </c>
    </row>
    <row r="13" spans="1:17" s="34" customFormat="1" ht="26.1" customHeight="1">
      <c r="A13" s="35" t="s">
        <v>32</v>
      </c>
      <c r="B13" s="32">
        <v>1</v>
      </c>
      <c r="C13" s="32" t="s">
        <v>33</v>
      </c>
      <c r="D13" s="32" t="s">
        <v>30</v>
      </c>
      <c r="E13" s="32">
        <v>0.83</v>
      </c>
      <c r="F13" s="36" t="s">
        <v>34</v>
      </c>
      <c r="G13" s="32" t="s">
        <v>35</v>
      </c>
      <c r="H13" s="32" t="s">
        <v>36</v>
      </c>
      <c r="I13" s="37">
        <v>550</v>
      </c>
      <c r="J13" s="37">
        <v>550</v>
      </c>
      <c r="K13" s="37">
        <v>550</v>
      </c>
      <c r="L13" s="37"/>
      <c r="M13" s="37"/>
      <c r="N13" s="37"/>
      <c r="O13" s="37"/>
      <c r="P13" s="37"/>
      <c r="Q13" s="33" t="s">
        <v>37</v>
      </c>
    </row>
    <row r="14" spans="1:17" s="34" customFormat="1" ht="18" customHeight="1">
      <c r="A14" s="35" t="s">
        <v>38</v>
      </c>
      <c r="B14" s="32">
        <v>1</v>
      </c>
      <c r="C14" s="32" t="s">
        <v>33</v>
      </c>
      <c r="D14" s="32" t="s">
        <v>30</v>
      </c>
      <c r="E14" s="32">
        <v>2</v>
      </c>
      <c r="F14" s="36" t="s">
        <v>39</v>
      </c>
      <c r="G14" s="32" t="s">
        <v>35</v>
      </c>
      <c r="H14" s="32" t="s">
        <v>36</v>
      </c>
      <c r="I14" s="37">
        <v>2000</v>
      </c>
      <c r="J14" s="37">
        <v>400</v>
      </c>
      <c r="K14" s="37">
        <v>200</v>
      </c>
      <c r="L14" s="37">
        <v>200</v>
      </c>
      <c r="M14" s="37"/>
      <c r="N14" s="37">
        <v>1600</v>
      </c>
      <c r="O14" s="37"/>
      <c r="P14" s="37"/>
      <c r="Q14" s="33" t="s">
        <v>37</v>
      </c>
    </row>
    <row r="15" spans="1:17" s="34" customFormat="1" ht="30.95" customHeight="1">
      <c r="A15" s="35" t="s">
        <v>40</v>
      </c>
      <c r="B15" s="32">
        <v>1</v>
      </c>
      <c r="C15" s="32" t="s">
        <v>33</v>
      </c>
      <c r="D15" s="32" t="s">
        <v>30</v>
      </c>
      <c r="E15" s="32">
        <v>4</v>
      </c>
      <c r="F15" s="36" t="s">
        <v>41</v>
      </c>
      <c r="G15" s="32" t="s">
        <v>35</v>
      </c>
      <c r="H15" s="32" t="s">
        <v>36</v>
      </c>
      <c r="I15" s="37">
        <v>80</v>
      </c>
      <c r="J15" s="37">
        <v>80</v>
      </c>
      <c r="K15" s="37"/>
      <c r="L15" s="37">
        <v>80</v>
      </c>
      <c r="M15" s="37" t="s">
        <v>42</v>
      </c>
      <c r="N15" s="37"/>
      <c r="O15" s="37"/>
      <c r="P15" s="37" t="s">
        <v>42</v>
      </c>
      <c r="Q15" s="33" t="s">
        <v>37</v>
      </c>
    </row>
    <row r="16" spans="1:17" s="34" customFormat="1" ht="21" customHeight="1">
      <c r="A16" s="35" t="s">
        <v>43</v>
      </c>
      <c r="B16" s="32">
        <v>1</v>
      </c>
      <c r="C16" s="32" t="s">
        <v>33</v>
      </c>
      <c r="D16" s="32" t="s">
        <v>30</v>
      </c>
      <c r="E16" s="32">
        <v>0.1</v>
      </c>
      <c r="F16" s="36" t="s">
        <v>44</v>
      </c>
      <c r="G16" s="32" t="s">
        <v>35</v>
      </c>
      <c r="H16" s="32" t="s">
        <v>36</v>
      </c>
      <c r="I16" s="37">
        <v>1000</v>
      </c>
      <c r="J16" s="37">
        <v>1000</v>
      </c>
      <c r="K16" s="37">
        <v>1000</v>
      </c>
      <c r="L16" s="37"/>
      <c r="M16" s="37"/>
      <c r="N16" s="37"/>
      <c r="O16" s="37"/>
      <c r="P16" s="37"/>
      <c r="Q16" s="33" t="s">
        <v>45</v>
      </c>
    </row>
    <row r="17" spans="1:17" s="34" customFormat="1" ht="15.75" customHeight="1">
      <c r="A17" s="31" t="s">
        <v>46</v>
      </c>
      <c r="B17" s="32">
        <v>1</v>
      </c>
      <c r="C17" s="32"/>
      <c r="D17" s="32" t="s">
        <v>30</v>
      </c>
      <c r="E17" s="32">
        <v>0.2</v>
      </c>
      <c r="F17" s="36"/>
      <c r="G17" s="32"/>
      <c r="H17" s="32" t="s">
        <v>25</v>
      </c>
      <c r="I17" s="37">
        <v>58</v>
      </c>
      <c r="J17" s="37">
        <v>58</v>
      </c>
      <c r="K17" s="37"/>
      <c r="L17" s="37">
        <v>43</v>
      </c>
      <c r="M17" s="37">
        <v>15</v>
      </c>
      <c r="N17" s="37"/>
      <c r="O17" s="37"/>
      <c r="P17" s="37"/>
      <c r="Q17" s="33" t="s">
        <v>47</v>
      </c>
    </row>
    <row r="18" spans="1:17" s="34" customFormat="1" ht="15.75" customHeight="1">
      <c r="A18" s="35" t="s">
        <v>48</v>
      </c>
      <c r="B18" s="32">
        <v>1</v>
      </c>
      <c r="C18" s="32" t="s">
        <v>33</v>
      </c>
      <c r="D18" s="32" t="s">
        <v>30</v>
      </c>
      <c r="E18" s="32">
        <v>0.2</v>
      </c>
      <c r="F18" s="36" t="s">
        <v>49</v>
      </c>
      <c r="G18" s="32" t="s">
        <v>35</v>
      </c>
      <c r="H18" s="32" t="s">
        <v>36</v>
      </c>
      <c r="I18" s="37">
        <v>58</v>
      </c>
      <c r="J18" s="37">
        <v>58</v>
      </c>
      <c r="K18" s="37"/>
      <c r="L18" s="37">
        <v>43</v>
      </c>
      <c r="M18" s="37">
        <v>15</v>
      </c>
      <c r="N18" s="37"/>
      <c r="O18" s="37"/>
      <c r="P18" s="37"/>
      <c r="Q18" s="33" t="s">
        <v>47</v>
      </c>
    </row>
    <row r="19" spans="1:17" s="34" customFormat="1" ht="15.75" customHeight="1">
      <c r="A19" s="31" t="s">
        <v>50</v>
      </c>
      <c r="B19" s="32">
        <v>0</v>
      </c>
      <c r="C19" s="32"/>
      <c r="D19" s="32" t="s">
        <v>30</v>
      </c>
      <c r="E19" s="32">
        <v>0</v>
      </c>
      <c r="F19" s="36"/>
      <c r="G19" s="32"/>
      <c r="H19" s="32" t="s">
        <v>25</v>
      </c>
      <c r="I19" s="37">
        <v>2460</v>
      </c>
      <c r="J19" s="37">
        <v>984</v>
      </c>
      <c r="K19" s="37">
        <v>984</v>
      </c>
      <c r="L19" s="37"/>
      <c r="M19" s="37"/>
      <c r="N19" s="37">
        <v>1279.2</v>
      </c>
      <c r="O19" s="37"/>
      <c r="P19" s="37">
        <v>196.8</v>
      </c>
      <c r="Q19" s="33" t="s">
        <v>37</v>
      </c>
    </row>
    <row r="20" spans="1:17" s="34" customFormat="1" ht="15.75" customHeight="1">
      <c r="A20" s="31" t="s">
        <v>51</v>
      </c>
      <c r="B20" s="32">
        <v>1</v>
      </c>
      <c r="C20" s="32"/>
      <c r="D20" s="32" t="s">
        <v>30</v>
      </c>
      <c r="E20" s="35">
        <v>1</v>
      </c>
      <c r="F20" s="36"/>
      <c r="G20" s="32"/>
      <c r="H20" s="32" t="s">
        <v>25</v>
      </c>
      <c r="I20" s="38">
        <v>0</v>
      </c>
      <c r="J20" s="38">
        <v>0</v>
      </c>
      <c r="K20" s="38"/>
      <c r="L20" s="38">
        <v>0</v>
      </c>
      <c r="M20" s="38"/>
      <c r="N20" s="38"/>
      <c r="O20" s="38"/>
      <c r="P20" s="38">
        <v>0</v>
      </c>
      <c r="Q20" s="33" t="s">
        <v>37</v>
      </c>
    </row>
    <row r="21" spans="1:17" s="34" customFormat="1" ht="26.1" customHeight="1">
      <c r="A21" s="35" t="s">
        <v>52</v>
      </c>
      <c r="B21" s="32">
        <v>1</v>
      </c>
      <c r="C21" s="32" t="s">
        <v>33</v>
      </c>
      <c r="D21" s="32" t="s">
        <v>30</v>
      </c>
      <c r="E21" s="35">
        <v>1</v>
      </c>
      <c r="F21" s="36" t="s">
        <v>53</v>
      </c>
      <c r="G21" s="32" t="s">
        <v>35</v>
      </c>
      <c r="H21" s="32" t="s">
        <v>36</v>
      </c>
      <c r="I21" s="38">
        <v>200</v>
      </c>
      <c r="J21" s="38">
        <v>25</v>
      </c>
      <c r="K21" s="38"/>
      <c r="L21" s="38">
        <v>25</v>
      </c>
      <c r="M21" s="38"/>
      <c r="N21" s="38"/>
      <c r="O21" s="38"/>
      <c r="P21" s="38">
        <v>175</v>
      </c>
      <c r="Q21" s="33" t="s">
        <v>37</v>
      </c>
    </row>
    <row r="22" spans="1:17" s="34" customFormat="1" ht="15.75" customHeight="1">
      <c r="A22" s="31" t="s">
        <v>54</v>
      </c>
      <c r="B22" s="32"/>
      <c r="C22" s="32"/>
      <c r="D22" s="32" t="s">
        <v>30</v>
      </c>
      <c r="E22" s="35"/>
      <c r="F22" s="36"/>
      <c r="G22" s="32"/>
      <c r="H22" s="32" t="s">
        <v>25</v>
      </c>
      <c r="I22" s="32"/>
      <c r="J22" s="32"/>
      <c r="K22" s="32"/>
      <c r="L22" s="32"/>
      <c r="M22" s="32"/>
      <c r="N22" s="32"/>
      <c r="O22" s="32"/>
      <c r="P22" s="32"/>
      <c r="Q22" s="33" t="s">
        <v>37</v>
      </c>
    </row>
    <row r="23" spans="1:17" s="34" customFormat="1" ht="15.75" customHeight="1">
      <c r="A23" s="31" t="s">
        <v>55</v>
      </c>
      <c r="B23" s="32">
        <f>B25+B28</f>
        <v>2</v>
      </c>
      <c r="C23" s="32" t="s">
        <v>25</v>
      </c>
      <c r="D23" s="32" t="s">
        <v>25</v>
      </c>
      <c r="E23" s="32" t="s">
        <v>25</v>
      </c>
      <c r="F23" s="32" t="s">
        <v>25</v>
      </c>
      <c r="G23" s="32" t="s">
        <v>25</v>
      </c>
      <c r="H23" s="32" t="s">
        <v>25</v>
      </c>
      <c r="I23" s="32">
        <f t="shared" ref="I23:K23" si="6">I25+I28</f>
        <v>555.79999999999995</v>
      </c>
      <c r="J23" s="32">
        <f t="shared" si="6"/>
        <v>262.89999999999998</v>
      </c>
      <c r="K23" s="32">
        <f t="shared" si="6"/>
        <v>262.89999999999998</v>
      </c>
      <c r="L23" s="32"/>
      <c r="M23" s="32"/>
      <c r="N23" s="32"/>
      <c r="O23" s="32"/>
      <c r="P23" s="32">
        <f>P25+P28</f>
        <v>292.89999999999998</v>
      </c>
      <c r="Q23" s="33"/>
    </row>
    <row r="24" spans="1:17" s="34" customFormat="1" ht="15.75" customHeight="1">
      <c r="A24" s="31" t="s">
        <v>56</v>
      </c>
      <c r="B24" s="32"/>
      <c r="C24" s="32"/>
      <c r="D24" s="32" t="s">
        <v>57</v>
      </c>
      <c r="E24" s="35"/>
      <c r="F24" s="36"/>
      <c r="G24" s="32"/>
      <c r="H24" s="32" t="s">
        <v>25</v>
      </c>
      <c r="I24" s="32"/>
      <c r="J24" s="32"/>
      <c r="K24" s="32"/>
      <c r="L24" s="32"/>
      <c r="M24" s="32"/>
      <c r="N24" s="32"/>
      <c r="O24" s="32"/>
      <c r="P24" s="32"/>
      <c r="Q24" s="33" t="s">
        <v>37</v>
      </c>
    </row>
    <row r="25" spans="1:17" s="34" customFormat="1" ht="15.75" customHeight="1">
      <c r="A25" s="31" t="s">
        <v>58</v>
      </c>
      <c r="B25" s="32">
        <v>1</v>
      </c>
      <c r="C25" s="32"/>
      <c r="D25" s="32" t="s">
        <v>59</v>
      </c>
      <c r="E25" s="35">
        <v>0.1</v>
      </c>
      <c r="F25" s="36"/>
      <c r="G25" s="32"/>
      <c r="H25" s="32" t="s">
        <v>25</v>
      </c>
      <c r="I25" s="38">
        <v>109</v>
      </c>
      <c r="J25" s="38">
        <v>48</v>
      </c>
      <c r="K25" s="38">
        <v>48</v>
      </c>
      <c r="L25" s="38"/>
      <c r="M25" s="38"/>
      <c r="N25" s="38"/>
      <c r="O25" s="38"/>
      <c r="P25" s="38">
        <v>61</v>
      </c>
      <c r="Q25" s="33" t="s">
        <v>37</v>
      </c>
    </row>
    <row r="26" spans="1:17" s="34" customFormat="1" ht="48" customHeight="1">
      <c r="A26" s="35" t="s">
        <v>60</v>
      </c>
      <c r="B26" s="32">
        <v>1</v>
      </c>
      <c r="C26" s="32" t="s">
        <v>61</v>
      </c>
      <c r="D26" s="32" t="s">
        <v>59</v>
      </c>
      <c r="E26" s="35">
        <v>0.1</v>
      </c>
      <c r="F26" s="36" t="s">
        <v>62</v>
      </c>
      <c r="G26" s="32" t="s">
        <v>35</v>
      </c>
      <c r="H26" s="32" t="s">
        <v>36</v>
      </c>
      <c r="I26" s="38">
        <v>109</v>
      </c>
      <c r="J26" s="38">
        <v>48</v>
      </c>
      <c r="K26" s="38">
        <v>48</v>
      </c>
      <c r="L26" s="38"/>
      <c r="M26" s="38"/>
      <c r="N26" s="38"/>
      <c r="O26" s="38"/>
      <c r="P26" s="38">
        <v>61</v>
      </c>
      <c r="Q26" s="33" t="s">
        <v>37</v>
      </c>
    </row>
    <row r="27" spans="1:17" s="34" customFormat="1" ht="15.75" customHeight="1">
      <c r="A27" s="31" t="s">
        <v>63</v>
      </c>
      <c r="B27" s="32"/>
      <c r="C27" s="32"/>
      <c r="D27" s="32" t="s">
        <v>57</v>
      </c>
      <c r="E27" s="35"/>
      <c r="F27" s="36"/>
      <c r="G27" s="32"/>
      <c r="H27" s="32" t="s">
        <v>25</v>
      </c>
      <c r="I27" s="32"/>
      <c r="J27" s="32"/>
      <c r="K27" s="32"/>
      <c r="L27" s="32"/>
      <c r="M27" s="32"/>
      <c r="N27" s="32"/>
      <c r="O27" s="32"/>
      <c r="P27" s="32"/>
      <c r="Q27" s="33" t="s">
        <v>37</v>
      </c>
    </row>
    <row r="28" spans="1:17" s="34" customFormat="1" ht="15.75" customHeight="1">
      <c r="A28" s="31" t="s">
        <v>64</v>
      </c>
      <c r="B28" s="32">
        <v>1</v>
      </c>
      <c r="C28" s="32"/>
      <c r="D28" s="32" t="s">
        <v>65</v>
      </c>
      <c r="E28" s="35">
        <v>25</v>
      </c>
      <c r="F28" s="36"/>
      <c r="G28" s="32"/>
      <c r="H28" s="32" t="s">
        <v>25</v>
      </c>
      <c r="I28" s="32">
        <v>446.8</v>
      </c>
      <c r="J28" s="32">
        <v>214.9</v>
      </c>
      <c r="K28" s="32">
        <v>214.9</v>
      </c>
      <c r="L28" s="32"/>
      <c r="M28" s="32"/>
      <c r="N28" s="32"/>
      <c r="O28" s="32"/>
      <c r="P28" s="32">
        <v>231.9</v>
      </c>
      <c r="Q28" s="33" t="s">
        <v>37</v>
      </c>
    </row>
    <row r="29" spans="1:17" s="34" customFormat="1" ht="87.95" customHeight="1">
      <c r="A29" s="35" t="s">
        <v>66</v>
      </c>
      <c r="B29" s="32">
        <v>1</v>
      </c>
      <c r="C29" s="32" t="s">
        <v>33</v>
      </c>
      <c r="D29" s="32" t="s">
        <v>65</v>
      </c>
      <c r="E29" s="35">
        <v>25</v>
      </c>
      <c r="F29" s="36" t="s">
        <v>67</v>
      </c>
      <c r="G29" s="32" t="s">
        <v>35</v>
      </c>
      <c r="H29" s="32" t="s">
        <v>36</v>
      </c>
      <c r="I29" s="32">
        <v>446.8</v>
      </c>
      <c r="J29" s="32">
        <v>214.9</v>
      </c>
      <c r="K29" s="32">
        <v>214.9</v>
      </c>
      <c r="L29" s="32"/>
      <c r="M29" s="32"/>
      <c r="N29" s="32"/>
      <c r="O29" s="32"/>
      <c r="P29" s="32">
        <v>231.9</v>
      </c>
      <c r="Q29" s="33" t="s">
        <v>37</v>
      </c>
    </row>
    <row r="30" spans="1:17" s="34" customFormat="1" ht="15.75" customHeight="1">
      <c r="A30" s="31" t="s">
        <v>68</v>
      </c>
      <c r="B30" s="32">
        <v>1</v>
      </c>
      <c r="C30" s="32"/>
      <c r="D30" s="32" t="s">
        <v>30</v>
      </c>
      <c r="E30" s="32">
        <v>0.01</v>
      </c>
      <c r="F30" s="36"/>
      <c r="G30" s="32"/>
      <c r="H30" s="32" t="s">
        <v>25</v>
      </c>
      <c r="I30" s="37">
        <v>300</v>
      </c>
      <c r="J30" s="37">
        <v>180</v>
      </c>
      <c r="K30" s="37"/>
      <c r="L30" s="37">
        <v>180</v>
      </c>
      <c r="M30" s="37"/>
      <c r="N30" s="37">
        <v>120</v>
      </c>
      <c r="O30" s="37"/>
      <c r="P30" s="37"/>
      <c r="Q30" s="33" t="s">
        <v>37</v>
      </c>
    </row>
    <row r="31" spans="1:17" s="34" customFormat="1" ht="26.1" customHeight="1">
      <c r="A31" s="35" t="s">
        <v>69</v>
      </c>
      <c r="B31" s="32">
        <v>1</v>
      </c>
      <c r="C31" s="32" t="s">
        <v>33</v>
      </c>
      <c r="D31" s="32" t="s">
        <v>30</v>
      </c>
      <c r="E31" s="32">
        <v>0.01</v>
      </c>
      <c r="F31" s="36" t="s">
        <v>70</v>
      </c>
      <c r="G31" s="32" t="s">
        <v>35</v>
      </c>
      <c r="H31" s="32" t="s">
        <v>36</v>
      </c>
      <c r="I31" s="37">
        <v>300</v>
      </c>
      <c r="J31" s="37">
        <v>180</v>
      </c>
      <c r="K31" s="37"/>
      <c r="L31" s="37">
        <v>180</v>
      </c>
      <c r="M31" s="37"/>
      <c r="N31" s="37">
        <v>120</v>
      </c>
      <c r="O31" s="37"/>
      <c r="P31" s="37"/>
      <c r="Q31" s="33" t="s">
        <v>37</v>
      </c>
    </row>
    <row r="32" spans="1:17" s="34" customFormat="1" ht="15.75" customHeight="1">
      <c r="A32" s="31" t="s">
        <v>71</v>
      </c>
      <c r="B32" s="32"/>
      <c r="C32" s="32"/>
      <c r="D32" s="32" t="s">
        <v>30</v>
      </c>
      <c r="E32" s="32"/>
      <c r="F32" s="36"/>
      <c r="G32" s="32"/>
      <c r="H32" s="32" t="s">
        <v>25</v>
      </c>
      <c r="I32" s="37"/>
      <c r="J32" s="37"/>
      <c r="K32" s="37"/>
      <c r="L32" s="37"/>
      <c r="M32" s="37"/>
      <c r="N32" s="37"/>
      <c r="O32" s="37"/>
      <c r="P32" s="37"/>
      <c r="Q32" s="33" t="s">
        <v>37</v>
      </c>
    </row>
    <row r="33" spans="1:17" s="34" customFormat="1" ht="15.75" customHeight="1">
      <c r="A33" s="31" t="s">
        <v>72</v>
      </c>
      <c r="B33" s="32">
        <f>B35+B41</f>
        <v>2</v>
      </c>
      <c r="C33" s="32" t="s">
        <v>25</v>
      </c>
      <c r="D33" s="32" t="s">
        <v>25</v>
      </c>
      <c r="E33" s="32" t="s">
        <v>25</v>
      </c>
      <c r="F33" s="32" t="s">
        <v>25</v>
      </c>
      <c r="G33" s="32" t="s">
        <v>25</v>
      </c>
      <c r="H33" s="32" t="s">
        <v>25</v>
      </c>
      <c r="I33" s="32">
        <f t="shared" ref="I33:L33" si="7">I35+I41</f>
        <v>250</v>
      </c>
      <c r="J33" s="32">
        <f t="shared" si="7"/>
        <v>250</v>
      </c>
      <c r="K33" s="32"/>
      <c r="L33" s="32">
        <f t="shared" si="7"/>
        <v>250</v>
      </c>
      <c r="M33" s="32"/>
      <c r="N33" s="32"/>
      <c r="O33" s="32"/>
      <c r="P33" s="32"/>
      <c r="Q33" s="33"/>
    </row>
    <row r="34" spans="1:17" s="34" customFormat="1" ht="15.75" customHeight="1">
      <c r="A34" s="31" t="s">
        <v>73</v>
      </c>
      <c r="B34" s="32"/>
      <c r="C34" s="32"/>
      <c r="D34" s="32" t="s">
        <v>30</v>
      </c>
      <c r="E34" s="32"/>
      <c r="F34" s="36"/>
      <c r="G34" s="32"/>
      <c r="H34" s="32" t="s">
        <v>25</v>
      </c>
      <c r="I34" s="37"/>
      <c r="J34" s="37"/>
      <c r="K34" s="37"/>
      <c r="L34" s="37"/>
      <c r="M34" s="37"/>
      <c r="N34" s="37"/>
      <c r="O34" s="37"/>
      <c r="P34" s="37"/>
      <c r="Q34" s="33" t="s">
        <v>74</v>
      </c>
    </row>
    <row r="35" spans="1:17" s="34" customFormat="1" ht="15.75" customHeight="1">
      <c r="A35" s="31" t="s">
        <v>75</v>
      </c>
      <c r="B35" s="32">
        <v>1</v>
      </c>
      <c r="C35" s="32"/>
      <c r="D35" s="32" t="s">
        <v>30</v>
      </c>
      <c r="E35" s="32">
        <v>0.5</v>
      </c>
      <c r="F35" s="36"/>
      <c r="G35" s="32"/>
      <c r="H35" s="32" t="s">
        <v>25</v>
      </c>
      <c r="I35" s="37">
        <v>100</v>
      </c>
      <c r="J35" s="37">
        <v>100</v>
      </c>
      <c r="K35" s="37"/>
      <c r="L35" s="37">
        <v>100</v>
      </c>
      <c r="M35" s="37"/>
      <c r="N35" s="37"/>
      <c r="O35" s="37"/>
      <c r="P35" s="37"/>
      <c r="Q35" s="33" t="s">
        <v>74</v>
      </c>
    </row>
    <row r="36" spans="1:17" s="39" customFormat="1" ht="27.95" customHeight="1">
      <c r="A36" s="35" t="s">
        <v>76</v>
      </c>
      <c r="B36" s="32">
        <v>1</v>
      </c>
      <c r="C36" s="32" t="s">
        <v>33</v>
      </c>
      <c r="D36" s="32" t="s">
        <v>30</v>
      </c>
      <c r="E36" s="32">
        <v>0.5</v>
      </c>
      <c r="F36" s="36" t="s">
        <v>77</v>
      </c>
      <c r="G36" s="32" t="s">
        <v>35</v>
      </c>
      <c r="H36" s="32" t="s">
        <v>36</v>
      </c>
      <c r="I36" s="37">
        <v>100</v>
      </c>
      <c r="J36" s="37">
        <v>100</v>
      </c>
      <c r="K36" s="37"/>
      <c r="L36" s="37">
        <v>100</v>
      </c>
      <c r="M36" s="37"/>
      <c r="N36" s="37"/>
      <c r="O36" s="37"/>
      <c r="P36" s="37"/>
      <c r="Q36" s="32" t="s">
        <v>74</v>
      </c>
    </row>
    <row r="37" spans="1:17" s="34" customFormat="1" ht="15.75" customHeight="1">
      <c r="A37" s="31" t="s">
        <v>78</v>
      </c>
      <c r="B37" s="32"/>
      <c r="C37" s="32"/>
      <c r="D37" s="32" t="s">
        <v>30</v>
      </c>
      <c r="E37" s="32"/>
      <c r="F37" s="36"/>
      <c r="G37" s="32"/>
      <c r="H37" s="32" t="s">
        <v>25</v>
      </c>
      <c r="I37" s="37"/>
      <c r="J37" s="37"/>
      <c r="K37" s="37"/>
      <c r="L37" s="37"/>
      <c r="M37" s="37"/>
      <c r="N37" s="37"/>
      <c r="O37" s="37"/>
      <c r="P37" s="37"/>
      <c r="Q37" s="33" t="s">
        <v>74</v>
      </c>
    </row>
    <row r="38" spans="1:17" s="34" customFormat="1" ht="15.75" customHeight="1">
      <c r="A38" s="31" t="s">
        <v>79</v>
      </c>
      <c r="B38" s="32"/>
      <c r="C38" s="32"/>
      <c r="D38" s="32" t="s">
        <v>80</v>
      </c>
      <c r="E38" s="32"/>
      <c r="F38" s="36"/>
      <c r="G38" s="32"/>
      <c r="H38" s="32" t="s">
        <v>25</v>
      </c>
      <c r="I38" s="37"/>
      <c r="J38" s="37"/>
      <c r="K38" s="37"/>
      <c r="L38" s="37"/>
      <c r="M38" s="37"/>
      <c r="N38" s="37"/>
      <c r="O38" s="37"/>
      <c r="P38" s="37"/>
      <c r="Q38" s="33" t="s">
        <v>74</v>
      </c>
    </row>
    <row r="39" spans="1:17" s="34" customFormat="1" ht="15.75" customHeight="1">
      <c r="A39" s="31" t="s">
        <v>81</v>
      </c>
      <c r="B39" s="32"/>
      <c r="C39" s="32"/>
      <c r="D39" s="32" t="s">
        <v>30</v>
      </c>
      <c r="E39" s="32"/>
      <c r="F39" s="36"/>
      <c r="G39" s="32"/>
      <c r="H39" s="32" t="s">
        <v>25</v>
      </c>
      <c r="I39" s="37"/>
      <c r="J39" s="37"/>
      <c r="K39" s="37"/>
      <c r="L39" s="37"/>
      <c r="M39" s="37"/>
      <c r="N39" s="37"/>
      <c r="O39" s="37"/>
      <c r="P39" s="37"/>
      <c r="Q39" s="33" t="s">
        <v>74</v>
      </c>
    </row>
    <row r="40" spans="1:17" s="34" customFormat="1" ht="15.75" customHeight="1">
      <c r="A40" s="31" t="s">
        <v>82</v>
      </c>
      <c r="B40" s="32"/>
      <c r="C40" s="32"/>
      <c r="D40" s="32" t="s">
        <v>30</v>
      </c>
      <c r="E40" s="32"/>
      <c r="F40" s="36"/>
      <c r="G40" s="32"/>
      <c r="H40" s="32" t="s">
        <v>25</v>
      </c>
      <c r="I40" s="37"/>
      <c r="J40" s="37"/>
      <c r="K40" s="37"/>
      <c r="L40" s="37"/>
      <c r="M40" s="37"/>
      <c r="N40" s="37"/>
      <c r="O40" s="37"/>
      <c r="P40" s="37"/>
      <c r="Q40" s="33" t="s">
        <v>74</v>
      </c>
    </row>
    <row r="41" spans="1:17" s="34" customFormat="1" ht="15.75" customHeight="1">
      <c r="A41" s="31" t="s">
        <v>83</v>
      </c>
      <c r="B41" s="32">
        <v>1</v>
      </c>
      <c r="C41" s="32"/>
      <c r="D41" s="32" t="s">
        <v>84</v>
      </c>
      <c r="E41" s="32">
        <v>1</v>
      </c>
      <c r="F41" s="36"/>
      <c r="G41" s="32"/>
      <c r="H41" s="32" t="s">
        <v>25</v>
      </c>
      <c r="I41" s="37">
        <v>150</v>
      </c>
      <c r="J41" s="37">
        <v>150</v>
      </c>
      <c r="K41" s="37"/>
      <c r="L41" s="37">
        <v>150</v>
      </c>
      <c r="M41" s="37"/>
      <c r="N41" s="37"/>
      <c r="O41" s="37"/>
      <c r="P41" s="37"/>
      <c r="Q41" s="33" t="s">
        <v>74</v>
      </c>
    </row>
    <row r="42" spans="1:17" s="39" customFormat="1" ht="33" customHeight="1">
      <c r="A42" s="35" t="s">
        <v>85</v>
      </c>
      <c r="B42" s="32">
        <v>1</v>
      </c>
      <c r="C42" s="32" t="s">
        <v>33</v>
      </c>
      <c r="D42" s="32" t="s">
        <v>84</v>
      </c>
      <c r="E42" s="32">
        <v>1</v>
      </c>
      <c r="F42" s="36" t="s">
        <v>86</v>
      </c>
      <c r="G42" s="32" t="s">
        <v>35</v>
      </c>
      <c r="H42" s="32" t="s">
        <v>36</v>
      </c>
      <c r="I42" s="37">
        <v>150</v>
      </c>
      <c r="J42" s="37">
        <v>150</v>
      </c>
      <c r="K42" s="37"/>
      <c r="L42" s="37">
        <v>150</v>
      </c>
      <c r="M42" s="37"/>
      <c r="N42" s="37"/>
      <c r="O42" s="37"/>
      <c r="P42" s="37"/>
      <c r="Q42" s="32" t="s">
        <v>74</v>
      </c>
    </row>
    <row r="43" spans="1:17" s="34" customFormat="1" ht="15.75" customHeight="1">
      <c r="A43" s="31" t="s">
        <v>87</v>
      </c>
      <c r="B43" s="32">
        <f>B46</f>
        <v>0</v>
      </c>
      <c r="C43" s="32" t="s">
        <v>25</v>
      </c>
      <c r="D43" s="32" t="s">
        <v>25</v>
      </c>
      <c r="E43" s="32" t="s">
        <v>25</v>
      </c>
      <c r="F43" s="32" t="s">
        <v>25</v>
      </c>
      <c r="G43" s="32" t="s">
        <v>25</v>
      </c>
      <c r="H43" s="32" t="str">
        <f>H46</f>
        <v>/</v>
      </c>
      <c r="I43" s="32">
        <f>I46</f>
        <v>0</v>
      </c>
      <c r="J43" s="32"/>
      <c r="K43" s="32"/>
      <c r="L43" s="32"/>
      <c r="M43" s="32"/>
      <c r="N43" s="32">
        <f>N46</f>
        <v>0</v>
      </c>
      <c r="O43" s="32">
        <f>O46</f>
        <v>0</v>
      </c>
      <c r="P43" s="32"/>
      <c r="Q43" s="33"/>
    </row>
    <row r="44" spans="1:17" s="34" customFormat="1" ht="15.75" customHeight="1">
      <c r="A44" s="31" t="s">
        <v>88</v>
      </c>
      <c r="B44" s="32"/>
      <c r="C44" s="32"/>
      <c r="D44" s="32" t="s">
        <v>84</v>
      </c>
      <c r="E44" s="32"/>
      <c r="F44" s="36"/>
      <c r="G44" s="32"/>
      <c r="H44" s="32" t="s">
        <v>25</v>
      </c>
      <c r="I44" s="37"/>
      <c r="J44" s="37"/>
      <c r="K44" s="37"/>
      <c r="L44" s="37"/>
      <c r="M44" s="37"/>
      <c r="N44" s="37"/>
      <c r="O44" s="37"/>
      <c r="P44" s="37"/>
      <c r="Q44" s="33" t="s">
        <v>37</v>
      </c>
    </row>
    <row r="45" spans="1:17" s="34" customFormat="1" ht="15.75" customHeight="1">
      <c r="A45" s="31" t="s">
        <v>89</v>
      </c>
      <c r="B45" s="32"/>
      <c r="C45" s="32"/>
      <c r="D45" s="32" t="s">
        <v>84</v>
      </c>
      <c r="E45" s="32"/>
      <c r="F45" s="36"/>
      <c r="G45" s="32"/>
      <c r="H45" s="32" t="s">
        <v>25</v>
      </c>
      <c r="I45" s="37"/>
      <c r="J45" s="37"/>
      <c r="K45" s="37"/>
      <c r="L45" s="37"/>
      <c r="M45" s="37"/>
      <c r="N45" s="37"/>
      <c r="O45" s="37"/>
      <c r="P45" s="37"/>
      <c r="Q45" s="33" t="s">
        <v>74</v>
      </c>
    </row>
    <row r="46" spans="1:17" s="34" customFormat="1" ht="15.75" customHeight="1">
      <c r="A46" s="31" t="s">
        <v>90</v>
      </c>
      <c r="B46" s="32">
        <v>0</v>
      </c>
      <c r="C46" s="32"/>
      <c r="D46" s="32" t="s">
        <v>84</v>
      </c>
      <c r="E46" s="32">
        <v>0</v>
      </c>
      <c r="F46" s="36"/>
      <c r="G46" s="32"/>
      <c r="H46" s="32" t="s">
        <v>25</v>
      </c>
      <c r="I46" s="37">
        <v>0</v>
      </c>
      <c r="J46" s="37"/>
      <c r="K46" s="37"/>
      <c r="L46" s="37"/>
      <c r="M46" s="37"/>
      <c r="N46" s="37">
        <v>0</v>
      </c>
      <c r="O46" s="37">
        <v>0</v>
      </c>
      <c r="P46" s="37"/>
      <c r="Q46" s="33" t="s">
        <v>91</v>
      </c>
    </row>
    <row r="47" spans="1:17" s="34" customFormat="1" ht="15.75" customHeight="1">
      <c r="A47" s="31" t="s">
        <v>92</v>
      </c>
      <c r="B47" s="32">
        <v>1</v>
      </c>
      <c r="C47" s="32"/>
      <c r="D47" s="32" t="s">
        <v>84</v>
      </c>
      <c r="E47" s="32">
        <v>1</v>
      </c>
      <c r="F47" s="36"/>
      <c r="G47" s="32"/>
      <c r="H47" s="32" t="s">
        <v>25</v>
      </c>
      <c r="I47" s="37">
        <v>638</v>
      </c>
      <c r="J47" s="37">
        <v>638</v>
      </c>
      <c r="K47" s="37">
        <v>508</v>
      </c>
      <c r="L47" s="37">
        <v>130</v>
      </c>
      <c r="M47" s="37"/>
      <c r="N47" s="37"/>
      <c r="O47" s="37"/>
      <c r="P47" s="37"/>
      <c r="Q47" s="33" t="s">
        <v>37</v>
      </c>
    </row>
    <row r="48" spans="1:17" s="34" customFormat="1" ht="27.95" customHeight="1">
      <c r="A48" s="35" t="s">
        <v>93</v>
      </c>
      <c r="B48" s="32">
        <v>1</v>
      </c>
      <c r="C48" s="32" t="s">
        <v>33</v>
      </c>
      <c r="D48" s="32" t="s">
        <v>84</v>
      </c>
      <c r="E48" s="32">
        <v>1</v>
      </c>
      <c r="F48" s="36" t="s">
        <v>94</v>
      </c>
      <c r="G48" s="32" t="s">
        <v>35</v>
      </c>
      <c r="H48" s="32" t="s">
        <v>36</v>
      </c>
      <c r="I48" s="37">
        <v>638</v>
      </c>
      <c r="J48" s="37">
        <v>638</v>
      </c>
      <c r="K48" s="37">
        <v>508</v>
      </c>
      <c r="L48" s="37">
        <v>130</v>
      </c>
      <c r="M48" s="37"/>
      <c r="N48" s="37"/>
      <c r="O48" s="37"/>
      <c r="P48" s="37"/>
      <c r="Q48" s="33" t="s">
        <v>37</v>
      </c>
    </row>
    <row r="49" spans="1:17" s="34" customFormat="1" ht="15.75" customHeight="1">
      <c r="A49" s="31" t="s">
        <v>95</v>
      </c>
      <c r="B49" s="32"/>
      <c r="C49" s="32"/>
      <c r="D49" s="32" t="s">
        <v>96</v>
      </c>
      <c r="E49" s="32"/>
      <c r="F49" s="36"/>
      <c r="G49" s="32"/>
      <c r="H49" s="32" t="s">
        <v>25</v>
      </c>
      <c r="I49" s="37"/>
      <c r="J49" s="37"/>
      <c r="K49" s="37"/>
      <c r="L49" s="37"/>
      <c r="M49" s="37"/>
      <c r="N49" s="37"/>
      <c r="O49" s="37"/>
      <c r="P49" s="37"/>
      <c r="Q49" s="33" t="s">
        <v>37</v>
      </c>
    </row>
    <row r="50" spans="1:17" s="34" customFormat="1" ht="15.75" customHeight="1">
      <c r="A50" s="31" t="s">
        <v>97</v>
      </c>
      <c r="B50" s="32">
        <v>1</v>
      </c>
      <c r="C50" s="32"/>
      <c r="D50" s="32" t="s">
        <v>96</v>
      </c>
      <c r="E50" s="32">
        <v>0.1</v>
      </c>
      <c r="F50" s="36"/>
      <c r="G50" s="32"/>
      <c r="H50" s="32" t="s">
        <v>25</v>
      </c>
      <c r="I50" s="37">
        <v>300</v>
      </c>
      <c r="J50" s="37">
        <v>300</v>
      </c>
      <c r="K50" s="37">
        <v>300</v>
      </c>
      <c r="L50" s="37"/>
      <c r="M50" s="37"/>
      <c r="N50" s="37"/>
      <c r="O50" s="37"/>
      <c r="P50" s="37"/>
      <c r="Q50" s="33" t="s">
        <v>37</v>
      </c>
    </row>
    <row r="51" spans="1:17" s="34" customFormat="1" ht="21.95" customHeight="1">
      <c r="A51" s="35" t="s">
        <v>98</v>
      </c>
      <c r="B51" s="32">
        <v>1</v>
      </c>
      <c r="C51" s="32" t="s">
        <v>33</v>
      </c>
      <c r="D51" s="32" t="s">
        <v>96</v>
      </c>
      <c r="E51" s="32">
        <v>0.1</v>
      </c>
      <c r="F51" s="36" t="s">
        <v>99</v>
      </c>
      <c r="G51" s="32" t="s">
        <v>35</v>
      </c>
      <c r="H51" s="32" t="s">
        <v>36</v>
      </c>
      <c r="I51" s="37">
        <v>300</v>
      </c>
      <c r="J51" s="37">
        <v>300</v>
      </c>
      <c r="K51" s="37">
        <v>300</v>
      </c>
      <c r="L51" s="37"/>
      <c r="M51" s="37"/>
      <c r="N51" s="37"/>
      <c r="O51" s="37"/>
      <c r="P51" s="37"/>
      <c r="Q51" s="33" t="s">
        <v>37</v>
      </c>
    </row>
    <row r="52" spans="1:17" s="34" customFormat="1" ht="15.75" customHeight="1">
      <c r="A52" s="31" t="s">
        <v>100</v>
      </c>
      <c r="B52" s="32">
        <f>B53+B54</f>
        <v>0</v>
      </c>
      <c r="C52" s="32" t="s">
        <v>25</v>
      </c>
      <c r="D52" s="32" t="s">
        <v>25</v>
      </c>
      <c r="E52" s="32" t="s">
        <v>25</v>
      </c>
      <c r="F52" s="32" t="s">
        <v>25</v>
      </c>
      <c r="G52" s="32" t="s">
        <v>25</v>
      </c>
      <c r="H52" s="32" t="s">
        <v>25</v>
      </c>
      <c r="I52" s="32">
        <f>I53+I54</f>
        <v>53000</v>
      </c>
      <c r="J52" s="32"/>
      <c r="K52" s="32"/>
      <c r="L52" s="32"/>
      <c r="M52" s="32"/>
      <c r="N52" s="32">
        <f>N53+N54</f>
        <v>20000</v>
      </c>
      <c r="O52" s="32">
        <f>O53+O54</f>
        <v>33000</v>
      </c>
      <c r="P52" s="32"/>
      <c r="Q52" s="33" t="s">
        <v>101</v>
      </c>
    </row>
    <row r="53" spans="1:17" s="34" customFormat="1" ht="15.75" customHeight="1">
      <c r="A53" s="31" t="s">
        <v>102</v>
      </c>
      <c r="B53" s="32">
        <v>0</v>
      </c>
      <c r="C53" s="32"/>
      <c r="D53" s="32" t="s">
        <v>84</v>
      </c>
      <c r="E53" s="32">
        <v>0</v>
      </c>
      <c r="F53" s="36"/>
      <c r="G53" s="32"/>
      <c r="H53" s="32" t="s">
        <v>25</v>
      </c>
      <c r="I53" s="37">
        <v>53000</v>
      </c>
      <c r="J53" s="37"/>
      <c r="K53" s="37"/>
      <c r="L53" s="37"/>
      <c r="M53" s="37"/>
      <c r="N53" s="37">
        <v>20000</v>
      </c>
      <c r="O53" s="37">
        <v>33000</v>
      </c>
      <c r="P53" s="37"/>
      <c r="Q53" s="33" t="s">
        <v>101</v>
      </c>
    </row>
    <row r="54" spans="1:17" s="34" customFormat="1" ht="15.75" customHeight="1">
      <c r="A54" s="31" t="s">
        <v>103</v>
      </c>
      <c r="B54" s="32">
        <f>B56+B57</f>
        <v>0</v>
      </c>
      <c r="C54" s="32" t="s">
        <v>25</v>
      </c>
      <c r="D54" s="32" t="s">
        <v>25</v>
      </c>
      <c r="E54" s="32" t="s">
        <v>25</v>
      </c>
      <c r="F54" s="32" t="s">
        <v>25</v>
      </c>
      <c r="G54" s="32" t="s">
        <v>25</v>
      </c>
      <c r="H54" s="32" t="s">
        <v>25</v>
      </c>
      <c r="I54" s="32">
        <v>0</v>
      </c>
      <c r="J54" s="32"/>
      <c r="K54" s="32"/>
      <c r="L54" s="32"/>
      <c r="M54" s="32"/>
      <c r="N54" s="32">
        <v>0</v>
      </c>
      <c r="O54" s="32"/>
      <c r="P54" s="32"/>
      <c r="Q54" s="33" t="s">
        <v>101</v>
      </c>
    </row>
    <row r="55" spans="1:17" s="34" customFormat="1" ht="15.75" customHeight="1">
      <c r="A55" s="31" t="s">
        <v>104</v>
      </c>
      <c r="B55" s="32"/>
      <c r="C55" s="32"/>
      <c r="D55" s="32" t="s">
        <v>105</v>
      </c>
      <c r="E55" s="32"/>
      <c r="F55" s="36"/>
      <c r="G55" s="32"/>
      <c r="H55" s="32" t="s">
        <v>25</v>
      </c>
      <c r="I55" s="37"/>
      <c r="J55" s="37"/>
      <c r="K55" s="37"/>
      <c r="L55" s="37"/>
      <c r="M55" s="37"/>
      <c r="N55" s="37"/>
      <c r="O55" s="37"/>
      <c r="P55" s="37"/>
      <c r="Q55" s="33" t="s">
        <v>101</v>
      </c>
    </row>
    <row r="56" spans="1:17" s="34" customFormat="1" ht="15.75" customHeight="1">
      <c r="A56" s="31" t="s">
        <v>106</v>
      </c>
      <c r="B56" s="32">
        <v>0</v>
      </c>
      <c r="C56" s="32"/>
      <c r="D56" s="32" t="s">
        <v>84</v>
      </c>
      <c r="E56" s="32">
        <v>0</v>
      </c>
      <c r="F56" s="36"/>
      <c r="G56" s="32"/>
      <c r="H56" s="32" t="s">
        <v>25</v>
      </c>
      <c r="I56" s="37">
        <v>0</v>
      </c>
      <c r="J56" s="37"/>
      <c r="K56" s="37"/>
      <c r="L56" s="37"/>
      <c r="M56" s="37"/>
      <c r="N56" s="37">
        <v>0</v>
      </c>
      <c r="O56" s="37"/>
      <c r="P56" s="37"/>
      <c r="Q56" s="33" t="s">
        <v>101</v>
      </c>
    </row>
    <row r="57" spans="1:17" s="34" customFormat="1" ht="15.75" customHeight="1">
      <c r="A57" s="31" t="s">
        <v>107</v>
      </c>
      <c r="B57" s="32">
        <v>0</v>
      </c>
      <c r="C57" s="32"/>
      <c r="D57" s="32" t="s">
        <v>84</v>
      </c>
      <c r="E57" s="32">
        <v>0</v>
      </c>
      <c r="F57" s="36"/>
      <c r="G57" s="32"/>
      <c r="H57" s="32" t="s">
        <v>25</v>
      </c>
      <c r="I57" s="37">
        <v>0</v>
      </c>
      <c r="J57" s="37"/>
      <c r="K57" s="37"/>
      <c r="L57" s="37"/>
      <c r="M57" s="37"/>
      <c r="N57" s="37">
        <v>0</v>
      </c>
      <c r="O57" s="37"/>
      <c r="P57" s="37"/>
      <c r="Q57" s="33" t="s">
        <v>101</v>
      </c>
    </row>
    <row r="58" spans="1:17" s="34" customFormat="1" ht="15.75" customHeight="1">
      <c r="A58" s="31" t="s">
        <v>108</v>
      </c>
      <c r="B58" s="32"/>
      <c r="C58" s="32"/>
      <c r="D58" s="32" t="s">
        <v>84</v>
      </c>
      <c r="E58" s="32"/>
      <c r="F58" s="36"/>
      <c r="G58" s="32"/>
      <c r="H58" s="32" t="s">
        <v>25</v>
      </c>
      <c r="I58" s="37"/>
      <c r="J58" s="37"/>
      <c r="K58" s="37"/>
      <c r="L58" s="37"/>
      <c r="M58" s="37"/>
      <c r="N58" s="37"/>
      <c r="O58" s="37"/>
      <c r="P58" s="37"/>
      <c r="Q58" s="33" t="s">
        <v>37</v>
      </c>
    </row>
    <row r="59" spans="1:17" s="34" customFormat="1" ht="15.75" customHeight="1">
      <c r="A59" s="31" t="s">
        <v>109</v>
      </c>
      <c r="B59" s="32"/>
      <c r="C59" s="32"/>
      <c r="D59" s="32" t="s">
        <v>84</v>
      </c>
      <c r="E59" s="32"/>
      <c r="F59" s="36"/>
      <c r="G59" s="32"/>
      <c r="H59" s="32" t="s">
        <v>25</v>
      </c>
      <c r="I59" s="37"/>
      <c r="J59" s="37"/>
      <c r="K59" s="37"/>
      <c r="L59" s="37"/>
      <c r="M59" s="37"/>
      <c r="N59" s="37"/>
      <c r="O59" s="37"/>
      <c r="P59" s="37"/>
      <c r="Q59" s="33" t="s">
        <v>101</v>
      </c>
    </row>
    <row r="60" spans="1:17" s="34" customFormat="1" ht="15.75" customHeight="1">
      <c r="A60" s="31" t="s">
        <v>110</v>
      </c>
      <c r="B60" s="32"/>
      <c r="C60" s="32"/>
      <c r="D60" s="32" t="s">
        <v>84</v>
      </c>
      <c r="E60" s="32"/>
      <c r="F60" s="36"/>
      <c r="G60" s="32"/>
      <c r="H60" s="32" t="s">
        <v>25</v>
      </c>
      <c r="I60" s="37"/>
      <c r="J60" s="37"/>
      <c r="K60" s="37"/>
      <c r="L60" s="37"/>
      <c r="M60" s="37"/>
      <c r="N60" s="37"/>
      <c r="O60" s="37"/>
      <c r="P60" s="37"/>
      <c r="Q60" s="33" t="s">
        <v>101</v>
      </c>
    </row>
    <row r="61" spans="1:17" s="34" customFormat="1" ht="15.75" customHeight="1">
      <c r="A61" s="31" t="s">
        <v>111</v>
      </c>
      <c r="B61" s="32"/>
      <c r="C61" s="32"/>
      <c r="D61" s="32" t="s">
        <v>84</v>
      </c>
      <c r="E61" s="32"/>
      <c r="F61" s="36"/>
      <c r="G61" s="32"/>
      <c r="H61" s="32" t="s">
        <v>25</v>
      </c>
      <c r="I61" s="37"/>
      <c r="J61" s="37"/>
      <c r="K61" s="37"/>
      <c r="L61" s="37"/>
      <c r="M61" s="37"/>
      <c r="N61" s="37"/>
      <c r="O61" s="37"/>
      <c r="P61" s="37"/>
      <c r="Q61" s="33" t="s">
        <v>101</v>
      </c>
    </row>
    <row r="62" spans="1:17" s="34" customFormat="1" ht="15.75" customHeight="1">
      <c r="A62" s="31" t="s">
        <v>112</v>
      </c>
      <c r="B62" s="32">
        <f>B63+B64</f>
        <v>1</v>
      </c>
      <c r="C62" s="32" t="s">
        <v>25</v>
      </c>
      <c r="D62" s="32" t="s">
        <v>25</v>
      </c>
      <c r="E62" s="32" t="s">
        <v>25</v>
      </c>
      <c r="F62" s="32" t="s">
        <v>25</v>
      </c>
      <c r="G62" s="32" t="s">
        <v>25</v>
      </c>
      <c r="H62" s="32" t="s">
        <v>25</v>
      </c>
      <c r="I62" s="32">
        <f t="shared" ref="I62:N62" si="8">I63+I64</f>
        <v>4</v>
      </c>
      <c r="J62" s="32">
        <f t="shared" si="8"/>
        <v>4</v>
      </c>
      <c r="K62" s="32"/>
      <c r="L62" s="32">
        <f t="shared" si="8"/>
        <v>0</v>
      </c>
      <c r="M62" s="32">
        <f t="shared" si="8"/>
        <v>4</v>
      </c>
      <c r="N62" s="32">
        <f t="shared" si="8"/>
        <v>0</v>
      </c>
      <c r="O62" s="32"/>
      <c r="P62" s="32"/>
      <c r="Q62" s="33"/>
    </row>
    <row r="63" spans="1:17" s="34" customFormat="1" ht="15.75" customHeight="1">
      <c r="A63" s="31" t="s">
        <v>113</v>
      </c>
      <c r="B63" s="32">
        <v>0</v>
      </c>
      <c r="C63" s="32"/>
      <c r="D63" s="32" t="s">
        <v>84</v>
      </c>
      <c r="E63" s="32">
        <v>0</v>
      </c>
      <c r="F63" s="36"/>
      <c r="G63" s="32"/>
      <c r="H63" s="32" t="s">
        <v>25</v>
      </c>
      <c r="I63" s="37">
        <v>0</v>
      </c>
      <c r="J63" s="37">
        <v>0</v>
      </c>
      <c r="K63" s="37"/>
      <c r="L63" s="37">
        <v>0</v>
      </c>
      <c r="M63" s="37">
        <v>0</v>
      </c>
      <c r="N63" s="37">
        <v>0</v>
      </c>
      <c r="O63" s="37"/>
      <c r="P63" s="37"/>
      <c r="Q63" s="33" t="s">
        <v>114</v>
      </c>
    </row>
    <row r="64" spans="1:17" s="34" customFormat="1" ht="15.75" customHeight="1">
      <c r="A64" s="31" t="s">
        <v>115</v>
      </c>
      <c r="B64" s="32">
        <v>1</v>
      </c>
      <c r="C64" s="32"/>
      <c r="D64" s="32" t="s">
        <v>116</v>
      </c>
      <c r="E64" s="32">
        <v>200</v>
      </c>
      <c r="F64" s="36"/>
      <c r="G64" s="32"/>
      <c r="H64" s="32" t="s">
        <v>25</v>
      </c>
      <c r="I64" s="37">
        <v>4</v>
      </c>
      <c r="J64" s="37">
        <v>4</v>
      </c>
      <c r="K64" s="37"/>
      <c r="L64" s="37"/>
      <c r="M64" s="37">
        <v>4</v>
      </c>
      <c r="N64" s="37"/>
      <c r="O64" s="37"/>
      <c r="P64" s="37"/>
      <c r="Q64" s="33" t="s">
        <v>114</v>
      </c>
    </row>
    <row r="65" spans="1:17" s="34" customFormat="1" ht="27" customHeight="1">
      <c r="A65" s="35" t="s">
        <v>117</v>
      </c>
      <c r="B65" s="32">
        <v>1</v>
      </c>
      <c r="C65" s="32" t="s">
        <v>33</v>
      </c>
      <c r="D65" s="32" t="s">
        <v>116</v>
      </c>
      <c r="E65" s="32">
        <v>200</v>
      </c>
      <c r="F65" s="36" t="s">
        <v>118</v>
      </c>
      <c r="G65" s="32" t="s">
        <v>35</v>
      </c>
      <c r="H65" s="32" t="s">
        <v>36</v>
      </c>
      <c r="I65" s="37">
        <v>4</v>
      </c>
      <c r="J65" s="37">
        <v>4</v>
      </c>
      <c r="K65" s="37"/>
      <c r="L65" s="37"/>
      <c r="M65" s="37">
        <v>4</v>
      </c>
      <c r="N65" s="37"/>
      <c r="O65" s="37"/>
      <c r="P65" s="37"/>
      <c r="Q65" s="33" t="s">
        <v>114</v>
      </c>
    </row>
    <row r="66" spans="1:17" s="34" customFormat="1" ht="15.75" customHeight="1">
      <c r="A66" s="31" t="s">
        <v>119</v>
      </c>
      <c r="B66" s="32">
        <f>B70</f>
        <v>0</v>
      </c>
      <c r="C66" s="32" t="s">
        <v>25</v>
      </c>
      <c r="D66" s="32" t="s">
        <v>25</v>
      </c>
      <c r="E66" s="32" t="s">
        <v>25</v>
      </c>
      <c r="F66" s="32" t="s">
        <v>25</v>
      </c>
      <c r="G66" s="32" t="s">
        <v>25</v>
      </c>
      <c r="H66" s="32" t="str">
        <f>H70</f>
        <v>/</v>
      </c>
      <c r="I66" s="32">
        <f>I70</f>
        <v>0</v>
      </c>
      <c r="J66" s="32"/>
      <c r="K66" s="32"/>
      <c r="L66" s="32"/>
      <c r="M66" s="32"/>
      <c r="N66" s="32">
        <f>N70</f>
        <v>0</v>
      </c>
      <c r="O66" s="37"/>
      <c r="P66" s="37"/>
      <c r="Q66" s="33"/>
    </row>
    <row r="67" spans="1:17" s="34" customFormat="1" ht="15.75" customHeight="1">
      <c r="A67" s="31" t="s">
        <v>120</v>
      </c>
      <c r="B67" s="32"/>
      <c r="C67" s="32"/>
      <c r="D67" s="32" t="s">
        <v>84</v>
      </c>
      <c r="E67" s="32"/>
      <c r="F67" s="36"/>
      <c r="G67" s="32"/>
      <c r="H67" s="32" t="s">
        <v>25</v>
      </c>
      <c r="I67" s="37"/>
      <c r="J67" s="37"/>
      <c r="K67" s="37"/>
      <c r="L67" s="37"/>
      <c r="M67" s="37"/>
      <c r="N67" s="37"/>
      <c r="O67" s="37"/>
      <c r="P67" s="37"/>
      <c r="Q67" s="33" t="s">
        <v>45</v>
      </c>
    </row>
    <row r="68" spans="1:17" s="40" customFormat="1" ht="15.75" customHeight="1">
      <c r="A68" s="31" t="s">
        <v>121</v>
      </c>
      <c r="B68" s="32"/>
      <c r="C68" s="32"/>
      <c r="D68" s="32" t="s">
        <v>84</v>
      </c>
      <c r="E68" s="32"/>
      <c r="F68" s="36"/>
      <c r="G68" s="32"/>
      <c r="H68" s="32" t="s">
        <v>25</v>
      </c>
      <c r="I68" s="37"/>
      <c r="J68" s="37"/>
      <c r="K68" s="37"/>
      <c r="L68" s="37"/>
      <c r="M68" s="37"/>
      <c r="N68" s="37"/>
      <c r="O68" s="37"/>
      <c r="P68" s="37"/>
      <c r="Q68" s="33" t="s">
        <v>45</v>
      </c>
    </row>
    <row r="69" spans="1:17" s="34" customFormat="1" ht="15.75" customHeight="1">
      <c r="A69" s="31" t="s">
        <v>122</v>
      </c>
      <c r="B69" s="32"/>
      <c r="C69" s="32"/>
      <c r="D69" s="32" t="s">
        <v>84</v>
      </c>
      <c r="E69" s="32"/>
      <c r="F69" s="36"/>
      <c r="G69" s="32"/>
      <c r="H69" s="32" t="s">
        <v>25</v>
      </c>
      <c r="I69" s="37"/>
      <c r="J69" s="37"/>
      <c r="K69" s="37"/>
      <c r="L69" s="37"/>
      <c r="M69" s="37"/>
      <c r="N69" s="37"/>
      <c r="O69" s="37"/>
      <c r="P69" s="37"/>
      <c r="Q69" s="33" t="s">
        <v>45</v>
      </c>
    </row>
    <row r="70" spans="1:17" s="34" customFormat="1" ht="15.75" customHeight="1">
      <c r="A70" s="31" t="s">
        <v>123</v>
      </c>
      <c r="B70" s="32">
        <v>0</v>
      </c>
      <c r="C70" s="32"/>
      <c r="D70" s="32" t="s">
        <v>84</v>
      </c>
      <c r="E70" s="32">
        <v>0</v>
      </c>
      <c r="F70" s="36"/>
      <c r="G70" s="32"/>
      <c r="H70" s="32" t="s">
        <v>25</v>
      </c>
      <c r="I70" s="37">
        <v>0</v>
      </c>
      <c r="J70" s="37"/>
      <c r="K70" s="37"/>
      <c r="L70" s="37"/>
      <c r="M70" s="37"/>
      <c r="N70" s="37">
        <v>0</v>
      </c>
      <c r="O70" s="37"/>
      <c r="P70" s="37"/>
      <c r="Q70" s="33" t="s">
        <v>45</v>
      </c>
    </row>
    <row r="71" spans="1:17" s="45" customFormat="1" ht="15.75" customHeight="1">
      <c r="A71" s="41" t="s">
        <v>329</v>
      </c>
      <c r="B71" s="33"/>
      <c r="C71" s="33"/>
      <c r="D71" s="33" t="s">
        <v>84</v>
      </c>
      <c r="E71" s="33"/>
      <c r="F71" s="33"/>
      <c r="G71" s="33"/>
      <c r="H71" s="42" t="s">
        <v>25</v>
      </c>
      <c r="I71" s="43"/>
      <c r="J71" s="43"/>
      <c r="K71" s="43"/>
      <c r="L71" s="43"/>
      <c r="M71" s="43"/>
      <c r="N71" s="43"/>
      <c r="O71" s="43"/>
      <c r="P71" s="43"/>
      <c r="Q71" s="44" t="s">
        <v>25</v>
      </c>
    </row>
    <row r="72" spans="1:17" s="34" customFormat="1" ht="15.75" customHeight="1">
      <c r="A72" s="31" t="s">
        <v>124</v>
      </c>
      <c r="B72" s="32"/>
      <c r="C72" s="32"/>
      <c r="D72" s="32" t="s">
        <v>84</v>
      </c>
      <c r="E72" s="32"/>
      <c r="F72" s="36"/>
      <c r="G72" s="32"/>
      <c r="H72" s="32" t="s">
        <v>25</v>
      </c>
      <c r="I72" s="37"/>
      <c r="J72" s="37"/>
      <c r="K72" s="37"/>
      <c r="L72" s="37"/>
      <c r="M72" s="37"/>
      <c r="N72" s="37"/>
      <c r="O72" s="37"/>
      <c r="P72" s="37"/>
      <c r="Q72" s="33" t="s">
        <v>125</v>
      </c>
    </row>
    <row r="73" spans="1:17" s="34" customFormat="1" ht="15.75" customHeight="1">
      <c r="A73" s="31" t="s">
        <v>126</v>
      </c>
      <c r="B73" s="32"/>
      <c r="C73" s="32"/>
      <c r="D73" s="32" t="s">
        <v>84</v>
      </c>
      <c r="E73" s="32"/>
      <c r="F73" s="36"/>
      <c r="G73" s="32"/>
      <c r="H73" s="32" t="s">
        <v>25</v>
      </c>
      <c r="I73" s="37"/>
      <c r="J73" s="37"/>
      <c r="K73" s="37"/>
      <c r="L73" s="37"/>
      <c r="M73" s="37"/>
      <c r="N73" s="37"/>
      <c r="O73" s="37"/>
      <c r="P73" s="37"/>
      <c r="Q73" s="33" t="s">
        <v>114</v>
      </c>
    </row>
    <row r="74" spans="1:17" s="34" customFormat="1" ht="15.75" customHeight="1">
      <c r="A74" s="30" t="s">
        <v>127</v>
      </c>
      <c r="B74" s="28">
        <f>B75+B82</f>
        <v>6</v>
      </c>
      <c r="C74" s="28" t="s">
        <v>25</v>
      </c>
      <c r="D74" s="28" t="s">
        <v>25</v>
      </c>
      <c r="E74" s="28" t="s">
        <v>25</v>
      </c>
      <c r="F74" s="28" t="s">
        <v>25</v>
      </c>
      <c r="G74" s="28" t="s">
        <v>25</v>
      </c>
      <c r="H74" s="28" t="s">
        <v>25</v>
      </c>
      <c r="I74" s="28">
        <f t="shared" ref="I74:M74" si="9">I75+I82</f>
        <v>246.46</v>
      </c>
      <c r="J74" s="28">
        <f t="shared" si="9"/>
        <v>246.46</v>
      </c>
      <c r="K74" s="28">
        <f t="shared" si="9"/>
        <v>122</v>
      </c>
      <c r="L74" s="28">
        <f t="shared" si="9"/>
        <v>113.56</v>
      </c>
      <c r="M74" s="28">
        <f t="shared" si="9"/>
        <v>10.9</v>
      </c>
      <c r="N74" s="28"/>
      <c r="O74" s="28"/>
      <c r="P74" s="28"/>
      <c r="Q74" s="27"/>
    </row>
    <row r="75" spans="1:17" s="34" customFormat="1" ht="15.75" customHeight="1">
      <c r="A75" s="31" t="s">
        <v>128</v>
      </c>
      <c r="B75" s="32">
        <f>B76+B79</f>
        <v>3</v>
      </c>
      <c r="C75" s="32"/>
      <c r="D75" s="32" t="s">
        <v>116</v>
      </c>
      <c r="E75" s="32">
        <f t="shared" ref="E75:J75" si="10">E76+E79</f>
        <v>480</v>
      </c>
      <c r="F75" s="32" t="s">
        <v>25</v>
      </c>
      <c r="G75" s="32" t="s">
        <v>25</v>
      </c>
      <c r="H75" s="32" t="s">
        <v>25</v>
      </c>
      <c r="I75" s="32">
        <f t="shared" si="10"/>
        <v>30.26</v>
      </c>
      <c r="J75" s="32">
        <f t="shared" si="10"/>
        <v>30.26</v>
      </c>
      <c r="K75" s="32"/>
      <c r="L75" s="32">
        <f>L76+L79</f>
        <v>19.36</v>
      </c>
      <c r="M75" s="32">
        <f>M76+M79</f>
        <v>10.9</v>
      </c>
      <c r="N75" s="32"/>
      <c r="O75" s="32"/>
      <c r="P75" s="32"/>
      <c r="Q75" s="33"/>
    </row>
    <row r="76" spans="1:17" s="34" customFormat="1" ht="39" customHeight="1">
      <c r="A76" s="31" t="s">
        <v>129</v>
      </c>
      <c r="B76" s="32">
        <v>1</v>
      </c>
      <c r="C76" s="32"/>
      <c r="D76" s="32" t="s">
        <v>116</v>
      </c>
      <c r="E76" s="32">
        <v>200</v>
      </c>
      <c r="F76" s="36"/>
      <c r="G76" s="32"/>
      <c r="H76" s="32" t="s">
        <v>25</v>
      </c>
      <c r="I76" s="37">
        <v>14.8</v>
      </c>
      <c r="J76" s="37">
        <v>14.8</v>
      </c>
      <c r="K76" s="37"/>
      <c r="L76" s="37">
        <v>14.8</v>
      </c>
      <c r="M76" s="37"/>
      <c r="N76" s="37"/>
      <c r="O76" s="37"/>
      <c r="P76" s="37"/>
      <c r="Q76" s="33" t="s">
        <v>130</v>
      </c>
    </row>
    <row r="77" spans="1:17" s="34" customFormat="1" ht="21.95" customHeight="1">
      <c r="A77" s="35" t="s">
        <v>131</v>
      </c>
      <c r="B77" s="32">
        <v>1</v>
      </c>
      <c r="C77" s="32" t="s">
        <v>33</v>
      </c>
      <c r="D77" s="32" t="s">
        <v>116</v>
      </c>
      <c r="E77" s="32">
        <v>200</v>
      </c>
      <c r="F77" s="36" t="s">
        <v>132</v>
      </c>
      <c r="G77" s="32" t="s">
        <v>35</v>
      </c>
      <c r="H77" s="32" t="s">
        <v>36</v>
      </c>
      <c r="I77" s="37">
        <v>14.8</v>
      </c>
      <c r="J77" s="37">
        <v>14.8</v>
      </c>
      <c r="K77" s="37"/>
      <c r="L77" s="37">
        <v>14.8</v>
      </c>
      <c r="M77" s="37"/>
      <c r="N77" s="37"/>
      <c r="O77" s="37"/>
      <c r="P77" s="37"/>
      <c r="Q77" s="33" t="s">
        <v>130</v>
      </c>
    </row>
    <row r="78" spans="1:17" s="34" customFormat="1" ht="15.75" customHeight="1">
      <c r="A78" s="31" t="s">
        <v>133</v>
      </c>
      <c r="B78" s="32"/>
      <c r="C78" s="32"/>
      <c r="D78" s="32" t="s">
        <v>116</v>
      </c>
      <c r="E78" s="32"/>
      <c r="F78" s="36"/>
      <c r="G78" s="32"/>
      <c r="H78" s="32" t="s">
        <v>25</v>
      </c>
      <c r="I78" s="37"/>
      <c r="J78" s="37"/>
      <c r="K78" s="37"/>
      <c r="L78" s="37"/>
      <c r="M78" s="37"/>
      <c r="N78" s="37"/>
      <c r="O78" s="37"/>
      <c r="P78" s="37"/>
      <c r="Q78" s="33" t="s">
        <v>37</v>
      </c>
    </row>
    <row r="79" spans="1:17" s="34" customFormat="1" ht="15.75" customHeight="1">
      <c r="A79" s="31" t="s">
        <v>134</v>
      </c>
      <c r="B79" s="32">
        <v>2</v>
      </c>
      <c r="C79" s="32"/>
      <c r="D79" s="32" t="s">
        <v>116</v>
      </c>
      <c r="E79" s="32">
        <f>E80+E81</f>
        <v>280</v>
      </c>
      <c r="F79" s="32" t="s">
        <v>25</v>
      </c>
      <c r="G79" s="32" t="s">
        <v>25</v>
      </c>
      <c r="H79" s="32" t="s">
        <v>25</v>
      </c>
      <c r="I79" s="32">
        <f t="shared" ref="I79:M79" si="11">I80+I81</f>
        <v>15.46</v>
      </c>
      <c r="J79" s="32">
        <f t="shared" si="11"/>
        <v>15.46</v>
      </c>
      <c r="K79" s="32">
        <f t="shared" si="11"/>
        <v>0</v>
      </c>
      <c r="L79" s="32">
        <f t="shared" si="11"/>
        <v>4.5599999999999996</v>
      </c>
      <c r="M79" s="32">
        <f t="shared" si="11"/>
        <v>10.9</v>
      </c>
      <c r="N79" s="37"/>
      <c r="O79" s="37"/>
      <c r="P79" s="37"/>
      <c r="Q79" s="33" t="s">
        <v>135</v>
      </c>
    </row>
    <row r="80" spans="1:17" s="46" customFormat="1" ht="23.1" customHeight="1">
      <c r="A80" s="35" t="s">
        <v>136</v>
      </c>
      <c r="B80" s="32">
        <v>1</v>
      </c>
      <c r="C80" s="32" t="s">
        <v>33</v>
      </c>
      <c r="D80" s="32" t="s">
        <v>116</v>
      </c>
      <c r="E80" s="32">
        <v>30</v>
      </c>
      <c r="F80" s="36" t="s">
        <v>137</v>
      </c>
      <c r="G80" s="32" t="s">
        <v>35</v>
      </c>
      <c r="H80" s="32" t="s">
        <v>36</v>
      </c>
      <c r="I80" s="37">
        <v>6.36</v>
      </c>
      <c r="J80" s="37">
        <v>6.36</v>
      </c>
      <c r="K80" s="37"/>
      <c r="L80" s="37">
        <v>0.56000000000000005</v>
      </c>
      <c r="M80" s="37">
        <v>5.8</v>
      </c>
      <c r="N80" s="37"/>
      <c r="O80" s="37"/>
      <c r="P80" s="37"/>
      <c r="Q80" s="32" t="s">
        <v>135</v>
      </c>
    </row>
    <row r="81" spans="1:17" s="46" customFormat="1" ht="21" customHeight="1">
      <c r="A81" s="35" t="s">
        <v>138</v>
      </c>
      <c r="B81" s="32">
        <v>1</v>
      </c>
      <c r="C81" s="32" t="s">
        <v>33</v>
      </c>
      <c r="D81" s="32" t="s">
        <v>116</v>
      </c>
      <c r="E81" s="32">
        <v>250</v>
      </c>
      <c r="F81" s="36" t="s">
        <v>139</v>
      </c>
      <c r="G81" s="32" t="s">
        <v>35</v>
      </c>
      <c r="H81" s="32" t="s">
        <v>36</v>
      </c>
      <c r="I81" s="37">
        <v>9.1</v>
      </c>
      <c r="J81" s="37">
        <v>9.1</v>
      </c>
      <c r="K81" s="37"/>
      <c r="L81" s="37">
        <v>4</v>
      </c>
      <c r="M81" s="37">
        <v>5.0999999999999996</v>
      </c>
      <c r="N81" s="37"/>
      <c r="O81" s="37"/>
      <c r="P81" s="37"/>
      <c r="Q81" s="32" t="s">
        <v>135</v>
      </c>
    </row>
    <row r="82" spans="1:17" s="34" customFormat="1" ht="15.75" customHeight="1">
      <c r="A82" s="31" t="s">
        <v>140</v>
      </c>
      <c r="B82" s="32">
        <f>B83+B85+B87</f>
        <v>3</v>
      </c>
      <c r="C82" s="32" t="s">
        <v>25</v>
      </c>
      <c r="D82" s="32" t="s">
        <v>116</v>
      </c>
      <c r="E82" s="32">
        <f t="shared" ref="E82:L82" si="12">E83+E85+E87</f>
        <v>4174</v>
      </c>
      <c r="F82" s="32" t="s">
        <v>25</v>
      </c>
      <c r="G82" s="32" t="s">
        <v>25</v>
      </c>
      <c r="H82" s="32" t="s">
        <v>25</v>
      </c>
      <c r="I82" s="32">
        <f t="shared" si="12"/>
        <v>216.2</v>
      </c>
      <c r="J82" s="32">
        <f t="shared" si="12"/>
        <v>216.2</v>
      </c>
      <c r="K82" s="32">
        <f t="shared" si="12"/>
        <v>122</v>
      </c>
      <c r="L82" s="32">
        <f t="shared" si="12"/>
        <v>94.2</v>
      </c>
      <c r="M82" s="32"/>
      <c r="N82" s="32"/>
      <c r="O82" s="32"/>
      <c r="P82" s="32"/>
      <c r="Q82" s="33"/>
    </row>
    <row r="83" spans="1:17" s="34" customFormat="1" ht="15.75" customHeight="1">
      <c r="A83" s="31" t="s">
        <v>141</v>
      </c>
      <c r="B83" s="32">
        <v>1</v>
      </c>
      <c r="C83" s="32"/>
      <c r="D83" s="32" t="s">
        <v>116</v>
      </c>
      <c r="E83" s="32">
        <v>500</v>
      </c>
      <c r="F83" s="36"/>
      <c r="G83" s="32"/>
      <c r="H83" s="32" t="s">
        <v>25</v>
      </c>
      <c r="I83" s="37">
        <v>50</v>
      </c>
      <c r="J83" s="37">
        <v>50</v>
      </c>
      <c r="K83" s="37">
        <v>50</v>
      </c>
      <c r="L83" s="37"/>
      <c r="M83" s="37"/>
      <c r="N83" s="37"/>
      <c r="O83" s="37"/>
      <c r="P83" s="37"/>
      <c r="Q83" s="33" t="s">
        <v>45</v>
      </c>
    </row>
    <row r="84" spans="1:17" s="34" customFormat="1" ht="15.75" customHeight="1">
      <c r="A84" s="35" t="s">
        <v>142</v>
      </c>
      <c r="B84" s="32">
        <v>1</v>
      </c>
      <c r="C84" s="32" t="s">
        <v>33</v>
      </c>
      <c r="D84" s="32" t="s">
        <v>116</v>
      </c>
      <c r="E84" s="32">
        <v>500</v>
      </c>
      <c r="F84" s="36" t="s">
        <v>143</v>
      </c>
      <c r="G84" s="32" t="s">
        <v>35</v>
      </c>
      <c r="H84" s="32" t="s">
        <v>36</v>
      </c>
      <c r="I84" s="37">
        <v>50</v>
      </c>
      <c r="J84" s="37">
        <v>50</v>
      </c>
      <c r="K84" s="37">
        <v>50</v>
      </c>
      <c r="L84" s="37"/>
      <c r="M84" s="37"/>
      <c r="N84" s="37"/>
      <c r="O84" s="37"/>
      <c r="P84" s="37"/>
      <c r="Q84" s="33" t="s">
        <v>45</v>
      </c>
    </row>
    <row r="85" spans="1:17" s="34" customFormat="1" ht="15.75" customHeight="1">
      <c r="A85" s="31" t="s">
        <v>144</v>
      </c>
      <c r="B85" s="32">
        <v>1</v>
      </c>
      <c r="C85" s="32"/>
      <c r="D85" s="32" t="s">
        <v>116</v>
      </c>
      <c r="E85" s="32">
        <v>2400</v>
      </c>
      <c r="F85" s="36"/>
      <c r="G85" s="32"/>
      <c r="H85" s="32" t="s">
        <v>25</v>
      </c>
      <c r="I85" s="37">
        <v>72</v>
      </c>
      <c r="J85" s="37">
        <v>72</v>
      </c>
      <c r="K85" s="37">
        <v>72</v>
      </c>
      <c r="L85" s="37"/>
      <c r="M85" s="37"/>
      <c r="N85" s="37"/>
      <c r="O85" s="37"/>
      <c r="P85" s="37"/>
      <c r="Q85" s="33" t="s">
        <v>45</v>
      </c>
    </row>
    <row r="86" spans="1:17" s="34" customFormat="1" ht="20.100000000000001" customHeight="1">
      <c r="A86" s="35" t="s">
        <v>145</v>
      </c>
      <c r="B86" s="32">
        <v>1</v>
      </c>
      <c r="C86" s="32" t="s">
        <v>33</v>
      </c>
      <c r="D86" s="32" t="s">
        <v>116</v>
      </c>
      <c r="E86" s="32">
        <v>2400</v>
      </c>
      <c r="F86" s="36" t="s">
        <v>146</v>
      </c>
      <c r="G86" s="32" t="s">
        <v>35</v>
      </c>
      <c r="H86" s="32" t="s">
        <v>36</v>
      </c>
      <c r="I86" s="37">
        <v>72</v>
      </c>
      <c r="J86" s="37">
        <v>72</v>
      </c>
      <c r="K86" s="37">
        <v>72</v>
      </c>
      <c r="L86" s="37"/>
      <c r="M86" s="37"/>
      <c r="N86" s="37"/>
      <c r="O86" s="37"/>
      <c r="P86" s="37"/>
      <c r="Q86" s="33" t="s">
        <v>45</v>
      </c>
    </row>
    <row r="87" spans="1:17" s="34" customFormat="1" ht="15.75" customHeight="1">
      <c r="A87" s="31" t="s">
        <v>147</v>
      </c>
      <c r="B87" s="32">
        <v>1</v>
      </c>
      <c r="C87" s="32"/>
      <c r="D87" s="32" t="s">
        <v>116</v>
      </c>
      <c r="E87" s="32">
        <v>1274</v>
      </c>
      <c r="F87" s="36"/>
      <c r="G87" s="32"/>
      <c r="H87" s="32" t="s">
        <v>25</v>
      </c>
      <c r="I87" s="37">
        <v>94.2</v>
      </c>
      <c r="J87" s="37">
        <v>94.2</v>
      </c>
      <c r="K87" s="37"/>
      <c r="L87" s="37">
        <v>94.2</v>
      </c>
      <c r="M87" s="37"/>
      <c r="N87" s="37"/>
      <c r="O87" s="37"/>
      <c r="P87" s="37"/>
      <c r="Q87" s="33" t="s">
        <v>130</v>
      </c>
    </row>
    <row r="88" spans="1:17" s="34" customFormat="1" ht="24.95" customHeight="1">
      <c r="A88" s="35" t="s">
        <v>148</v>
      </c>
      <c r="B88" s="32">
        <v>1</v>
      </c>
      <c r="C88" s="32" t="s">
        <v>33</v>
      </c>
      <c r="D88" s="32" t="s">
        <v>116</v>
      </c>
      <c r="E88" s="32">
        <v>1274</v>
      </c>
      <c r="F88" s="36" t="s">
        <v>149</v>
      </c>
      <c r="G88" s="32" t="s">
        <v>35</v>
      </c>
      <c r="H88" s="32" t="s">
        <v>36</v>
      </c>
      <c r="I88" s="37">
        <v>94.2</v>
      </c>
      <c r="J88" s="37">
        <v>94.2</v>
      </c>
      <c r="K88" s="37"/>
      <c r="L88" s="37">
        <v>94.2</v>
      </c>
      <c r="M88" s="37"/>
      <c r="N88" s="37"/>
      <c r="O88" s="37"/>
      <c r="P88" s="37"/>
      <c r="Q88" s="33" t="s">
        <v>130</v>
      </c>
    </row>
    <row r="89" spans="1:17" s="45" customFormat="1" ht="15.75" customHeight="1">
      <c r="A89" s="30" t="s">
        <v>150</v>
      </c>
      <c r="B89" s="28">
        <f>B94</f>
        <v>2</v>
      </c>
      <c r="C89" s="28" t="s">
        <v>25</v>
      </c>
      <c r="D89" s="28" t="str">
        <f t="shared" ref="D89:M89" si="13">D94</f>
        <v>/</v>
      </c>
      <c r="E89" s="28" t="s">
        <v>25</v>
      </c>
      <c r="F89" s="28" t="s">
        <v>25</v>
      </c>
      <c r="G89" s="28" t="s">
        <v>25</v>
      </c>
      <c r="H89" s="28" t="str">
        <f t="shared" si="13"/>
        <v>/</v>
      </c>
      <c r="I89" s="28">
        <f t="shared" si="13"/>
        <v>212</v>
      </c>
      <c r="J89" s="28">
        <f t="shared" si="13"/>
        <v>160</v>
      </c>
      <c r="K89" s="28"/>
      <c r="L89" s="28">
        <f t="shared" si="13"/>
        <v>95</v>
      </c>
      <c r="M89" s="28">
        <f t="shared" si="13"/>
        <v>65</v>
      </c>
      <c r="N89" s="28"/>
      <c r="O89" s="28"/>
      <c r="P89" s="28">
        <f>P94</f>
        <v>52</v>
      </c>
      <c r="Q89" s="27"/>
    </row>
    <row r="90" spans="1:17" s="45" customFormat="1" ht="15.75" customHeight="1">
      <c r="A90" s="31" t="s">
        <v>151</v>
      </c>
      <c r="B90" s="32"/>
      <c r="C90" s="32"/>
      <c r="D90" s="32" t="s">
        <v>152</v>
      </c>
      <c r="E90" s="32"/>
      <c r="F90" s="36"/>
      <c r="G90" s="32"/>
      <c r="H90" s="32" t="s">
        <v>25</v>
      </c>
      <c r="I90" s="37"/>
      <c r="J90" s="37"/>
      <c r="K90" s="37"/>
      <c r="L90" s="37"/>
      <c r="M90" s="37"/>
      <c r="N90" s="37"/>
      <c r="O90" s="37"/>
      <c r="P90" s="37"/>
      <c r="Q90" s="33"/>
    </row>
    <row r="91" spans="1:17" s="45" customFormat="1" ht="15.75" customHeight="1">
      <c r="A91" s="31" t="s">
        <v>153</v>
      </c>
      <c r="B91" s="32"/>
      <c r="C91" s="32"/>
      <c r="D91" s="32" t="s">
        <v>25</v>
      </c>
      <c r="E91" s="32"/>
      <c r="F91" s="36"/>
      <c r="G91" s="32"/>
      <c r="H91" s="32" t="s">
        <v>25</v>
      </c>
      <c r="I91" s="37"/>
      <c r="J91" s="37"/>
      <c r="K91" s="37"/>
      <c r="L91" s="37"/>
      <c r="M91" s="37"/>
      <c r="N91" s="37"/>
      <c r="O91" s="37"/>
      <c r="P91" s="37"/>
      <c r="Q91" s="33" t="s">
        <v>154</v>
      </c>
    </row>
    <row r="92" spans="1:17" s="45" customFormat="1" ht="15.75" customHeight="1">
      <c r="A92" s="31" t="s">
        <v>155</v>
      </c>
      <c r="B92" s="32"/>
      <c r="C92" s="32"/>
      <c r="D92" s="32" t="s">
        <v>25</v>
      </c>
      <c r="E92" s="32"/>
      <c r="F92" s="36"/>
      <c r="G92" s="32"/>
      <c r="H92" s="32" t="s">
        <v>25</v>
      </c>
      <c r="I92" s="37"/>
      <c r="J92" s="37"/>
      <c r="K92" s="37"/>
      <c r="L92" s="37"/>
      <c r="M92" s="37"/>
      <c r="N92" s="37"/>
      <c r="O92" s="37"/>
      <c r="P92" s="37"/>
      <c r="Q92" s="33" t="s">
        <v>156</v>
      </c>
    </row>
    <row r="93" spans="1:17" s="45" customFormat="1" ht="15.75" customHeight="1">
      <c r="A93" s="31" t="s">
        <v>157</v>
      </c>
      <c r="B93" s="32"/>
      <c r="C93" s="32"/>
      <c r="D93" s="32" t="s">
        <v>25</v>
      </c>
      <c r="E93" s="32"/>
      <c r="F93" s="36"/>
      <c r="G93" s="32"/>
      <c r="H93" s="32" t="s">
        <v>25</v>
      </c>
      <c r="I93" s="37"/>
      <c r="J93" s="37"/>
      <c r="K93" s="37"/>
      <c r="L93" s="37"/>
      <c r="M93" s="37"/>
      <c r="N93" s="37"/>
      <c r="O93" s="37"/>
      <c r="P93" s="37"/>
      <c r="Q93" s="33" t="s">
        <v>45</v>
      </c>
    </row>
    <row r="94" spans="1:17" s="47" customFormat="1" ht="16.5" customHeight="1">
      <c r="A94" s="31" t="s">
        <v>158</v>
      </c>
      <c r="B94" s="35">
        <v>2</v>
      </c>
      <c r="C94" s="32"/>
      <c r="D94" s="32" t="s">
        <v>25</v>
      </c>
      <c r="E94" s="35">
        <v>2</v>
      </c>
      <c r="F94" s="36"/>
      <c r="G94" s="35"/>
      <c r="H94" s="32" t="s">
        <v>25</v>
      </c>
      <c r="I94" s="32">
        <v>212</v>
      </c>
      <c r="J94" s="32">
        <v>160</v>
      </c>
      <c r="K94" s="32"/>
      <c r="L94" s="32">
        <v>95</v>
      </c>
      <c r="M94" s="32">
        <v>65</v>
      </c>
      <c r="N94" s="32"/>
      <c r="O94" s="32"/>
      <c r="P94" s="32">
        <v>52</v>
      </c>
      <c r="Q94" s="33" t="s">
        <v>159</v>
      </c>
    </row>
    <row r="95" spans="1:17" s="47" customFormat="1" ht="23.1" customHeight="1">
      <c r="A95" s="35" t="s">
        <v>160</v>
      </c>
      <c r="B95" s="35">
        <v>1</v>
      </c>
      <c r="C95" s="32" t="s">
        <v>33</v>
      </c>
      <c r="D95" s="32" t="s">
        <v>84</v>
      </c>
      <c r="E95" s="35">
        <v>1</v>
      </c>
      <c r="F95" s="36" t="s">
        <v>161</v>
      </c>
      <c r="G95" s="35" t="s">
        <v>35</v>
      </c>
      <c r="H95" s="32" t="s">
        <v>36</v>
      </c>
      <c r="I95" s="38">
        <v>60</v>
      </c>
      <c r="J95" s="38">
        <v>40</v>
      </c>
      <c r="K95" s="38"/>
      <c r="L95" s="38">
        <v>40</v>
      </c>
      <c r="M95" s="38"/>
      <c r="N95" s="32"/>
      <c r="O95" s="32"/>
      <c r="P95" s="32">
        <v>20</v>
      </c>
      <c r="Q95" s="33" t="s">
        <v>159</v>
      </c>
    </row>
    <row r="96" spans="1:17" s="47" customFormat="1" ht="24.95" customHeight="1">
      <c r="A96" s="35" t="s">
        <v>162</v>
      </c>
      <c r="B96" s="35">
        <v>1</v>
      </c>
      <c r="C96" s="32" t="s">
        <v>33</v>
      </c>
      <c r="D96" s="32" t="s">
        <v>84</v>
      </c>
      <c r="E96" s="35">
        <v>1</v>
      </c>
      <c r="F96" s="36" t="s">
        <v>161</v>
      </c>
      <c r="G96" s="35" t="s">
        <v>35</v>
      </c>
      <c r="H96" s="32" t="s">
        <v>36</v>
      </c>
      <c r="I96" s="38">
        <v>52</v>
      </c>
      <c r="J96" s="38">
        <v>20</v>
      </c>
      <c r="K96" s="38"/>
      <c r="L96" s="38">
        <v>20</v>
      </c>
      <c r="M96" s="38"/>
      <c r="N96" s="32"/>
      <c r="O96" s="32"/>
      <c r="P96" s="32">
        <v>32</v>
      </c>
      <c r="Q96" s="33" t="s">
        <v>159</v>
      </c>
    </row>
    <row r="97" spans="1:17" ht="15.75" customHeight="1">
      <c r="A97" s="30" t="s">
        <v>163</v>
      </c>
      <c r="B97" s="28">
        <f>B98+B105+B108+B112+B113</f>
        <v>11</v>
      </c>
      <c r="C97" s="28" t="s">
        <v>25</v>
      </c>
      <c r="D97" s="28" t="s">
        <v>25</v>
      </c>
      <c r="E97" s="28" t="s">
        <v>25</v>
      </c>
      <c r="F97" s="28" t="s">
        <v>25</v>
      </c>
      <c r="G97" s="28" t="s">
        <v>25</v>
      </c>
      <c r="H97" s="28" t="s">
        <v>25</v>
      </c>
      <c r="I97" s="28">
        <f t="shared" ref="I97:M97" si="14">I98+I105+I108+I112+I113</f>
        <v>3394</v>
      </c>
      <c r="J97" s="28">
        <f t="shared" si="14"/>
        <v>3394</v>
      </c>
      <c r="K97" s="28">
        <f t="shared" si="14"/>
        <v>1784</v>
      </c>
      <c r="L97" s="28">
        <f t="shared" si="14"/>
        <v>1610</v>
      </c>
      <c r="M97" s="28">
        <f t="shared" si="14"/>
        <v>0</v>
      </c>
      <c r="N97" s="28"/>
      <c r="O97" s="28"/>
      <c r="P97" s="28"/>
      <c r="Q97" s="27"/>
    </row>
    <row r="98" spans="1:17" ht="21" customHeight="1">
      <c r="A98" s="31" t="s">
        <v>164</v>
      </c>
      <c r="B98" s="32">
        <v>6</v>
      </c>
      <c r="C98" s="32"/>
      <c r="D98" s="32" t="s">
        <v>165</v>
      </c>
      <c r="E98" s="32">
        <v>6</v>
      </c>
      <c r="F98" s="36"/>
      <c r="G98" s="32"/>
      <c r="H98" s="32" t="s">
        <v>25</v>
      </c>
      <c r="I98" s="37">
        <f t="shared" ref="I98:K98" si="15">I99+I100+I101+I102+I103+I104</f>
        <v>1784</v>
      </c>
      <c r="J98" s="37">
        <f t="shared" si="15"/>
        <v>1784</v>
      </c>
      <c r="K98" s="37">
        <f t="shared" si="15"/>
        <v>1784</v>
      </c>
      <c r="L98" s="37"/>
      <c r="M98" s="37"/>
      <c r="N98" s="37"/>
      <c r="O98" s="37"/>
      <c r="P98" s="37"/>
      <c r="Q98" s="33" t="s">
        <v>166</v>
      </c>
    </row>
    <row r="99" spans="1:17" ht="21" customHeight="1">
      <c r="A99" s="35" t="s">
        <v>167</v>
      </c>
      <c r="B99" s="32">
        <v>1</v>
      </c>
      <c r="C99" s="32" t="s">
        <v>33</v>
      </c>
      <c r="D99" s="32" t="s">
        <v>165</v>
      </c>
      <c r="E99" s="32">
        <v>1</v>
      </c>
      <c r="F99" s="36" t="s">
        <v>168</v>
      </c>
      <c r="G99" s="32" t="s">
        <v>169</v>
      </c>
      <c r="H99" s="32" t="s">
        <v>36</v>
      </c>
      <c r="I99" s="37">
        <v>432</v>
      </c>
      <c r="J99" s="37">
        <v>432</v>
      </c>
      <c r="K99" s="37">
        <v>432</v>
      </c>
      <c r="L99" s="37"/>
      <c r="M99" s="37"/>
      <c r="N99" s="37"/>
      <c r="O99" s="37"/>
      <c r="P99" s="37"/>
      <c r="Q99" s="33" t="s">
        <v>166</v>
      </c>
    </row>
    <row r="100" spans="1:17" ht="21" customHeight="1">
      <c r="A100" s="35" t="s">
        <v>170</v>
      </c>
      <c r="B100" s="32">
        <v>1</v>
      </c>
      <c r="C100" s="32" t="s">
        <v>33</v>
      </c>
      <c r="D100" s="32" t="s">
        <v>165</v>
      </c>
      <c r="E100" s="32">
        <v>1</v>
      </c>
      <c r="F100" s="36" t="s">
        <v>168</v>
      </c>
      <c r="G100" s="32" t="s">
        <v>169</v>
      </c>
      <c r="H100" s="32" t="s">
        <v>36</v>
      </c>
      <c r="I100" s="37">
        <v>432</v>
      </c>
      <c r="J100" s="37">
        <v>432</v>
      </c>
      <c r="K100" s="37">
        <v>432</v>
      </c>
      <c r="L100" s="37"/>
      <c r="M100" s="37"/>
      <c r="N100" s="37"/>
      <c r="O100" s="37"/>
      <c r="P100" s="37"/>
      <c r="Q100" s="33" t="s">
        <v>166</v>
      </c>
    </row>
    <row r="101" spans="1:17" ht="21" customHeight="1">
      <c r="A101" s="35" t="s">
        <v>171</v>
      </c>
      <c r="B101" s="32">
        <v>1</v>
      </c>
      <c r="C101" s="32" t="s">
        <v>33</v>
      </c>
      <c r="D101" s="32" t="s">
        <v>165</v>
      </c>
      <c r="E101" s="32">
        <v>1</v>
      </c>
      <c r="F101" s="36" t="s">
        <v>172</v>
      </c>
      <c r="G101" s="32" t="s">
        <v>169</v>
      </c>
      <c r="H101" s="32" t="s">
        <v>36</v>
      </c>
      <c r="I101" s="37">
        <v>230</v>
      </c>
      <c r="J101" s="37">
        <v>230</v>
      </c>
      <c r="K101" s="37">
        <v>230</v>
      </c>
      <c r="L101" s="37"/>
      <c r="M101" s="37"/>
      <c r="N101" s="37"/>
      <c r="O101" s="37"/>
      <c r="P101" s="37"/>
      <c r="Q101" s="33" t="s">
        <v>166</v>
      </c>
    </row>
    <row r="102" spans="1:17" ht="21" customHeight="1">
      <c r="A102" s="35" t="s">
        <v>173</v>
      </c>
      <c r="B102" s="32">
        <v>1</v>
      </c>
      <c r="C102" s="32" t="s">
        <v>33</v>
      </c>
      <c r="D102" s="32" t="s">
        <v>165</v>
      </c>
      <c r="E102" s="32">
        <v>1</v>
      </c>
      <c r="F102" s="36" t="s">
        <v>172</v>
      </c>
      <c r="G102" s="32" t="s">
        <v>169</v>
      </c>
      <c r="H102" s="32" t="s">
        <v>36</v>
      </c>
      <c r="I102" s="37">
        <v>230</v>
      </c>
      <c r="J102" s="37">
        <v>230</v>
      </c>
      <c r="K102" s="37">
        <v>230</v>
      </c>
      <c r="L102" s="37"/>
      <c r="M102" s="37"/>
      <c r="N102" s="37"/>
      <c r="O102" s="37"/>
      <c r="P102" s="37"/>
      <c r="Q102" s="33" t="s">
        <v>166</v>
      </c>
    </row>
    <row r="103" spans="1:17" ht="21" customHeight="1">
      <c r="A103" s="35" t="s">
        <v>174</v>
      </c>
      <c r="B103" s="32">
        <v>1</v>
      </c>
      <c r="C103" s="32" t="s">
        <v>33</v>
      </c>
      <c r="D103" s="32" t="s">
        <v>165</v>
      </c>
      <c r="E103" s="32">
        <v>1</v>
      </c>
      <c r="F103" s="36" t="s">
        <v>172</v>
      </c>
      <c r="G103" s="32" t="s">
        <v>169</v>
      </c>
      <c r="H103" s="32" t="s">
        <v>36</v>
      </c>
      <c r="I103" s="37">
        <v>230</v>
      </c>
      <c r="J103" s="37">
        <v>230</v>
      </c>
      <c r="K103" s="37">
        <v>230</v>
      </c>
      <c r="L103" s="37"/>
      <c r="M103" s="37"/>
      <c r="N103" s="37"/>
      <c r="O103" s="37"/>
      <c r="P103" s="37"/>
      <c r="Q103" s="33" t="s">
        <v>166</v>
      </c>
    </row>
    <row r="104" spans="1:17" ht="15.75" customHeight="1">
      <c r="A104" s="35" t="s">
        <v>175</v>
      </c>
      <c r="B104" s="32">
        <v>1</v>
      </c>
      <c r="C104" s="32" t="s">
        <v>33</v>
      </c>
      <c r="D104" s="32" t="s">
        <v>165</v>
      </c>
      <c r="E104" s="32">
        <v>1</v>
      </c>
      <c r="F104" s="36" t="s">
        <v>172</v>
      </c>
      <c r="G104" s="32" t="s">
        <v>169</v>
      </c>
      <c r="H104" s="32" t="s">
        <v>36</v>
      </c>
      <c r="I104" s="37">
        <v>230</v>
      </c>
      <c r="J104" s="37">
        <v>230</v>
      </c>
      <c r="K104" s="37">
        <v>230</v>
      </c>
      <c r="L104" s="37"/>
      <c r="M104" s="37"/>
      <c r="N104" s="37"/>
      <c r="O104" s="37"/>
      <c r="P104" s="37"/>
      <c r="Q104" s="33" t="s">
        <v>166</v>
      </c>
    </row>
    <row r="105" spans="1:17" ht="30" customHeight="1">
      <c r="A105" s="31" t="s">
        <v>176</v>
      </c>
      <c r="B105" s="32">
        <v>2</v>
      </c>
      <c r="C105" s="32"/>
      <c r="D105" s="32" t="s">
        <v>165</v>
      </c>
      <c r="E105" s="32">
        <v>2</v>
      </c>
      <c r="F105" s="36"/>
      <c r="G105" s="32"/>
      <c r="H105" s="32" t="s">
        <v>25</v>
      </c>
      <c r="I105" s="37">
        <f t="shared" ref="I105:L105" si="16">I106+I107</f>
        <v>270</v>
      </c>
      <c r="J105" s="37">
        <f t="shared" si="16"/>
        <v>270</v>
      </c>
      <c r="K105" s="37">
        <f t="shared" si="16"/>
        <v>0</v>
      </c>
      <c r="L105" s="37">
        <f t="shared" si="16"/>
        <v>270</v>
      </c>
      <c r="M105" s="37"/>
      <c r="N105" s="37"/>
      <c r="O105" s="37"/>
      <c r="P105" s="37"/>
      <c r="Q105" s="33" t="s">
        <v>166</v>
      </c>
    </row>
    <row r="106" spans="1:17" ht="24" customHeight="1">
      <c r="A106" s="35" t="s">
        <v>177</v>
      </c>
      <c r="B106" s="32">
        <v>1</v>
      </c>
      <c r="C106" s="32" t="s">
        <v>61</v>
      </c>
      <c r="D106" s="32" t="s">
        <v>165</v>
      </c>
      <c r="E106" s="32">
        <v>1</v>
      </c>
      <c r="F106" s="36" t="s">
        <v>178</v>
      </c>
      <c r="G106" s="32" t="s">
        <v>35</v>
      </c>
      <c r="H106" s="32" t="s">
        <v>36</v>
      </c>
      <c r="I106" s="37">
        <v>180</v>
      </c>
      <c r="J106" s="37">
        <v>180</v>
      </c>
      <c r="K106" s="37"/>
      <c r="L106" s="37">
        <v>180</v>
      </c>
      <c r="M106" s="37"/>
      <c r="N106" s="37"/>
      <c r="O106" s="37"/>
      <c r="P106" s="37"/>
      <c r="Q106" s="33" t="s">
        <v>166</v>
      </c>
    </row>
    <row r="107" spans="1:17" ht="24" customHeight="1">
      <c r="A107" s="35" t="s">
        <v>179</v>
      </c>
      <c r="B107" s="32">
        <v>1</v>
      </c>
      <c r="C107" s="32" t="s">
        <v>61</v>
      </c>
      <c r="D107" s="32" t="s">
        <v>165</v>
      </c>
      <c r="E107" s="32">
        <v>1</v>
      </c>
      <c r="F107" s="36" t="s">
        <v>180</v>
      </c>
      <c r="G107" s="32" t="s">
        <v>35</v>
      </c>
      <c r="H107" s="32" t="s">
        <v>36</v>
      </c>
      <c r="I107" s="37">
        <v>90</v>
      </c>
      <c r="J107" s="37">
        <v>90</v>
      </c>
      <c r="K107" s="37"/>
      <c r="L107" s="37">
        <v>90</v>
      </c>
      <c r="M107" s="37"/>
      <c r="N107" s="37"/>
      <c r="O107" s="37"/>
      <c r="P107" s="37"/>
      <c r="Q107" s="33" t="s">
        <v>166</v>
      </c>
    </row>
    <row r="108" spans="1:17" ht="33" customHeight="1">
      <c r="A108" s="31" t="s">
        <v>181</v>
      </c>
      <c r="B108" s="32">
        <v>3</v>
      </c>
      <c r="C108" s="32"/>
      <c r="D108" s="32" t="s">
        <v>165</v>
      </c>
      <c r="E108" s="32">
        <v>3</v>
      </c>
      <c r="F108" s="36"/>
      <c r="G108" s="32"/>
      <c r="H108" s="32"/>
      <c r="I108" s="37">
        <v>1340</v>
      </c>
      <c r="J108" s="37">
        <v>1340</v>
      </c>
      <c r="K108" s="37"/>
      <c r="L108" s="37">
        <v>1340</v>
      </c>
      <c r="M108" s="37"/>
      <c r="N108" s="37"/>
      <c r="O108" s="37"/>
      <c r="P108" s="37"/>
      <c r="Q108" s="33"/>
    </row>
    <row r="109" spans="1:17" ht="22.5" customHeight="1">
      <c r="A109" s="35" t="s">
        <v>182</v>
      </c>
      <c r="B109" s="32">
        <v>1</v>
      </c>
      <c r="C109" s="32" t="s">
        <v>61</v>
      </c>
      <c r="D109" s="32" t="s">
        <v>165</v>
      </c>
      <c r="E109" s="32">
        <v>1</v>
      </c>
      <c r="F109" s="36" t="s">
        <v>183</v>
      </c>
      <c r="G109" s="32" t="s">
        <v>169</v>
      </c>
      <c r="H109" s="32" t="s">
        <v>36</v>
      </c>
      <c r="I109" s="37">
        <v>376</v>
      </c>
      <c r="J109" s="37">
        <v>376</v>
      </c>
      <c r="K109" s="37"/>
      <c r="L109" s="37">
        <v>376</v>
      </c>
      <c r="M109" s="37"/>
      <c r="N109" s="37"/>
      <c r="O109" s="37"/>
      <c r="P109" s="37"/>
      <c r="Q109" s="33" t="s">
        <v>166</v>
      </c>
    </row>
    <row r="110" spans="1:17" ht="22.5" customHeight="1">
      <c r="A110" s="35" t="s">
        <v>184</v>
      </c>
      <c r="B110" s="32">
        <v>1</v>
      </c>
      <c r="C110" s="32" t="s">
        <v>61</v>
      </c>
      <c r="D110" s="32" t="s">
        <v>165</v>
      </c>
      <c r="E110" s="32">
        <v>1</v>
      </c>
      <c r="F110" s="36" t="s">
        <v>185</v>
      </c>
      <c r="G110" s="32" t="s">
        <v>169</v>
      </c>
      <c r="H110" s="32" t="s">
        <v>36</v>
      </c>
      <c r="I110" s="37">
        <v>688</v>
      </c>
      <c r="J110" s="37">
        <v>688</v>
      </c>
      <c r="K110" s="37"/>
      <c r="L110" s="37">
        <v>688</v>
      </c>
      <c r="M110" s="37"/>
      <c r="N110" s="37"/>
      <c r="O110" s="37"/>
      <c r="P110" s="37"/>
      <c r="Q110" s="33" t="s">
        <v>166</v>
      </c>
    </row>
    <row r="111" spans="1:17" ht="22.5" customHeight="1">
      <c r="A111" s="35" t="s">
        <v>186</v>
      </c>
      <c r="B111" s="32">
        <v>1</v>
      </c>
      <c r="C111" s="32" t="s">
        <v>61</v>
      </c>
      <c r="D111" s="32" t="s">
        <v>165</v>
      </c>
      <c r="E111" s="32">
        <v>1</v>
      </c>
      <c r="F111" s="36" t="s">
        <v>187</v>
      </c>
      <c r="G111" s="32" t="s">
        <v>169</v>
      </c>
      <c r="H111" s="32" t="s">
        <v>36</v>
      </c>
      <c r="I111" s="37">
        <v>276</v>
      </c>
      <c r="J111" s="37">
        <v>276</v>
      </c>
      <c r="K111" s="37"/>
      <c r="L111" s="37">
        <v>276</v>
      </c>
      <c r="M111" s="37"/>
      <c r="N111" s="37"/>
      <c r="O111" s="37"/>
      <c r="P111" s="37"/>
      <c r="Q111" s="33" t="s">
        <v>166</v>
      </c>
    </row>
    <row r="112" spans="1:17" ht="30" customHeight="1">
      <c r="A112" s="31" t="s">
        <v>188</v>
      </c>
      <c r="B112" s="32"/>
      <c r="C112" s="32"/>
      <c r="D112" s="32" t="s">
        <v>165</v>
      </c>
      <c r="E112" s="32"/>
      <c r="F112" s="36"/>
      <c r="G112" s="32"/>
      <c r="H112" s="32" t="s">
        <v>25</v>
      </c>
      <c r="I112" s="37"/>
      <c r="J112" s="37"/>
      <c r="K112" s="37"/>
      <c r="L112" s="37"/>
      <c r="M112" s="37"/>
      <c r="N112" s="37"/>
      <c r="O112" s="37"/>
      <c r="P112" s="37"/>
      <c r="Q112" s="33"/>
    </row>
    <row r="113" spans="1:17" ht="18" customHeight="1">
      <c r="A113" s="31" t="s">
        <v>189</v>
      </c>
      <c r="B113" s="32"/>
      <c r="C113" s="32"/>
      <c r="D113" s="32" t="s">
        <v>165</v>
      </c>
      <c r="E113" s="32"/>
      <c r="F113" s="36"/>
      <c r="G113" s="32"/>
      <c r="H113" s="32" t="s">
        <v>25</v>
      </c>
      <c r="I113" s="37"/>
      <c r="J113" s="37"/>
      <c r="K113" s="37"/>
      <c r="L113" s="37"/>
      <c r="M113" s="37"/>
      <c r="N113" s="37"/>
      <c r="O113" s="37"/>
      <c r="P113" s="37"/>
      <c r="Q113" s="33"/>
    </row>
    <row r="114" spans="1:17" ht="15.75" customHeight="1">
      <c r="A114" s="31" t="s">
        <v>190</v>
      </c>
      <c r="B114" s="32"/>
      <c r="C114" s="32"/>
      <c r="D114" s="32" t="s">
        <v>116</v>
      </c>
      <c r="E114" s="32"/>
      <c r="F114" s="36"/>
      <c r="G114" s="32"/>
      <c r="H114" s="32" t="s">
        <v>25</v>
      </c>
      <c r="I114" s="37"/>
      <c r="J114" s="37"/>
      <c r="K114" s="37"/>
      <c r="L114" s="37"/>
      <c r="M114" s="37"/>
      <c r="N114" s="37"/>
      <c r="O114" s="37"/>
      <c r="P114" s="37"/>
      <c r="Q114" s="33" t="s">
        <v>166</v>
      </c>
    </row>
    <row r="115" spans="1:17" ht="15.75" customHeight="1">
      <c r="A115" s="30" t="s">
        <v>191</v>
      </c>
      <c r="B115" s="28">
        <f>B116+B117+B123+B125</f>
        <v>7</v>
      </c>
      <c r="C115" s="28" t="s">
        <v>25</v>
      </c>
      <c r="D115" s="28" t="s">
        <v>25</v>
      </c>
      <c r="E115" s="28" t="s">
        <v>25</v>
      </c>
      <c r="F115" s="28" t="s">
        <v>25</v>
      </c>
      <c r="G115" s="28" t="s">
        <v>25</v>
      </c>
      <c r="H115" s="28" t="s">
        <v>25</v>
      </c>
      <c r="I115" s="28">
        <f t="shared" ref="I115:L115" si="17">I116+I117+I123+I125</f>
        <v>4660</v>
      </c>
      <c r="J115" s="28">
        <f t="shared" si="17"/>
        <v>4400</v>
      </c>
      <c r="K115" s="28">
        <f t="shared" si="17"/>
        <v>3640</v>
      </c>
      <c r="L115" s="28">
        <f t="shared" si="17"/>
        <v>760</v>
      </c>
      <c r="M115" s="28"/>
      <c r="N115" s="28">
        <f>N116+N117+N123+N125</f>
        <v>260</v>
      </c>
      <c r="O115" s="49"/>
      <c r="P115" s="49"/>
      <c r="Q115" s="27"/>
    </row>
    <row r="116" spans="1:17" ht="15.75" customHeight="1">
      <c r="A116" s="31" t="s">
        <v>192</v>
      </c>
      <c r="B116" s="32">
        <v>0</v>
      </c>
      <c r="C116" s="32"/>
      <c r="D116" s="32" t="s">
        <v>84</v>
      </c>
      <c r="E116" s="32">
        <v>0</v>
      </c>
      <c r="F116" s="36"/>
      <c r="G116" s="32"/>
      <c r="H116" s="32" t="s">
        <v>25</v>
      </c>
      <c r="I116" s="37">
        <v>0</v>
      </c>
      <c r="J116" s="37">
        <v>0</v>
      </c>
      <c r="K116" s="37">
        <v>0</v>
      </c>
      <c r="L116" s="37">
        <v>0</v>
      </c>
      <c r="M116" s="37"/>
      <c r="N116" s="37">
        <v>0</v>
      </c>
      <c r="O116" s="37"/>
      <c r="P116" s="37"/>
      <c r="Q116" s="33" t="s">
        <v>193</v>
      </c>
    </row>
    <row r="117" spans="1:17" ht="15.75" customHeight="1">
      <c r="A117" s="31" t="s">
        <v>194</v>
      </c>
      <c r="B117" s="32">
        <v>5</v>
      </c>
      <c r="C117" s="32"/>
      <c r="D117" s="32" t="s">
        <v>84</v>
      </c>
      <c r="E117" s="32">
        <v>5</v>
      </c>
      <c r="F117" s="36"/>
      <c r="G117" s="32"/>
      <c r="H117" s="32" t="s">
        <v>25</v>
      </c>
      <c r="I117" s="37">
        <v>4400</v>
      </c>
      <c r="J117" s="37">
        <v>4224</v>
      </c>
      <c r="K117" s="37">
        <v>3520</v>
      </c>
      <c r="L117" s="37">
        <v>704</v>
      </c>
      <c r="M117" s="37"/>
      <c r="N117" s="37">
        <v>176</v>
      </c>
      <c r="O117" s="37"/>
      <c r="P117" s="37"/>
      <c r="Q117" s="33" t="s">
        <v>193</v>
      </c>
    </row>
    <row r="118" spans="1:17" ht="23.1" customHeight="1">
      <c r="A118" s="35" t="s">
        <v>195</v>
      </c>
      <c r="B118" s="32">
        <v>1</v>
      </c>
      <c r="C118" s="32" t="s">
        <v>33</v>
      </c>
      <c r="D118" s="32" t="s">
        <v>84</v>
      </c>
      <c r="E118" s="32">
        <v>1</v>
      </c>
      <c r="F118" s="36" t="s">
        <v>196</v>
      </c>
      <c r="G118" s="32" t="s">
        <v>35</v>
      </c>
      <c r="H118" s="32" t="s">
        <v>36</v>
      </c>
      <c r="I118" s="37">
        <v>2700</v>
      </c>
      <c r="J118" s="37">
        <v>2592</v>
      </c>
      <c r="K118" s="37">
        <v>2160</v>
      </c>
      <c r="L118" s="37">
        <v>432</v>
      </c>
      <c r="M118" s="37"/>
      <c r="N118" s="37">
        <v>108</v>
      </c>
      <c r="O118" s="37"/>
      <c r="P118" s="37"/>
      <c r="Q118" s="33" t="s">
        <v>193</v>
      </c>
    </row>
    <row r="119" spans="1:17" ht="15.75" customHeight="1">
      <c r="A119" s="35" t="s">
        <v>197</v>
      </c>
      <c r="B119" s="32">
        <v>1</v>
      </c>
      <c r="C119" s="32" t="s">
        <v>33</v>
      </c>
      <c r="D119" s="32" t="s">
        <v>84</v>
      </c>
      <c r="E119" s="32">
        <v>1</v>
      </c>
      <c r="F119" s="36" t="s">
        <v>198</v>
      </c>
      <c r="G119" s="32" t="s">
        <v>35</v>
      </c>
      <c r="H119" s="32" t="s">
        <v>36</v>
      </c>
      <c r="I119" s="37">
        <v>500</v>
      </c>
      <c r="J119" s="37">
        <v>480</v>
      </c>
      <c r="K119" s="37">
        <v>400</v>
      </c>
      <c r="L119" s="37">
        <v>80</v>
      </c>
      <c r="M119" s="37"/>
      <c r="N119" s="37">
        <v>20</v>
      </c>
      <c r="O119" s="37"/>
      <c r="P119" s="37"/>
      <c r="Q119" s="33" t="s">
        <v>193</v>
      </c>
    </row>
    <row r="120" spans="1:17" ht="15.75" customHeight="1">
      <c r="A120" s="35" t="s">
        <v>199</v>
      </c>
      <c r="B120" s="32">
        <v>1</v>
      </c>
      <c r="C120" s="32" t="s">
        <v>33</v>
      </c>
      <c r="D120" s="32" t="s">
        <v>84</v>
      </c>
      <c r="E120" s="32">
        <v>1</v>
      </c>
      <c r="F120" s="36" t="s">
        <v>200</v>
      </c>
      <c r="G120" s="32" t="s">
        <v>35</v>
      </c>
      <c r="H120" s="32" t="s">
        <v>36</v>
      </c>
      <c r="I120" s="37">
        <v>500</v>
      </c>
      <c r="J120" s="37">
        <v>480</v>
      </c>
      <c r="K120" s="37">
        <v>400</v>
      </c>
      <c r="L120" s="37">
        <v>80</v>
      </c>
      <c r="M120" s="37"/>
      <c r="N120" s="37">
        <v>20</v>
      </c>
      <c r="O120" s="37"/>
      <c r="P120" s="37"/>
      <c r="Q120" s="33" t="s">
        <v>193</v>
      </c>
    </row>
    <row r="121" spans="1:17" ht="15.75" customHeight="1">
      <c r="A121" s="35" t="s">
        <v>201</v>
      </c>
      <c r="B121" s="32">
        <v>1</v>
      </c>
      <c r="C121" s="32" t="s">
        <v>33</v>
      </c>
      <c r="D121" s="32" t="s">
        <v>84</v>
      </c>
      <c r="E121" s="32">
        <v>1</v>
      </c>
      <c r="F121" s="36" t="s">
        <v>202</v>
      </c>
      <c r="G121" s="32" t="s">
        <v>35</v>
      </c>
      <c r="H121" s="32" t="s">
        <v>36</v>
      </c>
      <c r="I121" s="37">
        <v>400</v>
      </c>
      <c r="J121" s="37">
        <v>384</v>
      </c>
      <c r="K121" s="37">
        <v>320</v>
      </c>
      <c r="L121" s="37">
        <v>64</v>
      </c>
      <c r="M121" s="37"/>
      <c r="N121" s="37">
        <v>16</v>
      </c>
      <c r="O121" s="37"/>
      <c r="P121" s="37"/>
      <c r="Q121" s="33" t="s">
        <v>193</v>
      </c>
    </row>
    <row r="122" spans="1:17" ht="15.75" customHeight="1">
      <c r="A122" s="35" t="s">
        <v>203</v>
      </c>
      <c r="B122" s="32">
        <v>1</v>
      </c>
      <c r="C122" s="32" t="s">
        <v>33</v>
      </c>
      <c r="D122" s="32" t="s">
        <v>84</v>
      </c>
      <c r="E122" s="32">
        <v>1</v>
      </c>
      <c r="F122" s="36" t="s">
        <v>204</v>
      </c>
      <c r="G122" s="32" t="s">
        <v>35</v>
      </c>
      <c r="H122" s="32" t="s">
        <v>36</v>
      </c>
      <c r="I122" s="37">
        <v>300</v>
      </c>
      <c r="J122" s="37">
        <v>288</v>
      </c>
      <c r="K122" s="37">
        <v>240</v>
      </c>
      <c r="L122" s="37">
        <v>48</v>
      </c>
      <c r="M122" s="37"/>
      <c r="N122" s="37">
        <v>12</v>
      </c>
      <c r="O122" s="37"/>
      <c r="P122" s="37"/>
      <c r="Q122" s="33" t="s">
        <v>193</v>
      </c>
    </row>
    <row r="123" spans="1:17" ht="15.75" customHeight="1">
      <c r="A123" s="31" t="s">
        <v>205</v>
      </c>
      <c r="B123" s="32">
        <v>1</v>
      </c>
      <c r="C123" s="32"/>
      <c r="D123" s="32" t="s">
        <v>84</v>
      </c>
      <c r="E123" s="32">
        <v>1</v>
      </c>
      <c r="F123" s="36"/>
      <c r="G123" s="32"/>
      <c r="H123" s="32" t="s">
        <v>25</v>
      </c>
      <c r="I123" s="37">
        <v>160</v>
      </c>
      <c r="J123" s="37">
        <v>80</v>
      </c>
      <c r="K123" s="37">
        <v>40</v>
      </c>
      <c r="L123" s="37">
        <v>40</v>
      </c>
      <c r="M123" s="37"/>
      <c r="N123" s="37">
        <v>80</v>
      </c>
      <c r="O123" s="37"/>
      <c r="P123" s="37"/>
      <c r="Q123" s="33" t="s">
        <v>193</v>
      </c>
    </row>
    <row r="124" spans="1:17" ht="21.95" customHeight="1">
      <c r="A124" s="35" t="s">
        <v>206</v>
      </c>
      <c r="B124" s="32">
        <v>1</v>
      </c>
      <c r="C124" s="32" t="s">
        <v>33</v>
      </c>
      <c r="D124" s="32" t="s">
        <v>84</v>
      </c>
      <c r="E124" s="32">
        <v>1</v>
      </c>
      <c r="F124" s="36" t="s">
        <v>207</v>
      </c>
      <c r="G124" s="32" t="s">
        <v>35</v>
      </c>
      <c r="H124" s="32" t="s">
        <v>36</v>
      </c>
      <c r="I124" s="37">
        <v>160</v>
      </c>
      <c r="J124" s="37">
        <v>80</v>
      </c>
      <c r="K124" s="37">
        <v>40</v>
      </c>
      <c r="L124" s="37">
        <v>40</v>
      </c>
      <c r="M124" s="37"/>
      <c r="N124" s="37">
        <v>80</v>
      </c>
      <c r="O124" s="37"/>
      <c r="P124" s="37"/>
      <c r="Q124" s="33" t="s">
        <v>193</v>
      </c>
    </row>
    <row r="125" spans="1:17" ht="15.75" customHeight="1">
      <c r="A125" s="31" t="s">
        <v>208</v>
      </c>
      <c r="B125" s="32">
        <v>1</v>
      </c>
      <c r="C125" s="32"/>
      <c r="D125" s="32" t="s">
        <v>116</v>
      </c>
      <c r="E125" s="32">
        <v>400</v>
      </c>
      <c r="F125" s="36"/>
      <c r="G125" s="32"/>
      <c r="H125" s="32" t="s">
        <v>25</v>
      </c>
      <c r="I125" s="37">
        <v>100</v>
      </c>
      <c r="J125" s="37">
        <v>96</v>
      </c>
      <c r="K125" s="37">
        <v>80</v>
      </c>
      <c r="L125" s="37">
        <v>16</v>
      </c>
      <c r="M125" s="37"/>
      <c r="N125" s="37">
        <v>4</v>
      </c>
      <c r="O125" s="37"/>
      <c r="P125" s="37"/>
      <c r="Q125" s="33" t="s">
        <v>193</v>
      </c>
    </row>
    <row r="126" spans="1:17" s="39" customFormat="1" ht="21" customHeight="1">
      <c r="A126" s="35" t="s">
        <v>209</v>
      </c>
      <c r="B126" s="32">
        <v>1</v>
      </c>
      <c r="C126" s="32" t="s">
        <v>33</v>
      </c>
      <c r="D126" s="32" t="s">
        <v>116</v>
      </c>
      <c r="E126" s="32">
        <v>400</v>
      </c>
      <c r="F126" s="36" t="s">
        <v>210</v>
      </c>
      <c r="G126" s="32" t="s">
        <v>35</v>
      </c>
      <c r="H126" s="32" t="s">
        <v>36</v>
      </c>
      <c r="I126" s="37">
        <v>100</v>
      </c>
      <c r="J126" s="37">
        <v>96</v>
      </c>
      <c r="K126" s="37">
        <v>80</v>
      </c>
      <c r="L126" s="37">
        <v>16</v>
      </c>
      <c r="M126" s="37"/>
      <c r="N126" s="37">
        <v>4</v>
      </c>
      <c r="O126" s="37"/>
      <c r="P126" s="37"/>
      <c r="Q126" s="32" t="s">
        <v>193</v>
      </c>
    </row>
    <row r="127" spans="1:17" ht="15.75" customHeight="1">
      <c r="A127" s="30" t="s">
        <v>211</v>
      </c>
      <c r="B127" s="28"/>
      <c r="C127" s="32"/>
      <c r="D127" s="28"/>
      <c r="E127" s="28"/>
      <c r="F127" s="50"/>
      <c r="G127" s="32"/>
      <c r="H127" s="32" t="s">
        <v>25</v>
      </c>
      <c r="I127" s="49"/>
      <c r="J127" s="49"/>
      <c r="K127" s="49"/>
      <c r="L127" s="49"/>
      <c r="M127" s="49"/>
      <c r="N127" s="49"/>
      <c r="O127" s="49"/>
      <c r="P127" s="49"/>
      <c r="Q127" s="27"/>
    </row>
    <row r="128" spans="1:17" ht="15.75" customHeight="1">
      <c r="A128" s="31" t="s">
        <v>212</v>
      </c>
      <c r="B128" s="32"/>
      <c r="C128" s="32"/>
      <c r="D128" s="32"/>
      <c r="E128" s="32"/>
      <c r="F128" s="36"/>
      <c r="G128" s="32"/>
      <c r="H128" s="32" t="s">
        <v>25</v>
      </c>
      <c r="I128" s="37"/>
      <c r="J128" s="37"/>
      <c r="K128" s="37"/>
      <c r="L128" s="37"/>
      <c r="M128" s="37"/>
      <c r="N128" s="37"/>
      <c r="O128" s="37"/>
      <c r="P128" s="37"/>
      <c r="Q128" s="33"/>
    </row>
    <row r="129" spans="1:17" ht="15.75" customHeight="1">
      <c r="A129" s="31" t="s">
        <v>213</v>
      </c>
      <c r="B129" s="32"/>
      <c r="C129" s="32"/>
      <c r="D129" s="32" t="s">
        <v>30</v>
      </c>
      <c r="E129" s="32"/>
      <c r="F129" s="36"/>
      <c r="G129" s="32"/>
      <c r="H129" s="32" t="s">
        <v>25</v>
      </c>
      <c r="I129" s="37"/>
      <c r="J129" s="37"/>
      <c r="K129" s="37"/>
      <c r="L129" s="37"/>
      <c r="M129" s="37"/>
      <c r="N129" s="37"/>
      <c r="O129" s="37"/>
      <c r="P129" s="37"/>
      <c r="Q129" s="33" t="s">
        <v>74</v>
      </c>
    </row>
    <row r="130" spans="1:17" ht="15.75" customHeight="1">
      <c r="A130" s="31" t="s">
        <v>214</v>
      </c>
      <c r="B130" s="32"/>
      <c r="C130" s="32"/>
      <c r="D130" s="32" t="s">
        <v>30</v>
      </c>
      <c r="E130" s="32"/>
      <c r="F130" s="36"/>
      <c r="G130" s="32"/>
      <c r="H130" s="32" t="s">
        <v>25</v>
      </c>
      <c r="I130" s="37"/>
      <c r="J130" s="37"/>
      <c r="K130" s="37"/>
      <c r="L130" s="37"/>
      <c r="M130" s="37"/>
      <c r="N130" s="37"/>
      <c r="O130" s="37"/>
      <c r="P130" s="37"/>
      <c r="Q130" s="33" t="s">
        <v>74</v>
      </c>
    </row>
    <row r="131" spans="1:17" ht="15.75" customHeight="1">
      <c r="A131" s="31" t="s">
        <v>215</v>
      </c>
      <c r="B131" s="32"/>
      <c r="C131" s="32"/>
      <c r="D131" s="32"/>
      <c r="E131" s="32"/>
      <c r="F131" s="36"/>
      <c r="G131" s="32"/>
      <c r="H131" s="32" t="s">
        <v>25</v>
      </c>
      <c r="I131" s="37"/>
      <c r="J131" s="37"/>
      <c r="K131" s="37"/>
      <c r="L131" s="37"/>
      <c r="M131" s="37"/>
      <c r="N131" s="37"/>
      <c r="O131" s="37"/>
      <c r="P131" s="37"/>
      <c r="Q131" s="33"/>
    </row>
    <row r="132" spans="1:17" ht="15.75" customHeight="1">
      <c r="A132" s="31" t="s">
        <v>216</v>
      </c>
      <c r="B132" s="32"/>
      <c r="C132" s="32"/>
      <c r="D132" s="32"/>
      <c r="E132" s="32"/>
      <c r="F132" s="36"/>
      <c r="G132" s="32"/>
      <c r="H132" s="32" t="s">
        <v>25</v>
      </c>
      <c r="I132" s="37"/>
      <c r="J132" s="37"/>
      <c r="K132" s="37"/>
      <c r="L132" s="37"/>
      <c r="M132" s="37"/>
      <c r="N132" s="37"/>
      <c r="O132" s="37"/>
      <c r="P132" s="37"/>
      <c r="Q132" s="33"/>
    </row>
    <row r="133" spans="1:17" ht="20.25" customHeight="1">
      <c r="A133" s="31" t="s">
        <v>217</v>
      </c>
      <c r="B133" s="32"/>
      <c r="C133" s="32"/>
      <c r="D133" s="32" t="s">
        <v>218</v>
      </c>
      <c r="E133" s="32"/>
      <c r="F133" s="36"/>
      <c r="G133" s="32"/>
      <c r="H133" s="32" t="s">
        <v>25</v>
      </c>
      <c r="I133" s="37"/>
      <c r="J133" s="37"/>
      <c r="K133" s="37"/>
      <c r="L133" s="37"/>
      <c r="M133" s="37"/>
      <c r="N133" s="37"/>
      <c r="O133" s="37"/>
      <c r="P133" s="37"/>
      <c r="Q133" s="33" t="s">
        <v>219</v>
      </c>
    </row>
    <row r="134" spans="1:17" ht="15.75" customHeight="1">
      <c r="A134" s="31" t="s">
        <v>220</v>
      </c>
      <c r="B134" s="32"/>
      <c r="C134" s="32"/>
      <c r="D134" s="32" t="s">
        <v>30</v>
      </c>
      <c r="E134" s="32"/>
      <c r="F134" s="36"/>
      <c r="G134" s="32"/>
      <c r="H134" s="32" t="s">
        <v>25</v>
      </c>
      <c r="I134" s="37"/>
      <c r="J134" s="37"/>
      <c r="K134" s="37"/>
      <c r="L134" s="37"/>
      <c r="M134" s="37"/>
      <c r="N134" s="37"/>
      <c r="O134" s="37"/>
      <c r="P134" s="37"/>
      <c r="Q134" s="33" t="s">
        <v>159</v>
      </c>
    </row>
    <row r="135" spans="1:17" ht="15.75" customHeight="1">
      <c r="A135" s="31" t="s">
        <v>221</v>
      </c>
      <c r="B135" s="32"/>
      <c r="C135" s="32"/>
      <c r="D135" s="32" t="s">
        <v>30</v>
      </c>
      <c r="E135" s="32"/>
      <c r="F135" s="36"/>
      <c r="G135" s="32"/>
      <c r="H135" s="32" t="s">
        <v>25</v>
      </c>
      <c r="I135" s="37"/>
      <c r="J135" s="37"/>
      <c r="K135" s="37"/>
      <c r="L135" s="37"/>
      <c r="M135" s="37"/>
      <c r="N135" s="37"/>
      <c r="O135" s="37"/>
      <c r="P135" s="37"/>
      <c r="Q135" s="33" t="s">
        <v>74</v>
      </c>
    </row>
    <row r="136" spans="1:17" ht="21.75" customHeight="1">
      <c r="A136" s="31" t="s">
        <v>222</v>
      </c>
      <c r="B136" s="32"/>
      <c r="C136" s="32"/>
      <c r="D136" s="32" t="s">
        <v>218</v>
      </c>
      <c r="E136" s="32"/>
      <c r="F136" s="36"/>
      <c r="G136" s="32"/>
      <c r="H136" s="32" t="s">
        <v>25</v>
      </c>
      <c r="I136" s="37"/>
      <c r="J136" s="37"/>
      <c r="K136" s="37"/>
      <c r="L136" s="37"/>
      <c r="M136" s="37"/>
      <c r="N136" s="37"/>
      <c r="O136" s="37"/>
      <c r="P136" s="37"/>
      <c r="Q136" s="33" t="s">
        <v>74</v>
      </c>
    </row>
    <row r="137" spans="1:17" ht="21.75" customHeight="1">
      <c r="A137" s="30" t="s">
        <v>223</v>
      </c>
      <c r="B137" s="28">
        <f>B138</f>
        <v>2</v>
      </c>
      <c r="C137" s="28" t="s">
        <v>25</v>
      </c>
      <c r="D137" s="28" t="s">
        <v>25</v>
      </c>
      <c r="E137" s="28" t="s">
        <v>25</v>
      </c>
      <c r="F137" s="28" t="s">
        <v>25</v>
      </c>
      <c r="G137" s="28" t="s">
        <v>25</v>
      </c>
      <c r="H137" s="28" t="str">
        <f t="shared" ref="H137:M137" si="18">H138</f>
        <v>/</v>
      </c>
      <c r="I137" s="28">
        <f t="shared" si="18"/>
        <v>443</v>
      </c>
      <c r="J137" s="28">
        <f t="shared" si="18"/>
        <v>443</v>
      </c>
      <c r="K137" s="28"/>
      <c r="L137" s="28">
        <f t="shared" si="18"/>
        <v>268</v>
      </c>
      <c r="M137" s="28">
        <f t="shared" si="18"/>
        <v>175</v>
      </c>
      <c r="N137" s="49"/>
      <c r="O137" s="49"/>
      <c r="P137" s="49"/>
      <c r="Q137" s="27"/>
    </row>
    <row r="138" spans="1:17" ht="15.75" customHeight="1">
      <c r="A138" s="31" t="s">
        <v>224</v>
      </c>
      <c r="B138" s="32">
        <v>2</v>
      </c>
      <c r="C138" s="32"/>
      <c r="D138" s="32" t="s">
        <v>84</v>
      </c>
      <c r="E138" s="32">
        <v>2</v>
      </c>
      <c r="F138" s="36"/>
      <c r="G138" s="32"/>
      <c r="H138" s="32" t="s">
        <v>25</v>
      </c>
      <c r="I138" s="37">
        <v>443</v>
      </c>
      <c r="J138" s="37">
        <v>443</v>
      </c>
      <c r="K138" s="37"/>
      <c r="L138" s="37">
        <v>268</v>
      </c>
      <c r="M138" s="37">
        <v>175</v>
      </c>
      <c r="N138" s="37"/>
      <c r="O138" s="37"/>
      <c r="P138" s="37"/>
      <c r="Q138" s="33" t="s">
        <v>225</v>
      </c>
    </row>
    <row r="139" spans="1:17" ht="15.75" customHeight="1">
      <c r="A139" s="35" t="s">
        <v>226</v>
      </c>
      <c r="B139" s="32">
        <v>1</v>
      </c>
      <c r="C139" s="32" t="s">
        <v>33</v>
      </c>
      <c r="D139" s="32" t="s">
        <v>84</v>
      </c>
      <c r="E139" s="32">
        <v>1</v>
      </c>
      <c r="F139" s="36" t="s">
        <v>227</v>
      </c>
      <c r="G139" s="32" t="s">
        <v>35</v>
      </c>
      <c r="H139" s="32" t="s">
        <v>36</v>
      </c>
      <c r="I139" s="37">
        <v>263</v>
      </c>
      <c r="J139" s="37">
        <v>263</v>
      </c>
      <c r="K139" s="37"/>
      <c r="L139" s="37">
        <v>160</v>
      </c>
      <c r="M139" s="37">
        <v>103</v>
      </c>
      <c r="N139" s="37"/>
      <c r="O139" s="37"/>
      <c r="P139" s="37"/>
      <c r="Q139" s="33" t="s">
        <v>225</v>
      </c>
    </row>
    <row r="140" spans="1:17" ht="15.75" customHeight="1">
      <c r="A140" s="35" t="s">
        <v>228</v>
      </c>
      <c r="B140" s="32">
        <v>1</v>
      </c>
      <c r="C140" s="32" t="s">
        <v>33</v>
      </c>
      <c r="D140" s="32" t="s">
        <v>84</v>
      </c>
      <c r="E140" s="32">
        <v>1</v>
      </c>
      <c r="F140" s="36" t="s">
        <v>229</v>
      </c>
      <c r="G140" s="32" t="s">
        <v>35</v>
      </c>
      <c r="H140" s="32" t="s">
        <v>36</v>
      </c>
      <c r="I140" s="37">
        <v>180</v>
      </c>
      <c r="J140" s="37">
        <v>180</v>
      </c>
      <c r="K140" s="37"/>
      <c r="L140" s="37">
        <v>108</v>
      </c>
      <c r="M140" s="37">
        <v>72</v>
      </c>
      <c r="N140" s="37"/>
      <c r="O140" s="37"/>
      <c r="P140" s="37"/>
      <c r="Q140" s="33" t="s">
        <v>225</v>
      </c>
    </row>
    <row r="141" spans="1:17" ht="18" customHeight="1">
      <c r="A141" s="31" t="s">
        <v>230</v>
      </c>
      <c r="B141" s="32"/>
      <c r="C141" s="32"/>
      <c r="D141" s="32" t="s">
        <v>231</v>
      </c>
      <c r="E141" s="32"/>
      <c r="F141" s="36"/>
      <c r="G141" s="32"/>
      <c r="H141" s="32" t="s">
        <v>25</v>
      </c>
      <c r="I141" s="37"/>
      <c r="J141" s="37"/>
      <c r="K141" s="37"/>
      <c r="L141" s="37"/>
      <c r="M141" s="37"/>
      <c r="N141" s="37"/>
      <c r="O141" s="37"/>
      <c r="P141" s="37"/>
      <c r="Q141" s="33" t="s">
        <v>225</v>
      </c>
    </row>
    <row r="142" spans="1:17" ht="23.25" customHeight="1">
      <c r="A142" s="30" t="s">
        <v>232</v>
      </c>
      <c r="B142" s="28"/>
      <c r="C142" s="32"/>
      <c r="D142" s="28"/>
      <c r="E142" s="28"/>
      <c r="F142" s="50"/>
      <c r="G142" s="32"/>
      <c r="H142" s="32" t="s">
        <v>25</v>
      </c>
      <c r="I142" s="49"/>
      <c r="J142" s="49"/>
      <c r="K142" s="49"/>
      <c r="L142" s="49"/>
      <c r="M142" s="49"/>
      <c r="N142" s="49"/>
      <c r="O142" s="49"/>
      <c r="P142" s="49"/>
      <c r="Q142" s="27"/>
    </row>
    <row r="143" spans="1:17" ht="15.75" customHeight="1">
      <c r="A143" s="31" t="s">
        <v>233</v>
      </c>
      <c r="B143" s="32"/>
      <c r="C143" s="32"/>
      <c r="D143" s="32" t="s">
        <v>84</v>
      </c>
      <c r="E143" s="32"/>
      <c r="F143" s="36"/>
      <c r="G143" s="32"/>
      <c r="H143" s="32" t="s">
        <v>25</v>
      </c>
      <c r="I143" s="37"/>
      <c r="J143" s="37"/>
      <c r="K143" s="37"/>
      <c r="L143" s="37"/>
      <c r="M143" s="37"/>
      <c r="N143" s="37"/>
      <c r="O143" s="37"/>
      <c r="P143" s="37"/>
      <c r="Q143" s="33" t="s">
        <v>45</v>
      </c>
    </row>
    <row r="144" spans="1:17" ht="15.75" customHeight="1">
      <c r="A144" s="31" t="s">
        <v>234</v>
      </c>
      <c r="B144" s="32"/>
      <c r="C144" s="32"/>
      <c r="D144" s="32" t="s">
        <v>84</v>
      </c>
      <c r="E144" s="32"/>
      <c r="F144" s="36"/>
      <c r="G144" s="32"/>
      <c r="H144" s="32" t="s">
        <v>25</v>
      </c>
      <c r="I144" s="37"/>
      <c r="J144" s="37"/>
      <c r="K144" s="37"/>
      <c r="L144" s="37"/>
      <c r="M144" s="37"/>
      <c r="N144" s="37"/>
      <c r="O144" s="37"/>
      <c r="P144" s="37"/>
      <c r="Q144" s="33" t="s">
        <v>45</v>
      </c>
    </row>
    <row r="145" spans="1:17" ht="15.75" customHeight="1">
      <c r="A145" s="31" t="s">
        <v>235</v>
      </c>
      <c r="B145" s="32"/>
      <c r="C145" s="32"/>
      <c r="D145" s="32" t="s">
        <v>84</v>
      </c>
      <c r="E145" s="32"/>
      <c r="F145" s="36"/>
      <c r="G145" s="32"/>
      <c r="H145" s="32" t="s">
        <v>25</v>
      </c>
      <c r="I145" s="37"/>
      <c r="J145" s="37"/>
      <c r="K145" s="37"/>
      <c r="L145" s="37"/>
      <c r="M145" s="37"/>
      <c r="N145" s="37"/>
      <c r="O145" s="37"/>
      <c r="P145" s="37"/>
      <c r="Q145" s="33" t="s">
        <v>236</v>
      </c>
    </row>
    <row r="146" spans="1:17" ht="15.75" customHeight="1">
      <c r="A146" s="31" t="s">
        <v>237</v>
      </c>
      <c r="B146" s="32"/>
      <c r="C146" s="32"/>
      <c r="D146" s="32" t="s">
        <v>84</v>
      </c>
      <c r="E146" s="32"/>
      <c r="F146" s="36"/>
      <c r="G146" s="32"/>
      <c r="H146" s="32" t="s">
        <v>25</v>
      </c>
      <c r="I146" s="37"/>
      <c r="J146" s="37"/>
      <c r="K146" s="37"/>
      <c r="L146" s="37"/>
      <c r="M146" s="37"/>
      <c r="N146" s="37"/>
      <c r="O146" s="37"/>
      <c r="P146" s="37"/>
      <c r="Q146" s="33" t="s">
        <v>45</v>
      </c>
    </row>
    <row r="147" spans="1:17" ht="15.75" customHeight="1">
      <c r="A147" s="31" t="s">
        <v>238</v>
      </c>
      <c r="B147" s="32"/>
      <c r="C147" s="32"/>
      <c r="D147" s="32" t="s">
        <v>84</v>
      </c>
      <c r="E147" s="32"/>
      <c r="F147" s="36"/>
      <c r="G147" s="32"/>
      <c r="H147" s="32" t="s">
        <v>25</v>
      </c>
      <c r="I147" s="37"/>
      <c r="J147" s="37"/>
      <c r="K147" s="37"/>
      <c r="L147" s="37"/>
      <c r="M147" s="37"/>
      <c r="N147" s="37"/>
      <c r="O147" s="37"/>
      <c r="P147" s="37"/>
      <c r="Q147" s="33" t="s">
        <v>45</v>
      </c>
    </row>
    <row r="148" spans="1:17" ht="15.75" customHeight="1">
      <c r="A148" s="31" t="s">
        <v>239</v>
      </c>
      <c r="B148" s="32"/>
      <c r="C148" s="32"/>
      <c r="D148" s="32" t="s">
        <v>84</v>
      </c>
      <c r="E148" s="32"/>
      <c r="F148" s="36"/>
      <c r="G148" s="32"/>
      <c r="H148" s="32" t="s">
        <v>25</v>
      </c>
      <c r="I148" s="37"/>
      <c r="J148" s="37"/>
      <c r="K148" s="37"/>
      <c r="L148" s="37"/>
      <c r="M148" s="37"/>
      <c r="N148" s="37"/>
      <c r="O148" s="37"/>
      <c r="P148" s="37"/>
      <c r="Q148" s="33" t="s">
        <v>45</v>
      </c>
    </row>
    <row r="149" spans="1:17" ht="15.75" customHeight="1">
      <c r="A149" s="30" t="s">
        <v>240</v>
      </c>
      <c r="B149" s="28">
        <f>B150+B186</f>
        <v>138</v>
      </c>
      <c r="C149" s="28" t="s">
        <v>25</v>
      </c>
      <c r="D149" s="28" t="s">
        <v>25</v>
      </c>
      <c r="E149" s="28" t="s">
        <v>25</v>
      </c>
      <c r="F149" s="28" t="s">
        <v>25</v>
      </c>
      <c r="G149" s="28" t="s">
        <v>25</v>
      </c>
      <c r="H149" s="28" t="s">
        <v>25</v>
      </c>
      <c r="I149" s="28">
        <f t="shared" ref="I149:P149" si="19">I150+I186</f>
        <v>151814.20000000001</v>
      </c>
      <c r="J149" s="28">
        <f t="shared" si="19"/>
        <v>125803.2</v>
      </c>
      <c r="K149" s="28">
        <f t="shared" si="19"/>
        <v>68621.3</v>
      </c>
      <c r="L149" s="28">
        <f t="shared" si="19"/>
        <v>21171</v>
      </c>
      <c r="M149" s="28">
        <f t="shared" si="19"/>
        <v>36010.9</v>
      </c>
      <c r="N149" s="28">
        <f t="shared" si="19"/>
        <v>20011</v>
      </c>
      <c r="O149" s="28"/>
      <c r="P149" s="28">
        <f t="shared" si="19"/>
        <v>6000</v>
      </c>
      <c r="Q149" s="27"/>
    </row>
    <row r="150" spans="1:17" ht="15.75" customHeight="1">
      <c r="A150" s="31" t="s">
        <v>241</v>
      </c>
      <c r="B150" s="32">
        <f>B151+B163+B173+B180</f>
        <v>132</v>
      </c>
      <c r="C150" s="32" t="s">
        <v>25</v>
      </c>
      <c r="D150" s="32" t="s">
        <v>25</v>
      </c>
      <c r="E150" s="32" t="s">
        <v>25</v>
      </c>
      <c r="F150" s="32" t="s">
        <v>25</v>
      </c>
      <c r="G150" s="32" t="s">
        <v>25</v>
      </c>
      <c r="H150" s="32" t="s">
        <v>25</v>
      </c>
      <c r="I150" s="32">
        <f t="shared" ref="I150:P150" si="20">I151+I163+I173+I180</f>
        <v>112524.2</v>
      </c>
      <c r="J150" s="32">
        <f t="shared" si="20"/>
        <v>86513.2</v>
      </c>
      <c r="K150" s="32">
        <f t="shared" si="20"/>
        <v>68621.3</v>
      </c>
      <c r="L150" s="32">
        <f t="shared" si="20"/>
        <v>1526</v>
      </c>
      <c r="M150" s="32">
        <f t="shared" si="20"/>
        <v>16365.9</v>
      </c>
      <c r="N150" s="32">
        <f t="shared" si="20"/>
        <v>20011</v>
      </c>
      <c r="O150" s="32"/>
      <c r="P150" s="32">
        <f t="shared" si="20"/>
        <v>6000</v>
      </c>
      <c r="Q150" s="33"/>
    </row>
    <row r="151" spans="1:17" ht="15.75" customHeight="1">
      <c r="A151" s="31" t="s">
        <v>242</v>
      </c>
      <c r="B151" s="32">
        <f>B152+B155+B157+B161</f>
        <v>14</v>
      </c>
      <c r="C151" s="32" t="s">
        <v>25</v>
      </c>
      <c r="D151" s="32" t="s">
        <v>25</v>
      </c>
      <c r="E151" s="32" t="s">
        <v>25</v>
      </c>
      <c r="F151" s="32" t="s">
        <v>25</v>
      </c>
      <c r="G151" s="32" t="s">
        <v>25</v>
      </c>
      <c r="H151" s="32" t="s">
        <v>25</v>
      </c>
      <c r="I151" s="32">
        <f t="shared" ref="I151:K151" si="21">I152+I155+I157+I161</f>
        <v>97386.2</v>
      </c>
      <c r="J151" s="32">
        <f t="shared" si="21"/>
        <v>77375.199999999997</v>
      </c>
      <c r="K151" s="32">
        <f t="shared" si="21"/>
        <v>62222.3</v>
      </c>
      <c r="L151" s="32">
        <v>70</v>
      </c>
      <c r="M151" s="32">
        <f>M152+M155+M157+M161</f>
        <v>15082.9</v>
      </c>
      <c r="N151" s="32">
        <f>N152+N155+N157+N161</f>
        <v>20011</v>
      </c>
      <c r="O151" s="32"/>
      <c r="P151" s="32"/>
      <c r="Q151" s="33" t="s">
        <v>25</v>
      </c>
    </row>
    <row r="152" spans="1:17" ht="15.75" customHeight="1">
      <c r="A152" s="31" t="s">
        <v>243</v>
      </c>
      <c r="B152" s="32">
        <f>B153+B154</f>
        <v>2</v>
      </c>
      <c r="C152" s="32" t="s">
        <v>25</v>
      </c>
      <c r="D152" s="32" t="s">
        <v>244</v>
      </c>
      <c r="E152" s="32">
        <f t="shared" ref="E152:N152" si="22">E153+E154</f>
        <v>1004</v>
      </c>
      <c r="F152" s="32" t="s">
        <v>25</v>
      </c>
      <c r="G152" s="32" t="s">
        <v>25</v>
      </c>
      <c r="H152" s="32" t="s">
        <v>25</v>
      </c>
      <c r="I152" s="32">
        <f t="shared" si="22"/>
        <v>70200</v>
      </c>
      <c r="J152" s="32">
        <f t="shared" si="22"/>
        <v>50200</v>
      </c>
      <c r="K152" s="32">
        <f t="shared" si="22"/>
        <v>50130</v>
      </c>
      <c r="L152" s="32">
        <f t="shared" si="22"/>
        <v>70</v>
      </c>
      <c r="M152" s="32">
        <f t="shared" si="22"/>
        <v>0</v>
      </c>
      <c r="N152" s="32">
        <f t="shared" si="22"/>
        <v>20000</v>
      </c>
      <c r="O152" s="32"/>
      <c r="P152" s="32"/>
      <c r="Q152" s="33" t="s">
        <v>25</v>
      </c>
    </row>
    <row r="153" spans="1:17" s="39" customFormat="1" ht="15.75" customHeight="1">
      <c r="A153" s="35" t="s">
        <v>245</v>
      </c>
      <c r="B153" s="32">
        <v>1</v>
      </c>
      <c r="C153" s="32" t="s">
        <v>61</v>
      </c>
      <c r="D153" s="32" t="s">
        <v>244</v>
      </c>
      <c r="E153" s="32">
        <v>4</v>
      </c>
      <c r="F153" s="36" t="s">
        <v>246</v>
      </c>
      <c r="G153" s="32" t="s">
        <v>35</v>
      </c>
      <c r="H153" s="32" t="s">
        <v>36</v>
      </c>
      <c r="I153" s="37">
        <v>200</v>
      </c>
      <c r="J153" s="37">
        <v>200</v>
      </c>
      <c r="K153" s="37">
        <v>130</v>
      </c>
      <c r="L153" s="37">
        <v>70</v>
      </c>
      <c r="M153" s="37"/>
      <c r="N153" s="37"/>
      <c r="O153" s="37"/>
      <c r="P153" s="37"/>
      <c r="Q153" s="32" t="s">
        <v>154</v>
      </c>
    </row>
    <row r="154" spans="1:17" s="39" customFormat="1" ht="15.75" customHeight="1">
      <c r="A154" s="35" t="s">
        <v>247</v>
      </c>
      <c r="B154" s="32">
        <v>1</v>
      </c>
      <c r="C154" s="32" t="s">
        <v>33</v>
      </c>
      <c r="D154" s="32" t="s">
        <v>244</v>
      </c>
      <c r="E154" s="32">
        <v>1000</v>
      </c>
      <c r="F154" s="36" t="s">
        <v>248</v>
      </c>
      <c r="G154" s="32" t="s">
        <v>35</v>
      </c>
      <c r="H154" s="32" t="s">
        <v>36</v>
      </c>
      <c r="I154" s="37">
        <v>70000</v>
      </c>
      <c r="J154" s="37">
        <v>50000</v>
      </c>
      <c r="K154" s="37">
        <v>50000</v>
      </c>
      <c r="L154" s="37"/>
      <c r="M154" s="37"/>
      <c r="N154" s="37">
        <v>20000</v>
      </c>
      <c r="O154" s="37"/>
      <c r="P154" s="37"/>
      <c r="Q154" s="32" t="s">
        <v>249</v>
      </c>
    </row>
    <row r="155" spans="1:17" ht="15.75" customHeight="1">
      <c r="A155" s="31" t="s">
        <v>250</v>
      </c>
      <c r="B155" s="32">
        <v>9</v>
      </c>
      <c r="C155" s="32"/>
      <c r="D155" s="32" t="s">
        <v>244</v>
      </c>
      <c r="E155" s="32">
        <v>99.54</v>
      </c>
      <c r="F155" s="36"/>
      <c r="G155" s="32"/>
      <c r="H155" s="32" t="s">
        <v>25</v>
      </c>
      <c r="I155" s="37">
        <v>12940.2</v>
      </c>
      <c r="J155" s="37">
        <v>12940.2</v>
      </c>
      <c r="K155" s="37">
        <v>4479.3</v>
      </c>
      <c r="L155" s="37"/>
      <c r="M155" s="37">
        <v>8460.9</v>
      </c>
      <c r="N155" s="37"/>
      <c r="O155" s="37"/>
      <c r="P155" s="37"/>
      <c r="Q155" s="33" t="s">
        <v>249</v>
      </c>
    </row>
    <row r="156" spans="1:17" s="52" customFormat="1" ht="26.1" customHeight="1">
      <c r="A156" s="35" t="s">
        <v>251</v>
      </c>
      <c r="B156" s="32">
        <v>9</v>
      </c>
      <c r="C156" s="32" t="s">
        <v>61</v>
      </c>
      <c r="D156" s="51" t="s">
        <v>244</v>
      </c>
      <c r="E156" s="32">
        <v>99.54</v>
      </c>
      <c r="F156" s="36" t="s">
        <v>252</v>
      </c>
      <c r="G156" s="32" t="s">
        <v>169</v>
      </c>
      <c r="H156" s="32" t="s">
        <v>36</v>
      </c>
      <c r="I156" s="37">
        <v>12940.2</v>
      </c>
      <c r="J156" s="37">
        <v>12940.2</v>
      </c>
      <c r="K156" s="37">
        <v>4479.3</v>
      </c>
      <c r="L156" s="37"/>
      <c r="M156" s="37">
        <v>8460.9</v>
      </c>
      <c r="N156" s="37"/>
      <c r="O156" s="37"/>
      <c r="P156" s="37"/>
      <c r="Q156" s="51" t="s">
        <v>249</v>
      </c>
    </row>
    <row r="157" spans="1:17" ht="15.75" customHeight="1">
      <c r="A157" s="31" t="s">
        <v>253</v>
      </c>
      <c r="B157" s="32">
        <v>2</v>
      </c>
      <c r="C157" s="32"/>
      <c r="D157" s="32" t="s">
        <v>244</v>
      </c>
      <c r="E157" s="53">
        <v>47.3</v>
      </c>
      <c r="F157" s="36"/>
      <c r="G157" s="32"/>
      <c r="H157" s="32" t="s">
        <v>25</v>
      </c>
      <c r="I157" s="37">
        <v>14190</v>
      </c>
      <c r="J157" s="37">
        <v>14190</v>
      </c>
      <c r="K157" s="37">
        <v>7568</v>
      </c>
      <c r="L157" s="37"/>
      <c r="M157" s="37">
        <v>6622</v>
      </c>
      <c r="N157" s="37"/>
      <c r="O157" s="37"/>
      <c r="P157" s="37"/>
      <c r="Q157" s="33" t="s">
        <v>249</v>
      </c>
    </row>
    <row r="158" spans="1:17" ht="24.95" customHeight="1">
      <c r="A158" s="35" t="s">
        <v>254</v>
      </c>
      <c r="B158" s="32">
        <v>2</v>
      </c>
      <c r="C158" s="32" t="s">
        <v>61</v>
      </c>
      <c r="D158" s="32" t="s">
        <v>244</v>
      </c>
      <c r="E158" s="53">
        <v>47.3</v>
      </c>
      <c r="F158" s="33" t="s">
        <v>330</v>
      </c>
      <c r="G158" s="32" t="s">
        <v>35</v>
      </c>
      <c r="H158" s="32" t="s">
        <v>36</v>
      </c>
      <c r="I158" s="37">
        <v>14190</v>
      </c>
      <c r="J158" s="37">
        <v>14190</v>
      </c>
      <c r="K158" s="37">
        <v>7568</v>
      </c>
      <c r="L158" s="37"/>
      <c r="M158" s="37">
        <v>6622</v>
      </c>
      <c r="N158" s="37"/>
      <c r="O158" s="37"/>
      <c r="P158" s="37"/>
      <c r="Q158" s="33" t="s">
        <v>249</v>
      </c>
    </row>
    <row r="159" spans="1:17" ht="15.75" customHeight="1">
      <c r="A159" s="31" t="s">
        <v>255</v>
      </c>
      <c r="B159" s="32"/>
      <c r="C159" s="32"/>
      <c r="D159" s="32" t="s">
        <v>244</v>
      </c>
      <c r="E159" s="32"/>
      <c r="F159" s="36"/>
      <c r="G159" s="32"/>
      <c r="H159" s="32" t="s">
        <v>25</v>
      </c>
      <c r="I159" s="37"/>
      <c r="J159" s="37"/>
      <c r="K159" s="37"/>
      <c r="L159" s="37"/>
      <c r="M159" s="37"/>
      <c r="N159" s="37"/>
      <c r="O159" s="37"/>
      <c r="P159" s="37"/>
      <c r="Q159" s="33" t="s">
        <v>249</v>
      </c>
    </row>
    <row r="160" spans="1:17" ht="15.75" customHeight="1">
      <c r="A160" s="31" t="s">
        <v>256</v>
      </c>
      <c r="B160" s="32"/>
      <c r="C160" s="32"/>
      <c r="D160" s="32" t="s">
        <v>244</v>
      </c>
      <c r="E160" s="32"/>
      <c r="F160" s="36"/>
      <c r="G160" s="32"/>
      <c r="H160" s="32" t="s">
        <v>25</v>
      </c>
      <c r="I160" s="37"/>
      <c r="J160" s="37"/>
      <c r="K160" s="37"/>
      <c r="L160" s="37"/>
      <c r="M160" s="37"/>
      <c r="N160" s="37"/>
      <c r="O160" s="37"/>
      <c r="P160" s="37"/>
      <c r="Q160" s="33" t="s">
        <v>249</v>
      </c>
    </row>
    <row r="161" spans="1:17" ht="15.75" customHeight="1">
      <c r="A161" s="31" t="s">
        <v>257</v>
      </c>
      <c r="B161" s="32">
        <v>1</v>
      </c>
      <c r="C161" s="32"/>
      <c r="D161" s="32" t="s">
        <v>244</v>
      </c>
      <c r="E161" s="32">
        <v>0.4</v>
      </c>
      <c r="F161" s="36"/>
      <c r="G161" s="32"/>
      <c r="H161" s="32" t="s">
        <v>25</v>
      </c>
      <c r="I161" s="37">
        <v>56</v>
      </c>
      <c r="J161" s="37">
        <v>45</v>
      </c>
      <c r="K161" s="37">
        <v>45</v>
      </c>
      <c r="L161" s="37"/>
      <c r="M161" s="37"/>
      <c r="N161" s="37">
        <v>11</v>
      </c>
      <c r="O161" s="37"/>
      <c r="P161" s="37"/>
      <c r="Q161" s="33" t="s">
        <v>249</v>
      </c>
    </row>
    <row r="162" spans="1:17" ht="15.75" customHeight="1">
      <c r="A162" s="35" t="s">
        <v>258</v>
      </c>
      <c r="B162" s="32">
        <v>1</v>
      </c>
      <c r="C162" s="32" t="s">
        <v>61</v>
      </c>
      <c r="D162" s="32" t="s">
        <v>244</v>
      </c>
      <c r="E162" s="32">
        <v>0.4</v>
      </c>
      <c r="F162" s="36" t="s">
        <v>259</v>
      </c>
      <c r="G162" s="32" t="s">
        <v>35</v>
      </c>
      <c r="H162" s="32" t="s">
        <v>36</v>
      </c>
      <c r="I162" s="37">
        <v>56</v>
      </c>
      <c r="J162" s="37">
        <v>45</v>
      </c>
      <c r="K162" s="37">
        <v>45</v>
      </c>
      <c r="L162" s="37"/>
      <c r="M162" s="37"/>
      <c r="N162" s="37">
        <v>11</v>
      </c>
      <c r="O162" s="37"/>
      <c r="P162" s="37"/>
      <c r="Q162" s="33" t="s">
        <v>249</v>
      </c>
    </row>
    <row r="163" spans="1:17" ht="15.75" customHeight="1">
      <c r="A163" s="31" t="s">
        <v>260</v>
      </c>
      <c r="B163" s="32">
        <f>B164+B166+B169</f>
        <v>70</v>
      </c>
      <c r="C163" s="32" t="s">
        <v>25</v>
      </c>
      <c r="D163" s="32" t="s">
        <v>25</v>
      </c>
      <c r="E163" s="32" t="s">
        <v>25</v>
      </c>
      <c r="F163" s="32" t="s">
        <v>25</v>
      </c>
      <c r="G163" s="32" t="s">
        <v>25</v>
      </c>
      <c r="H163" s="32" t="s">
        <v>25</v>
      </c>
      <c r="I163" s="32">
        <f t="shared" ref="I163:M163" si="23">I164+I166+I169</f>
        <v>4350</v>
      </c>
      <c r="J163" s="32">
        <f t="shared" si="23"/>
        <v>4350</v>
      </c>
      <c r="K163" s="32">
        <f t="shared" si="23"/>
        <v>1899</v>
      </c>
      <c r="L163" s="32">
        <f t="shared" si="23"/>
        <v>1456</v>
      </c>
      <c r="M163" s="32">
        <f t="shared" si="23"/>
        <v>995</v>
      </c>
      <c r="N163" s="32"/>
      <c r="O163" s="32"/>
      <c r="P163" s="32">
        <f>P164+P166+P169</f>
        <v>0</v>
      </c>
      <c r="Q163" s="33"/>
    </row>
    <row r="164" spans="1:17" ht="15.75" customHeight="1">
      <c r="A164" s="31" t="s">
        <v>261</v>
      </c>
      <c r="B164" s="32">
        <f>B165</f>
        <v>67</v>
      </c>
      <c r="C164" s="32" t="s">
        <v>25</v>
      </c>
      <c r="D164" s="32" t="str">
        <f t="shared" ref="D164:P164" si="24">D165</f>
        <v>个</v>
      </c>
      <c r="E164" s="32">
        <f t="shared" si="24"/>
        <v>67</v>
      </c>
      <c r="F164" s="32" t="s">
        <v>25</v>
      </c>
      <c r="G164" s="32" t="s">
        <v>25</v>
      </c>
      <c r="H164" s="32" t="s">
        <v>25</v>
      </c>
      <c r="I164" s="32">
        <f t="shared" si="24"/>
        <v>1665</v>
      </c>
      <c r="J164" s="32">
        <f t="shared" si="24"/>
        <v>1665</v>
      </c>
      <c r="K164" s="32">
        <f t="shared" si="24"/>
        <v>499</v>
      </c>
      <c r="L164" s="32">
        <f t="shared" si="24"/>
        <v>499</v>
      </c>
      <c r="M164" s="32">
        <f t="shared" si="24"/>
        <v>667</v>
      </c>
      <c r="N164" s="32">
        <f t="shared" si="24"/>
        <v>0</v>
      </c>
      <c r="O164" s="32">
        <f t="shared" si="24"/>
        <v>0</v>
      </c>
      <c r="P164" s="32">
        <f t="shared" si="24"/>
        <v>0</v>
      </c>
      <c r="Q164" s="33" t="s">
        <v>219</v>
      </c>
    </row>
    <row r="165" spans="1:17" ht="42.95" customHeight="1">
      <c r="A165" s="35" t="s">
        <v>262</v>
      </c>
      <c r="B165" s="32">
        <v>67</v>
      </c>
      <c r="C165" s="32" t="s">
        <v>33</v>
      </c>
      <c r="D165" s="32" t="s">
        <v>84</v>
      </c>
      <c r="E165" s="32">
        <v>67</v>
      </c>
      <c r="F165" s="36" t="s">
        <v>263</v>
      </c>
      <c r="G165" s="32" t="s">
        <v>35</v>
      </c>
      <c r="H165" s="32" t="s">
        <v>36</v>
      </c>
      <c r="I165" s="37">
        <v>1665</v>
      </c>
      <c r="J165" s="37">
        <v>1665</v>
      </c>
      <c r="K165" s="37">
        <v>499</v>
      </c>
      <c r="L165" s="37">
        <v>499</v>
      </c>
      <c r="M165" s="37">
        <v>667</v>
      </c>
      <c r="N165" s="37"/>
      <c r="O165" s="37"/>
      <c r="P165" s="37"/>
      <c r="Q165" s="33" t="s">
        <v>219</v>
      </c>
    </row>
    <row r="166" spans="1:17" ht="15.75" customHeight="1">
      <c r="A166" s="31" t="s">
        <v>264</v>
      </c>
      <c r="B166" s="32">
        <f>B167+B168</f>
        <v>2</v>
      </c>
      <c r="C166" s="32" t="s">
        <v>25</v>
      </c>
      <c r="D166" s="32" t="s">
        <v>84</v>
      </c>
      <c r="E166" s="32">
        <f t="shared" ref="E166:M166" si="25">E167+E168</f>
        <v>2</v>
      </c>
      <c r="F166" s="32" t="s">
        <v>25</v>
      </c>
      <c r="G166" s="32" t="s">
        <v>25</v>
      </c>
      <c r="H166" s="32" t="s">
        <v>25</v>
      </c>
      <c r="I166" s="32">
        <f t="shared" si="25"/>
        <v>2570</v>
      </c>
      <c r="J166" s="32">
        <f t="shared" si="25"/>
        <v>2570</v>
      </c>
      <c r="K166" s="32">
        <f t="shared" si="25"/>
        <v>1400</v>
      </c>
      <c r="L166" s="32">
        <f t="shared" si="25"/>
        <v>870</v>
      </c>
      <c r="M166" s="32">
        <f t="shared" si="25"/>
        <v>300</v>
      </c>
      <c r="N166" s="37"/>
      <c r="O166" s="37"/>
      <c r="P166" s="37"/>
      <c r="Q166" s="33" t="s">
        <v>25</v>
      </c>
    </row>
    <row r="167" spans="1:17" ht="27" customHeight="1">
      <c r="A167" s="35" t="s">
        <v>265</v>
      </c>
      <c r="B167" s="32">
        <v>1</v>
      </c>
      <c r="C167" s="32" t="s">
        <v>33</v>
      </c>
      <c r="D167" s="32" t="s">
        <v>84</v>
      </c>
      <c r="E167" s="32">
        <v>1</v>
      </c>
      <c r="F167" s="36" t="s">
        <v>266</v>
      </c>
      <c r="G167" s="32" t="s">
        <v>35</v>
      </c>
      <c r="H167" s="32" t="s">
        <v>36</v>
      </c>
      <c r="I167" s="37">
        <v>2300</v>
      </c>
      <c r="J167" s="37">
        <v>2300</v>
      </c>
      <c r="K167" s="37">
        <v>1200</v>
      </c>
      <c r="L167" s="37">
        <v>800</v>
      </c>
      <c r="M167" s="37">
        <v>300</v>
      </c>
      <c r="N167" s="37"/>
      <c r="O167" s="37"/>
      <c r="P167" s="37"/>
      <c r="Q167" s="33" t="s">
        <v>219</v>
      </c>
    </row>
    <row r="168" spans="1:17" s="54" customFormat="1" ht="15.75" customHeight="1">
      <c r="A168" s="35" t="s">
        <v>267</v>
      </c>
      <c r="B168" s="32">
        <v>1</v>
      </c>
      <c r="C168" s="32" t="s">
        <v>33</v>
      </c>
      <c r="D168" s="32" t="s">
        <v>84</v>
      </c>
      <c r="E168" s="32">
        <v>1</v>
      </c>
      <c r="F168" s="36" t="s">
        <v>268</v>
      </c>
      <c r="G168" s="32" t="s">
        <v>35</v>
      </c>
      <c r="H168" s="32" t="s">
        <v>36</v>
      </c>
      <c r="I168" s="37">
        <v>270</v>
      </c>
      <c r="J168" s="37">
        <v>270</v>
      </c>
      <c r="K168" s="37">
        <v>200</v>
      </c>
      <c r="L168" s="37">
        <v>70</v>
      </c>
      <c r="M168" s="37"/>
      <c r="N168" s="37"/>
      <c r="O168" s="37"/>
      <c r="P168" s="37"/>
      <c r="Q168" s="32" t="s">
        <v>154</v>
      </c>
    </row>
    <row r="169" spans="1:17" ht="15.75" customHeight="1">
      <c r="A169" s="31" t="s">
        <v>269</v>
      </c>
      <c r="B169" s="32">
        <v>1</v>
      </c>
      <c r="C169" s="32"/>
      <c r="D169" s="32" t="s">
        <v>84</v>
      </c>
      <c r="E169" s="32">
        <v>1</v>
      </c>
      <c r="F169" s="36"/>
      <c r="G169" s="32"/>
      <c r="H169" s="32" t="s">
        <v>25</v>
      </c>
      <c r="I169" s="37">
        <v>115</v>
      </c>
      <c r="J169" s="37">
        <v>115</v>
      </c>
      <c r="K169" s="37"/>
      <c r="L169" s="37">
        <v>87</v>
      </c>
      <c r="M169" s="37">
        <v>28</v>
      </c>
      <c r="N169" s="37"/>
      <c r="O169" s="37"/>
      <c r="P169" s="37"/>
      <c r="Q169" s="33" t="s">
        <v>47</v>
      </c>
    </row>
    <row r="170" spans="1:17" ht="23.1" customHeight="1">
      <c r="A170" s="35" t="s">
        <v>270</v>
      </c>
      <c r="B170" s="32">
        <v>1</v>
      </c>
      <c r="C170" s="32" t="s">
        <v>33</v>
      </c>
      <c r="D170" s="32" t="s">
        <v>84</v>
      </c>
      <c r="E170" s="32">
        <v>1</v>
      </c>
      <c r="F170" s="36" t="s">
        <v>271</v>
      </c>
      <c r="G170" s="32" t="s">
        <v>35</v>
      </c>
      <c r="H170" s="32" t="s">
        <v>36</v>
      </c>
      <c r="I170" s="37">
        <v>115</v>
      </c>
      <c r="J170" s="37">
        <v>115</v>
      </c>
      <c r="K170" s="37"/>
      <c r="L170" s="37">
        <v>87</v>
      </c>
      <c r="M170" s="37">
        <v>28</v>
      </c>
      <c r="N170" s="37"/>
      <c r="O170" s="37"/>
      <c r="P170" s="37"/>
      <c r="Q170" s="33" t="s">
        <v>47</v>
      </c>
    </row>
    <row r="171" spans="1:17" ht="15.75" customHeight="1">
      <c r="A171" s="31" t="s">
        <v>272</v>
      </c>
      <c r="B171" s="32"/>
      <c r="C171" s="32"/>
      <c r="D171" s="32" t="s">
        <v>84</v>
      </c>
      <c r="E171" s="32"/>
      <c r="F171" s="36"/>
      <c r="G171" s="32"/>
      <c r="H171" s="32" t="s">
        <v>25</v>
      </c>
      <c r="I171" s="37"/>
      <c r="J171" s="37"/>
      <c r="K171" s="37"/>
      <c r="L171" s="37"/>
      <c r="M171" s="37"/>
      <c r="N171" s="37"/>
      <c r="O171" s="37"/>
      <c r="P171" s="37"/>
      <c r="Q171" s="33" t="s">
        <v>273</v>
      </c>
    </row>
    <row r="172" spans="1:17" ht="15.75" customHeight="1">
      <c r="A172" s="31" t="s">
        <v>274</v>
      </c>
      <c r="B172" s="32"/>
      <c r="C172" s="32"/>
      <c r="D172" s="32" t="s">
        <v>84</v>
      </c>
      <c r="E172" s="32"/>
      <c r="F172" s="36"/>
      <c r="G172" s="32"/>
      <c r="H172" s="32" t="s">
        <v>25</v>
      </c>
      <c r="I172" s="37"/>
      <c r="J172" s="37"/>
      <c r="K172" s="37"/>
      <c r="L172" s="37"/>
      <c r="M172" s="37"/>
      <c r="N172" s="37"/>
      <c r="O172" s="37"/>
      <c r="P172" s="37"/>
      <c r="Q172" s="33" t="s">
        <v>275</v>
      </c>
    </row>
    <row r="173" spans="1:17" ht="15.75" customHeight="1">
      <c r="A173" s="31" t="s">
        <v>276</v>
      </c>
      <c r="B173" s="32">
        <f>B174+B175</f>
        <v>46</v>
      </c>
      <c r="C173" s="32" t="s">
        <v>25</v>
      </c>
      <c r="D173" s="32" t="s">
        <v>25</v>
      </c>
      <c r="E173" s="32" t="s">
        <v>25</v>
      </c>
      <c r="F173" s="32" t="s">
        <v>25</v>
      </c>
      <c r="G173" s="32" t="s">
        <v>25</v>
      </c>
      <c r="H173" s="32" t="s">
        <v>25</v>
      </c>
      <c r="I173" s="32">
        <f t="shared" ref="I173:M173" si="26">I174+I175</f>
        <v>3740</v>
      </c>
      <c r="J173" s="32">
        <f t="shared" si="26"/>
        <v>3740</v>
      </c>
      <c r="K173" s="32">
        <f t="shared" si="26"/>
        <v>3500</v>
      </c>
      <c r="L173" s="32">
        <f t="shared" si="26"/>
        <v>0</v>
      </c>
      <c r="M173" s="32">
        <f t="shared" si="26"/>
        <v>240</v>
      </c>
      <c r="N173" s="32"/>
      <c r="O173" s="32"/>
      <c r="P173" s="32"/>
      <c r="Q173" s="33"/>
    </row>
    <row r="174" spans="1:17" ht="15.75" customHeight="1">
      <c r="A174" s="31" t="s">
        <v>277</v>
      </c>
      <c r="B174" s="32">
        <v>0</v>
      </c>
      <c r="C174" s="32"/>
      <c r="D174" s="32" t="s">
        <v>30</v>
      </c>
      <c r="E174" s="32">
        <v>0</v>
      </c>
      <c r="F174" s="32" t="s">
        <v>25</v>
      </c>
      <c r="G174" s="32" t="s">
        <v>25</v>
      </c>
      <c r="H174" s="32" t="s">
        <v>25</v>
      </c>
      <c r="I174" s="32">
        <v>0</v>
      </c>
      <c r="J174" s="32">
        <v>0</v>
      </c>
      <c r="K174" s="32">
        <v>0</v>
      </c>
      <c r="L174" s="32">
        <v>0</v>
      </c>
      <c r="M174" s="37"/>
      <c r="N174" s="37"/>
      <c r="O174" s="37"/>
      <c r="P174" s="37"/>
      <c r="Q174" s="33" t="s">
        <v>159</v>
      </c>
    </row>
    <row r="175" spans="1:17" ht="15.75" customHeight="1">
      <c r="A175" s="31" t="s">
        <v>278</v>
      </c>
      <c r="B175" s="32">
        <f>B177</f>
        <v>46</v>
      </c>
      <c r="C175" s="32" t="s">
        <v>25</v>
      </c>
      <c r="D175" s="32" t="str">
        <f t="shared" ref="D175:M175" si="27">D177</f>
        <v>个</v>
      </c>
      <c r="E175" s="32">
        <f t="shared" si="27"/>
        <v>53</v>
      </c>
      <c r="F175" s="32" t="s">
        <v>25</v>
      </c>
      <c r="G175" s="32" t="s">
        <v>25</v>
      </c>
      <c r="H175" s="32" t="str">
        <f t="shared" si="27"/>
        <v>/</v>
      </c>
      <c r="I175" s="32">
        <f t="shared" si="27"/>
        <v>3740</v>
      </c>
      <c r="J175" s="32">
        <f t="shared" si="27"/>
        <v>3740</v>
      </c>
      <c r="K175" s="32">
        <f t="shared" si="27"/>
        <v>3500</v>
      </c>
      <c r="L175" s="32">
        <f t="shared" si="27"/>
        <v>0</v>
      </c>
      <c r="M175" s="32">
        <f t="shared" si="27"/>
        <v>240</v>
      </c>
      <c r="N175" s="37"/>
      <c r="O175" s="37"/>
      <c r="P175" s="37"/>
      <c r="Q175" s="33"/>
    </row>
    <row r="176" spans="1:17" ht="15.75" customHeight="1">
      <c r="A176" s="31" t="s">
        <v>279</v>
      </c>
      <c r="B176" s="32"/>
      <c r="C176" s="32"/>
      <c r="D176" s="32" t="s">
        <v>84</v>
      </c>
      <c r="E176" s="32"/>
      <c r="F176" s="36"/>
      <c r="G176" s="32"/>
      <c r="H176" s="32" t="s">
        <v>25</v>
      </c>
      <c r="I176" s="37"/>
      <c r="J176" s="37"/>
      <c r="K176" s="37"/>
      <c r="L176" s="37"/>
      <c r="M176" s="37"/>
      <c r="N176" s="37"/>
      <c r="O176" s="37"/>
      <c r="P176" s="37"/>
      <c r="Q176" s="33" t="s">
        <v>156</v>
      </c>
    </row>
    <row r="177" spans="1:17" ht="15.75" customHeight="1">
      <c r="A177" s="31" t="s">
        <v>280</v>
      </c>
      <c r="B177" s="32">
        <f>B178+B179</f>
        <v>46</v>
      </c>
      <c r="C177" s="32" t="s">
        <v>25</v>
      </c>
      <c r="D177" s="32" t="s">
        <v>84</v>
      </c>
      <c r="E177" s="32">
        <f t="shared" ref="E177:O177" si="28">E178+E179</f>
        <v>53</v>
      </c>
      <c r="F177" s="32" t="s">
        <v>25</v>
      </c>
      <c r="G177" s="32" t="s">
        <v>25</v>
      </c>
      <c r="H177" s="32" t="s">
        <v>25</v>
      </c>
      <c r="I177" s="32">
        <f t="shared" si="28"/>
        <v>3740</v>
      </c>
      <c r="J177" s="32">
        <f t="shared" si="28"/>
        <v>3740</v>
      </c>
      <c r="K177" s="32">
        <f t="shared" si="28"/>
        <v>3500</v>
      </c>
      <c r="L177" s="32">
        <f t="shared" si="28"/>
        <v>0</v>
      </c>
      <c r="M177" s="32">
        <f t="shared" si="28"/>
        <v>240</v>
      </c>
      <c r="N177" s="32">
        <f t="shared" si="28"/>
        <v>0</v>
      </c>
      <c r="O177" s="32">
        <f t="shared" si="28"/>
        <v>0</v>
      </c>
      <c r="P177" s="37"/>
      <c r="Q177" s="33" t="s">
        <v>25</v>
      </c>
    </row>
    <row r="178" spans="1:17" s="39" customFormat="1" ht="15.75" customHeight="1">
      <c r="A178" s="35" t="s">
        <v>281</v>
      </c>
      <c r="B178" s="32">
        <v>45</v>
      </c>
      <c r="C178" s="32" t="s">
        <v>33</v>
      </c>
      <c r="D178" s="32" t="s">
        <v>84</v>
      </c>
      <c r="E178" s="32">
        <v>45</v>
      </c>
      <c r="F178" s="36" t="s">
        <v>282</v>
      </c>
      <c r="G178" s="32" t="s">
        <v>35</v>
      </c>
      <c r="H178" s="32" t="s">
        <v>36</v>
      </c>
      <c r="I178" s="37">
        <v>2700</v>
      </c>
      <c r="J178" s="37">
        <v>2700</v>
      </c>
      <c r="K178" s="37">
        <v>2700</v>
      </c>
      <c r="L178" s="37"/>
      <c r="M178" s="37"/>
      <c r="N178" s="37"/>
      <c r="O178" s="37"/>
      <c r="P178" s="37"/>
      <c r="Q178" s="33" t="s">
        <v>45</v>
      </c>
    </row>
    <row r="179" spans="1:17" s="39" customFormat="1" ht="15.75" customHeight="1">
      <c r="A179" s="35" t="s">
        <v>283</v>
      </c>
      <c r="B179" s="32">
        <v>1</v>
      </c>
      <c r="C179" s="32" t="s">
        <v>33</v>
      </c>
      <c r="D179" s="32" t="s">
        <v>84</v>
      </c>
      <c r="E179" s="32">
        <v>8</v>
      </c>
      <c r="F179" s="36" t="s">
        <v>284</v>
      </c>
      <c r="G179" s="32" t="s">
        <v>35</v>
      </c>
      <c r="H179" s="32" t="s">
        <v>36</v>
      </c>
      <c r="I179" s="37">
        <v>1040</v>
      </c>
      <c r="J179" s="37">
        <v>1040</v>
      </c>
      <c r="K179" s="37">
        <v>800</v>
      </c>
      <c r="L179" s="37"/>
      <c r="M179" s="37">
        <v>240</v>
      </c>
      <c r="N179" s="37"/>
      <c r="O179" s="37"/>
      <c r="P179" s="37"/>
      <c r="Q179" s="33" t="s">
        <v>285</v>
      </c>
    </row>
    <row r="180" spans="1:17" ht="15.75" customHeight="1">
      <c r="A180" s="31" t="s">
        <v>286</v>
      </c>
      <c r="B180" s="32">
        <f>B182+B184</f>
        <v>2</v>
      </c>
      <c r="C180" s="32" t="s">
        <v>25</v>
      </c>
      <c r="D180" s="32" t="s">
        <v>287</v>
      </c>
      <c r="E180" s="32">
        <f t="shared" ref="E180:K180" si="29">E182+E184</f>
        <v>0.1016</v>
      </c>
      <c r="F180" s="32" t="s">
        <v>25</v>
      </c>
      <c r="G180" s="32" t="s">
        <v>25</v>
      </c>
      <c r="H180" s="32" t="s">
        <v>25</v>
      </c>
      <c r="I180" s="32">
        <f t="shared" si="29"/>
        <v>7048</v>
      </c>
      <c r="J180" s="32">
        <f t="shared" si="29"/>
        <v>1048</v>
      </c>
      <c r="K180" s="32">
        <f t="shared" si="29"/>
        <v>1000</v>
      </c>
      <c r="L180" s="32"/>
      <c r="M180" s="32">
        <f>M182+M184</f>
        <v>48</v>
      </c>
      <c r="N180" s="32"/>
      <c r="O180" s="32"/>
      <c r="P180" s="32">
        <f>P182+P184</f>
        <v>6000</v>
      </c>
      <c r="Q180" s="33"/>
    </row>
    <row r="181" spans="1:17" ht="15.75" customHeight="1">
      <c r="A181" s="31" t="s">
        <v>288</v>
      </c>
      <c r="B181" s="32"/>
      <c r="C181" s="32"/>
      <c r="D181" s="32" t="s">
        <v>287</v>
      </c>
      <c r="E181" s="32"/>
      <c r="F181" s="36"/>
      <c r="G181" s="32"/>
      <c r="H181" s="32" t="s">
        <v>25</v>
      </c>
      <c r="I181" s="37"/>
      <c r="J181" s="37"/>
      <c r="K181" s="37"/>
      <c r="L181" s="37"/>
      <c r="M181" s="37"/>
      <c r="N181" s="37"/>
      <c r="O181" s="37"/>
      <c r="P181" s="37"/>
      <c r="Q181" s="33" t="s">
        <v>156</v>
      </c>
    </row>
    <row r="182" spans="1:17" ht="15.75" customHeight="1">
      <c r="A182" s="31" t="s">
        <v>289</v>
      </c>
      <c r="B182" s="32">
        <v>1</v>
      </c>
      <c r="C182" s="32"/>
      <c r="D182" s="32" t="s">
        <v>287</v>
      </c>
      <c r="E182" s="32">
        <v>0.1</v>
      </c>
      <c r="F182" s="36"/>
      <c r="G182" s="32"/>
      <c r="H182" s="32" t="s">
        <v>25</v>
      </c>
      <c r="I182" s="37">
        <v>7000</v>
      </c>
      <c r="J182" s="37">
        <v>1000</v>
      </c>
      <c r="K182" s="37">
        <v>1000</v>
      </c>
      <c r="L182" s="37"/>
      <c r="M182" s="37"/>
      <c r="N182" s="37"/>
      <c r="O182" s="37"/>
      <c r="P182" s="37">
        <v>6000</v>
      </c>
      <c r="Q182" s="33" t="s">
        <v>45</v>
      </c>
    </row>
    <row r="183" spans="1:17" ht="23.1" customHeight="1">
      <c r="A183" s="35" t="s">
        <v>290</v>
      </c>
      <c r="B183" s="32">
        <v>1</v>
      </c>
      <c r="C183" s="32" t="s">
        <v>61</v>
      </c>
      <c r="D183" s="32" t="s">
        <v>287</v>
      </c>
      <c r="E183" s="32">
        <v>0.1</v>
      </c>
      <c r="F183" s="36" t="s">
        <v>291</v>
      </c>
      <c r="G183" s="32" t="s">
        <v>35</v>
      </c>
      <c r="H183" s="32" t="s">
        <v>36</v>
      </c>
      <c r="I183" s="37">
        <v>7000</v>
      </c>
      <c r="J183" s="37">
        <v>1000</v>
      </c>
      <c r="K183" s="37">
        <v>1000</v>
      </c>
      <c r="L183" s="37"/>
      <c r="M183" s="37"/>
      <c r="N183" s="37"/>
      <c r="O183" s="37"/>
      <c r="P183" s="37">
        <v>6000</v>
      </c>
      <c r="Q183" s="33" t="s">
        <v>45</v>
      </c>
    </row>
    <row r="184" spans="1:17" ht="15.75" customHeight="1">
      <c r="A184" s="31" t="s">
        <v>292</v>
      </c>
      <c r="B184" s="32">
        <v>1</v>
      </c>
      <c r="C184" s="32"/>
      <c r="D184" s="32" t="s">
        <v>287</v>
      </c>
      <c r="E184" s="32">
        <v>1.6000000000000001E-3</v>
      </c>
      <c r="F184" s="36"/>
      <c r="G184" s="32"/>
      <c r="H184" s="32" t="s">
        <v>25</v>
      </c>
      <c r="I184" s="37">
        <v>48</v>
      </c>
      <c r="J184" s="37">
        <v>48</v>
      </c>
      <c r="K184" s="37"/>
      <c r="L184" s="37"/>
      <c r="M184" s="37">
        <v>48</v>
      </c>
      <c r="N184" s="37"/>
      <c r="O184" s="37"/>
      <c r="P184" s="37"/>
      <c r="Q184" s="33" t="s">
        <v>293</v>
      </c>
    </row>
    <row r="185" spans="1:17" ht="26.1" customHeight="1">
      <c r="A185" s="35" t="s">
        <v>294</v>
      </c>
      <c r="B185" s="32">
        <v>1</v>
      </c>
      <c r="C185" s="32" t="s">
        <v>33</v>
      </c>
      <c r="D185" s="32" t="s">
        <v>287</v>
      </c>
      <c r="E185" s="32">
        <v>1.6000000000000001E-3</v>
      </c>
      <c r="F185" s="36" t="s">
        <v>295</v>
      </c>
      <c r="G185" s="32" t="s">
        <v>35</v>
      </c>
      <c r="H185" s="32" t="s">
        <v>36</v>
      </c>
      <c r="I185" s="37">
        <v>48</v>
      </c>
      <c r="J185" s="37">
        <v>48</v>
      </c>
      <c r="K185" s="37"/>
      <c r="L185" s="37"/>
      <c r="M185" s="37">
        <v>48</v>
      </c>
      <c r="N185" s="37"/>
      <c r="O185" s="37"/>
      <c r="P185" s="37"/>
      <c r="Q185" s="33" t="s">
        <v>293</v>
      </c>
    </row>
    <row r="186" spans="1:17" ht="15.75" customHeight="1">
      <c r="A186" s="31" t="s">
        <v>296</v>
      </c>
      <c r="B186" s="32">
        <f>B188+B209</f>
        <v>6</v>
      </c>
      <c r="C186" s="32" t="s">
        <v>25</v>
      </c>
      <c r="D186" s="32" t="s">
        <v>25</v>
      </c>
      <c r="E186" s="32" t="s">
        <v>25</v>
      </c>
      <c r="F186" s="32" t="s">
        <v>25</v>
      </c>
      <c r="G186" s="32" t="s">
        <v>25</v>
      </c>
      <c r="H186" s="32" t="s">
        <v>25</v>
      </c>
      <c r="I186" s="32">
        <f t="shared" ref="I186:N186" si="30">I188+I209</f>
        <v>39290</v>
      </c>
      <c r="J186" s="32">
        <f t="shared" si="30"/>
        <v>39290</v>
      </c>
      <c r="K186" s="32">
        <f t="shared" si="30"/>
        <v>0</v>
      </c>
      <c r="L186" s="32">
        <f t="shared" si="30"/>
        <v>19645</v>
      </c>
      <c r="M186" s="32">
        <f t="shared" si="30"/>
        <v>19645</v>
      </c>
      <c r="N186" s="32">
        <f t="shared" si="30"/>
        <v>0</v>
      </c>
      <c r="O186" s="32"/>
      <c r="P186" s="32"/>
      <c r="Q186" s="33"/>
    </row>
    <row r="187" spans="1:17" ht="15.75" customHeight="1">
      <c r="A187" s="31" t="s">
        <v>297</v>
      </c>
      <c r="B187" s="32"/>
      <c r="C187" s="32"/>
      <c r="D187" s="32"/>
      <c r="E187" s="32"/>
      <c r="F187" s="36"/>
      <c r="G187" s="32"/>
      <c r="H187" s="32" t="s">
        <v>25</v>
      </c>
      <c r="I187" s="37"/>
      <c r="J187" s="37"/>
      <c r="K187" s="37"/>
      <c r="L187" s="37"/>
      <c r="M187" s="37"/>
      <c r="N187" s="37"/>
      <c r="O187" s="37"/>
      <c r="P187" s="37"/>
      <c r="Q187" s="33"/>
    </row>
    <row r="188" spans="1:17" s="55" customFormat="1" ht="14.25" customHeight="1">
      <c r="A188" s="41" t="s">
        <v>298</v>
      </c>
      <c r="B188" s="33">
        <f>B189+B196+B201</f>
        <v>6</v>
      </c>
      <c r="C188" s="33" t="s">
        <v>25</v>
      </c>
      <c r="D188" s="33" t="s">
        <v>25</v>
      </c>
      <c r="E188" s="33" t="s">
        <v>25</v>
      </c>
      <c r="F188" s="33" t="s">
        <v>25</v>
      </c>
      <c r="G188" s="33" t="s">
        <v>25</v>
      </c>
      <c r="H188" s="33" t="s">
        <v>25</v>
      </c>
      <c r="I188" s="33">
        <f t="shared" ref="I188:M188" si="31">I189+I196+I201</f>
        <v>39290</v>
      </c>
      <c r="J188" s="33">
        <f t="shared" si="31"/>
        <v>39290</v>
      </c>
      <c r="K188" s="33">
        <f t="shared" si="31"/>
        <v>0</v>
      </c>
      <c r="L188" s="33">
        <f t="shared" si="31"/>
        <v>19645</v>
      </c>
      <c r="M188" s="33">
        <f t="shared" si="31"/>
        <v>19645</v>
      </c>
      <c r="N188" s="43"/>
      <c r="O188" s="43"/>
      <c r="P188" s="43"/>
      <c r="Q188" s="44" t="s">
        <v>25</v>
      </c>
    </row>
    <row r="189" spans="1:17" s="55" customFormat="1" ht="14.25" customHeight="1">
      <c r="A189" s="41" t="s">
        <v>299</v>
      </c>
      <c r="B189" s="33">
        <f>B192+B193</f>
        <v>2</v>
      </c>
      <c r="C189" s="33" t="s">
        <v>25</v>
      </c>
      <c r="D189" s="33" t="s">
        <v>25</v>
      </c>
      <c r="E189" s="33" t="s">
        <v>25</v>
      </c>
      <c r="F189" s="33" t="s">
        <v>25</v>
      </c>
      <c r="G189" s="33" t="s">
        <v>25</v>
      </c>
      <c r="H189" s="33" t="s">
        <v>25</v>
      </c>
      <c r="I189" s="33">
        <f t="shared" ref="I189:M189" si="32">I192+I193</f>
        <v>37000</v>
      </c>
      <c r="J189" s="33">
        <f t="shared" si="32"/>
        <v>37000</v>
      </c>
      <c r="K189" s="33">
        <f t="shared" si="32"/>
        <v>0</v>
      </c>
      <c r="L189" s="33">
        <f t="shared" si="32"/>
        <v>18500</v>
      </c>
      <c r="M189" s="33">
        <f t="shared" si="32"/>
        <v>18500</v>
      </c>
      <c r="N189" s="43"/>
      <c r="O189" s="43"/>
      <c r="P189" s="43"/>
      <c r="Q189" s="44" t="s">
        <v>25</v>
      </c>
    </row>
    <row r="190" spans="1:17" s="55" customFormat="1" ht="14.25" customHeight="1">
      <c r="A190" s="41" t="s">
        <v>300</v>
      </c>
      <c r="B190" s="33"/>
      <c r="C190" s="33"/>
      <c r="D190" s="33" t="s">
        <v>301</v>
      </c>
      <c r="E190" s="33"/>
      <c r="F190" s="33"/>
      <c r="G190" s="33"/>
      <c r="H190" s="42" t="s">
        <v>25</v>
      </c>
      <c r="I190" s="43"/>
      <c r="J190" s="43"/>
      <c r="K190" s="43"/>
      <c r="L190" s="43"/>
      <c r="M190" s="43"/>
      <c r="N190" s="43"/>
      <c r="O190" s="43"/>
      <c r="P190" s="43"/>
      <c r="Q190" s="44" t="s">
        <v>25</v>
      </c>
    </row>
    <row r="191" spans="1:17" s="55" customFormat="1" ht="14.25" customHeight="1">
      <c r="A191" s="41" t="s">
        <v>302</v>
      </c>
      <c r="B191" s="33"/>
      <c r="C191" s="33"/>
      <c r="D191" s="33" t="s">
        <v>301</v>
      </c>
      <c r="E191" s="33"/>
      <c r="F191" s="33"/>
      <c r="G191" s="33"/>
      <c r="H191" s="42" t="s">
        <v>25</v>
      </c>
      <c r="I191" s="43"/>
      <c r="J191" s="43"/>
      <c r="K191" s="43"/>
      <c r="L191" s="43"/>
      <c r="M191" s="43"/>
      <c r="N191" s="43"/>
      <c r="O191" s="43"/>
      <c r="P191" s="43"/>
      <c r="Q191" s="44" t="s">
        <v>25</v>
      </c>
    </row>
    <row r="192" spans="1:17" s="55" customFormat="1" ht="14.25" customHeight="1">
      <c r="A192" s="41" t="s">
        <v>303</v>
      </c>
      <c r="B192" s="33">
        <v>0</v>
      </c>
      <c r="C192" s="33"/>
      <c r="D192" s="33" t="s">
        <v>301</v>
      </c>
      <c r="E192" s="33">
        <v>0</v>
      </c>
      <c r="F192" s="33"/>
      <c r="G192" s="33"/>
      <c r="H192" s="42" t="s">
        <v>25</v>
      </c>
      <c r="I192" s="43">
        <v>0</v>
      </c>
      <c r="J192" s="43">
        <v>0</v>
      </c>
      <c r="K192" s="43"/>
      <c r="L192" s="43"/>
      <c r="M192" s="43">
        <v>0</v>
      </c>
      <c r="N192" s="43"/>
      <c r="O192" s="43"/>
      <c r="P192" s="43"/>
      <c r="Q192" s="44" t="s">
        <v>25</v>
      </c>
    </row>
    <row r="193" spans="1:17" ht="15.75" customHeight="1">
      <c r="A193" s="31" t="s">
        <v>304</v>
      </c>
      <c r="B193" s="32">
        <v>2</v>
      </c>
      <c r="C193" s="32"/>
      <c r="D193" s="32" t="s">
        <v>305</v>
      </c>
      <c r="E193" s="32">
        <v>2</v>
      </c>
      <c r="F193" s="36"/>
      <c r="G193" s="32"/>
      <c r="H193" s="32" t="s">
        <v>25</v>
      </c>
      <c r="I193" s="37">
        <f t="shared" ref="I193:M193" si="33">I194+I195</f>
        <v>37000</v>
      </c>
      <c r="J193" s="37">
        <f t="shared" si="33"/>
        <v>37000</v>
      </c>
      <c r="K193" s="37">
        <f t="shared" si="33"/>
        <v>0</v>
      </c>
      <c r="L193" s="37">
        <f t="shared" si="33"/>
        <v>18500</v>
      </c>
      <c r="M193" s="37">
        <f t="shared" si="33"/>
        <v>18500</v>
      </c>
      <c r="N193" s="37"/>
      <c r="O193" s="37"/>
      <c r="P193" s="37"/>
      <c r="Q193" s="33" t="s">
        <v>219</v>
      </c>
    </row>
    <row r="194" spans="1:17" ht="42" customHeight="1">
      <c r="A194" s="35" t="s">
        <v>306</v>
      </c>
      <c r="B194" s="32">
        <v>1</v>
      </c>
      <c r="C194" s="32" t="s">
        <v>33</v>
      </c>
      <c r="D194" s="32" t="s">
        <v>305</v>
      </c>
      <c r="E194" s="32">
        <v>1</v>
      </c>
      <c r="F194" s="36" t="s">
        <v>331</v>
      </c>
      <c r="G194" s="32" t="s">
        <v>307</v>
      </c>
      <c r="H194" s="32" t="s">
        <v>36</v>
      </c>
      <c r="I194" s="56">
        <v>18000</v>
      </c>
      <c r="J194" s="56">
        <v>18000</v>
      </c>
      <c r="K194" s="56"/>
      <c r="L194" s="56">
        <v>9000</v>
      </c>
      <c r="M194" s="56">
        <v>9000</v>
      </c>
      <c r="N194" s="56"/>
      <c r="O194" s="56"/>
      <c r="P194" s="56"/>
      <c r="Q194" s="33" t="s">
        <v>219</v>
      </c>
    </row>
    <row r="195" spans="1:17" s="55" customFormat="1" ht="40.5">
      <c r="A195" s="41" t="s">
        <v>308</v>
      </c>
      <c r="B195" s="33">
        <v>1</v>
      </c>
      <c r="C195" s="32" t="s">
        <v>33</v>
      </c>
      <c r="D195" s="32" t="s">
        <v>305</v>
      </c>
      <c r="E195" s="32">
        <v>1</v>
      </c>
      <c r="F195" s="33" t="s">
        <v>332</v>
      </c>
      <c r="G195" s="32" t="s">
        <v>307</v>
      </c>
      <c r="H195" s="32" t="s">
        <v>36</v>
      </c>
      <c r="I195" s="57">
        <v>19000</v>
      </c>
      <c r="J195" s="56">
        <v>19000</v>
      </c>
      <c r="K195" s="57"/>
      <c r="L195" s="57">
        <v>9500</v>
      </c>
      <c r="M195" s="57">
        <v>9500</v>
      </c>
      <c r="N195" s="57"/>
      <c r="O195" s="57"/>
      <c r="P195" s="57"/>
      <c r="Q195" s="33" t="s">
        <v>219</v>
      </c>
    </row>
    <row r="196" spans="1:17" s="55" customFormat="1" ht="14.25" customHeight="1">
      <c r="A196" s="41" t="s">
        <v>309</v>
      </c>
      <c r="B196" s="33">
        <f>B199</f>
        <v>1</v>
      </c>
      <c r="C196" s="33" t="s">
        <v>25</v>
      </c>
      <c r="D196" s="33" t="s">
        <v>25</v>
      </c>
      <c r="E196" s="33" t="s">
        <v>25</v>
      </c>
      <c r="F196" s="33" t="s">
        <v>25</v>
      </c>
      <c r="G196" s="33" t="s">
        <v>25</v>
      </c>
      <c r="H196" s="33" t="str">
        <f t="shared" ref="H196:M196" si="34">H199</f>
        <v>/</v>
      </c>
      <c r="I196" s="33">
        <f t="shared" si="34"/>
        <v>2290</v>
      </c>
      <c r="J196" s="33">
        <f t="shared" si="34"/>
        <v>2290</v>
      </c>
      <c r="K196" s="33">
        <f t="shared" si="34"/>
        <v>0</v>
      </c>
      <c r="L196" s="33">
        <f t="shared" si="34"/>
        <v>1145</v>
      </c>
      <c r="M196" s="33">
        <f t="shared" si="34"/>
        <v>1145</v>
      </c>
      <c r="N196" s="43"/>
      <c r="O196" s="43"/>
      <c r="P196" s="43"/>
      <c r="Q196" s="44" t="s">
        <v>25</v>
      </c>
    </row>
    <row r="197" spans="1:17" s="55" customFormat="1" ht="14.25" customHeight="1">
      <c r="A197" s="41" t="s">
        <v>310</v>
      </c>
      <c r="B197" s="33"/>
      <c r="C197" s="33"/>
      <c r="D197" s="33" t="s">
        <v>30</v>
      </c>
      <c r="E197" s="33"/>
      <c r="F197" s="33"/>
      <c r="G197" s="33"/>
      <c r="H197" s="42" t="s">
        <v>25</v>
      </c>
      <c r="I197" s="43"/>
      <c r="J197" s="43"/>
      <c r="K197" s="43"/>
      <c r="L197" s="43"/>
      <c r="M197" s="43"/>
      <c r="N197" s="43"/>
      <c r="O197" s="43"/>
      <c r="P197" s="43"/>
      <c r="Q197" s="44" t="s">
        <v>25</v>
      </c>
    </row>
    <row r="198" spans="1:17" s="55" customFormat="1" ht="14.25" customHeight="1">
      <c r="A198" s="41" t="s">
        <v>311</v>
      </c>
      <c r="B198" s="33"/>
      <c r="C198" s="33"/>
      <c r="D198" s="33" t="s">
        <v>30</v>
      </c>
      <c r="E198" s="33"/>
      <c r="F198" s="33"/>
      <c r="G198" s="33"/>
      <c r="H198" s="42" t="s">
        <v>25</v>
      </c>
      <c r="I198" s="43"/>
      <c r="J198" s="43"/>
      <c r="K198" s="43"/>
      <c r="L198" s="43"/>
      <c r="M198" s="43"/>
      <c r="N198" s="43"/>
      <c r="O198" s="43"/>
      <c r="P198" s="43"/>
      <c r="Q198" s="44" t="s">
        <v>25</v>
      </c>
    </row>
    <row r="199" spans="1:17" ht="15.75" customHeight="1">
      <c r="A199" s="31" t="s">
        <v>312</v>
      </c>
      <c r="B199" s="32">
        <v>1</v>
      </c>
      <c r="C199" s="32"/>
      <c r="D199" s="32" t="s">
        <v>30</v>
      </c>
      <c r="E199" s="32">
        <v>1.9</v>
      </c>
      <c r="F199" s="36"/>
      <c r="G199" s="32"/>
      <c r="H199" s="32" t="s">
        <v>25</v>
      </c>
      <c r="I199" s="37">
        <v>2290</v>
      </c>
      <c r="J199" s="37">
        <v>2290</v>
      </c>
      <c r="K199" s="37"/>
      <c r="L199" s="37">
        <v>1145</v>
      </c>
      <c r="M199" s="37">
        <v>1145</v>
      </c>
      <c r="N199" s="37"/>
      <c r="O199" s="37"/>
      <c r="P199" s="37"/>
      <c r="Q199" s="33" t="s">
        <v>219</v>
      </c>
    </row>
    <row r="200" spans="1:17" ht="26.1" customHeight="1">
      <c r="A200" s="35" t="s">
        <v>313</v>
      </c>
      <c r="B200" s="32">
        <v>1</v>
      </c>
      <c r="C200" s="32" t="s">
        <v>33</v>
      </c>
      <c r="D200" s="32" t="s">
        <v>30</v>
      </c>
      <c r="E200" s="32">
        <v>1.9</v>
      </c>
      <c r="F200" s="36" t="s">
        <v>314</v>
      </c>
      <c r="G200" s="32" t="s">
        <v>35</v>
      </c>
      <c r="H200" s="32" t="s">
        <v>36</v>
      </c>
      <c r="I200" s="37">
        <v>2290</v>
      </c>
      <c r="J200" s="37">
        <v>2290</v>
      </c>
      <c r="K200" s="37"/>
      <c r="L200" s="37">
        <v>1145</v>
      </c>
      <c r="M200" s="37">
        <v>1145</v>
      </c>
      <c r="N200" s="37"/>
      <c r="O200" s="37"/>
      <c r="P200" s="37"/>
      <c r="Q200" s="33" t="s">
        <v>219</v>
      </c>
    </row>
    <row r="201" spans="1:17" ht="15.75" customHeight="1">
      <c r="A201" s="31" t="s">
        <v>315</v>
      </c>
      <c r="B201" s="32">
        <v>3</v>
      </c>
      <c r="C201" s="32" t="s">
        <v>25</v>
      </c>
      <c r="D201" s="32" t="s">
        <v>25</v>
      </c>
      <c r="E201" s="32" t="s">
        <v>25</v>
      </c>
      <c r="F201" s="32" t="s">
        <v>25</v>
      </c>
      <c r="G201" s="32" t="s">
        <v>25</v>
      </c>
      <c r="H201" s="32" t="s">
        <v>25</v>
      </c>
      <c r="I201" s="32">
        <f t="shared" ref="I201:M201" si="35">I206+I207</f>
        <v>0</v>
      </c>
      <c r="J201" s="32">
        <f t="shared" si="35"/>
        <v>0</v>
      </c>
      <c r="K201" s="32">
        <f t="shared" si="35"/>
        <v>0</v>
      </c>
      <c r="L201" s="32">
        <f t="shared" si="35"/>
        <v>0</v>
      </c>
      <c r="M201" s="32">
        <f t="shared" si="35"/>
        <v>0</v>
      </c>
      <c r="N201" s="37"/>
      <c r="O201" s="37"/>
      <c r="P201" s="37"/>
      <c r="Q201" s="33" t="s">
        <v>25</v>
      </c>
    </row>
    <row r="202" spans="1:17" ht="15.75" customHeight="1">
      <c r="A202" s="31" t="s">
        <v>316</v>
      </c>
      <c r="B202" s="32"/>
      <c r="C202" s="32"/>
      <c r="D202" s="32" t="s">
        <v>301</v>
      </c>
      <c r="E202" s="32"/>
      <c r="F202" s="36"/>
      <c r="G202" s="32"/>
      <c r="H202" s="32" t="s">
        <v>25</v>
      </c>
      <c r="I202" s="37"/>
      <c r="J202" s="37"/>
      <c r="K202" s="37"/>
      <c r="L202" s="37"/>
      <c r="M202" s="37"/>
      <c r="N202" s="37"/>
      <c r="O202" s="37"/>
      <c r="P202" s="37"/>
      <c r="Q202" s="33" t="s">
        <v>219</v>
      </c>
    </row>
    <row r="203" spans="1:17" ht="15.75" customHeight="1">
      <c r="A203" s="31" t="s">
        <v>317</v>
      </c>
      <c r="B203" s="32"/>
      <c r="C203" s="32"/>
      <c r="D203" s="32" t="s">
        <v>301</v>
      </c>
      <c r="E203" s="32"/>
      <c r="F203" s="36"/>
      <c r="G203" s="32"/>
      <c r="H203" s="32" t="s">
        <v>25</v>
      </c>
      <c r="I203" s="37"/>
      <c r="J203" s="37"/>
      <c r="K203" s="37"/>
      <c r="L203" s="37"/>
      <c r="M203" s="37"/>
      <c r="N203" s="37"/>
      <c r="O203" s="37"/>
      <c r="P203" s="37"/>
      <c r="Q203" s="33" t="s">
        <v>219</v>
      </c>
    </row>
    <row r="204" spans="1:17" ht="15.75" customHeight="1">
      <c r="A204" s="31" t="s">
        <v>318</v>
      </c>
      <c r="B204" s="32"/>
      <c r="C204" s="32"/>
      <c r="D204" s="32" t="s">
        <v>301</v>
      </c>
      <c r="E204" s="32"/>
      <c r="F204" s="36"/>
      <c r="G204" s="32"/>
      <c r="H204" s="32" t="s">
        <v>25</v>
      </c>
      <c r="I204" s="37"/>
      <c r="J204" s="37"/>
      <c r="K204" s="37"/>
      <c r="L204" s="37"/>
      <c r="M204" s="37"/>
      <c r="N204" s="37"/>
      <c r="O204" s="37"/>
      <c r="P204" s="37"/>
      <c r="Q204" s="33" t="s">
        <v>219</v>
      </c>
    </row>
    <row r="205" spans="1:17" ht="15.75" customHeight="1">
      <c r="A205" s="31" t="s">
        <v>319</v>
      </c>
      <c r="B205" s="32"/>
      <c r="C205" s="32"/>
      <c r="D205" s="32" t="s">
        <v>301</v>
      </c>
      <c r="E205" s="32"/>
      <c r="F205" s="36"/>
      <c r="G205" s="32"/>
      <c r="H205" s="32" t="s">
        <v>25</v>
      </c>
      <c r="I205" s="37"/>
      <c r="J205" s="37"/>
      <c r="K205" s="37"/>
      <c r="L205" s="37"/>
      <c r="M205" s="37"/>
      <c r="N205" s="37"/>
      <c r="O205" s="37"/>
      <c r="P205" s="37"/>
      <c r="Q205" s="33" t="s">
        <v>219</v>
      </c>
    </row>
    <row r="206" spans="1:17" ht="15.75" customHeight="1">
      <c r="A206" s="31" t="s">
        <v>320</v>
      </c>
      <c r="B206" s="32">
        <v>0</v>
      </c>
      <c r="C206" s="32"/>
      <c r="D206" s="32" t="s">
        <v>321</v>
      </c>
      <c r="E206" s="32">
        <v>0</v>
      </c>
      <c r="F206" s="36"/>
      <c r="G206" s="32"/>
      <c r="H206" s="32" t="s">
        <v>25</v>
      </c>
      <c r="I206" s="37">
        <v>0</v>
      </c>
      <c r="J206" s="37">
        <v>0</v>
      </c>
      <c r="K206" s="37">
        <v>0</v>
      </c>
      <c r="L206" s="37">
        <v>0</v>
      </c>
      <c r="M206" s="37">
        <v>0</v>
      </c>
      <c r="N206" s="37"/>
      <c r="O206" s="37"/>
      <c r="P206" s="37"/>
      <c r="Q206" s="33" t="s">
        <v>219</v>
      </c>
    </row>
    <row r="207" spans="1:17" ht="15.75" customHeight="1">
      <c r="A207" s="31" t="s">
        <v>322</v>
      </c>
      <c r="B207" s="32">
        <v>0</v>
      </c>
      <c r="C207" s="32"/>
      <c r="D207" s="32" t="s">
        <v>323</v>
      </c>
      <c r="E207" s="32">
        <v>0</v>
      </c>
      <c r="F207" s="36"/>
      <c r="G207" s="32"/>
      <c r="H207" s="32" t="s">
        <v>25</v>
      </c>
      <c r="I207" s="37">
        <v>0</v>
      </c>
      <c r="J207" s="37">
        <v>0</v>
      </c>
      <c r="K207" s="37">
        <v>0</v>
      </c>
      <c r="L207" s="37">
        <v>0</v>
      </c>
      <c r="M207" s="37">
        <v>0</v>
      </c>
      <c r="N207" s="37"/>
      <c r="O207" s="37"/>
      <c r="P207" s="37"/>
      <c r="Q207" s="33" t="s">
        <v>219</v>
      </c>
    </row>
    <row r="208" spans="1:17" ht="15.75" customHeight="1">
      <c r="A208" s="31" t="s">
        <v>324</v>
      </c>
      <c r="B208" s="32"/>
      <c r="C208" s="32"/>
      <c r="D208" s="32" t="s">
        <v>84</v>
      </c>
      <c r="E208" s="32"/>
      <c r="F208" s="36"/>
      <c r="G208" s="32"/>
      <c r="H208" s="32" t="s">
        <v>25</v>
      </c>
      <c r="I208" s="37"/>
      <c r="J208" s="37"/>
      <c r="K208" s="37"/>
      <c r="L208" s="37"/>
      <c r="M208" s="37"/>
      <c r="N208" s="37"/>
      <c r="O208" s="37"/>
      <c r="P208" s="37"/>
      <c r="Q208" s="33" t="s">
        <v>219</v>
      </c>
    </row>
    <row r="209" spans="1:17" s="55" customFormat="1" ht="14.25" customHeight="1">
      <c r="A209" s="41" t="s">
        <v>325</v>
      </c>
      <c r="B209" s="33"/>
      <c r="C209" s="33"/>
      <c r="D209" s="33"/>
      <c r="E209" s="33"/>
      <c r="F209" s="33"/>
      <c r="G209" s="33"/>
      <c r="H209" s="42" t="s">
        <v>25</v>
      </c>
      <c r="I209" s="43"/>
      <c r="J209" s="43"/>
      <c r="K209" s="43"/>
      <c r="L209" s="43"/>
      <c r="M209" s="43"/>
      <c r="N209" s="43"/>
      <c r="O209" s="43"/>
      <c r="P209" s="43"/>
      <c r="Q209" s="44" t="s">
        <v>25</v>
      </c>
    </row>
    <row r="210" spans="1:17" s="55" customFormat="1" ht="14.25" customHeight="1">
      <c r="A210" s="41" t="s">
        <v>326</v>
      </c>
      <c r="B210" s="33"/>
      <c r="C210" s="33"/>
      <c r="D210" s="33" t="s">
        <v>84</v>
      </c>
      <c r="E210" s="33"/>
      <c r="F210" s="33"/>
      <c r="G210" s="33"/>
      <c r="H210" s="42" t="s">
        <v>25</v>
      </c>
      <c r="I210" s="43"/>
      <c r="J210" s="43"/>
      <c r="K210" s="43"/>
      <c r="L210" s="43"/>
      <c r="M210" s="43"/>
      <c r="N210" s="43"/>
      <c r="O210" s="43"/>
      <c r="P210" s="43"/>
      <c r="Q210" s="44" t="s">
        <v>25</v>
      </c>
    </row>
    <row r="211" spans="1:17" s="55" customFormat="1" ht="14.25" customHeight="1">
      <c r="A211" s="41" t="s">
        <v>327</v>
      </c>
      <c r="B211" s="33"/>
      <c r="C211" s="33"/>
      <c r="D211" s="33" t="s">
        <v>84</v>
      </c>
      <c r="E211" s="33"/>
      <c r="F211" s="33"/>
      <c r="G211" s="33"/>
      <c r="H211" s="42" t="s">
        <v>25</v>
      </c>
      <c r="I211" s="43"/>
      <c r="J211" s="43"/>
      <c r="K211" s="43"/>
      <c r="L211" s="43"/>
      <c r="M211" s="43"/>
      <c r="N211" s="43"/>
      <c r="O211" s="43"/>
      <c r="P211" s="43"/>
      <c r="Q211" s="44" t="s">
        <v>25</v>
      </c>
    </row>
    <row r="212" spans="1:17" ht="15.75" customHeight="1">
      <c r="A212" s="31" t="s">
        <v>328</v>
      </c>
      <c r="B212" s="32">
        <v>0</v>
      </c>
      <c r="C212" s="32"/>
      <c r="D212" s="32" t="s">
        <v>84</v>
      </c>
      <c r="E212" s="32">
        <v>0</v>
      </c>
      <c r="F212" s="36"/>
      <c r="G212" s="32"/>
      <c r="H212" s="32" t="s">
        <v>25</v>
      </c>
      <c r="I212" s="37">
        <v>0</v>
      </c>
      <c r="J212" s="37"/>
      <c r="K212" s="37"/>
      <c r="L212" s="37"/>
      <c r="M212" s="37"/>
      <c r="N212" s="37">
        <v>0</v>
      </c>
      <c r="O212" s="37"/>
      <c r="P212" s="37"/>
      <c r="Q212" s="33" t="s">
        <v>273</v>
      </c>
    </row>
  </sheetData>
  <mergeCells count="19">
    <mergeCell ref="P5:P6"/>
    <mergeCell ref="Q4:Q6"/>
    <mergeCell ref="J5:M5"/>
    <mergeCell ref="F5:F6"/>
    <mergeCell ref="G4:G6"/>
    <mergeCell ref="H4:H6"/>
    <mergeCell ref="I5:I6"/>
    <mergeCell ref="A2:Q2"/>
    <mergeCell ref="A3:F3"/>
    <mergeCell ref="O3:Q3"/>
    <mergeCell ref="D4:F4"/>
    <mergeCell ref="I4:P4"/>
    <mergeCell ref="A4:A6"/>
    <mergeCell ref="B4:B6"/>
    <mergeCell ref="C4:C6"/>
    <mergeCell ref="D5:D6"/>
    <mergeCell ref="E5:E6"/>
    <mergeCell ref="N5:N6"/>
    <mergeCell ref="O5:O6"/>
  </mergeCells>
  <phoneticPr fontId="5" type="noConversion"/>
  <conditionalFormatting sqref="C192:G192">
    <cfRule type="expression" dxfId="72" priority="38" stopIfTrue="1">
      <formula>AND(ISNUMBER(#REF!),$Q194&lt;200)</formula>
    </cfRule>
  </conditionalFormatting>
  <conditionalFormatting sqref="I192:P192">
    <cfRule type="expression" dxfId="71" priority="37" stopIfTrue="1">
      <formula>AND(ISNUMBER(#REF!),$Q196&lt;200)</formula>
    </cfRule>
  </conditionalFormatting>
  <conditionalFormatting sqref="C195:G195">
    <cfRule type="expression" dxfId="70" priority="1" stopIfTrue="1">
      <formula>AND(ISNUMBER(#REF!),#REF!&lt;200)</formula>
    </cfRule>
    <cfRule type="expression" dxfId="69" priority="3" stopIfTrue="1">
      <formula>AND(ISNUMBER(#REF!),$Q200&lt;200)</formula>
    </cfRule>
    <cfRule type="expression" dxfId="68" priority="4" stopIfTrue="1">
      <formula>AND(ISNUMBER(#REF!),$Q200&lt;200)</formula>
    </cfRule>
  </conditionalFormatting>
  <conditionalFormatting sqref="C197:G197">
    <cfRule type="expression" dxfId="67" priority="33" stopIfTrue="1">
      <formula>AND(ISNUMBER(#REF!),$Q200&lt;200)</formula>
    </cfRule>
  </conditionalFormatting>
  <conditionalFormatting sqref="C198:G198">
    <cfRule type="expression" dxfId="66" priority="31" stopIfTrue="1">
      <formula>AND(ISNUMBER(#REF!),$Q202&lt;200)</formula>
    </cfRule>
    <cfRule type="expression" dxfId="65" priority="34" stopIfTrue="1">
      <formula>AND(ISNUMBER(#REF!),$Q202&lt;200)</formula>
    </cfRule>
  </conditionalFormatting>
  <conditionalFormatting sqref="I198:P198">
    <cfRule type="expression" dxfId="64" priority="35" stopIfTrue="1">
      <formula>AND(ISNUMBER(#REF!),$Q203&lt;200)</formula>
    </cfRule>
    <cfRule type="expression" dxfId="63" priority="36" stopIfTrue="1">
      <formula>AND(ISNUMBER(#REF!),$Q203&lt;200)</formula>
    </cfRule>
  </conditionalFormatting>
  <conditionalFormatting sqref="C204:G204">
    <cfRule type="expression" dxfId="62" priority="94" stopIfTrue="1">
      <formula>AND(ISNUMBER(#REF!),#REF!&lt;200)</formula>
    </cfRule>
  </conditionalFormatting>
  <conditionalFormatting sqref="C205:G205">
    <cfRule type="expression" dxfId="61" priority="95" stopIfTrue="1">
      <formula>AND(ISNUMBER(#REF!),#REF!&lt;200)</formula>
    </cfRule>
  </conditionalFormatting>
  <conditionalFormatting sqref="I206:M206">
    <cfRule type="expression" dxfId="60" priority="39" stopIfTrue="1">
      <formula>AND(ISNUMBER(#REF!),$Q209&lt;200)</formula>
    </cfRule>
  </conditionalFormatting>
  <conditionalFormatting sqref="C207:G207">
    <cfRule type="expression" dxfId="59" priority="96" stopIfTrue="1">
      <formula>AND(ISNUMBER(#REF!),$Q210&lt;200)</formula>
    </cfRule>
  </conditionalFormatting>
  <conditionalFormatting sqref="C208:F208">
    <cfRule type="expression" dxfId="58" priority="50" stopIfTrue="1">
      <formula>AND(ISNUMBER(#REF!),$J211&lt;200)</formula>
    </cfRule>
  </conditionalFormatting>
  <conditionalFormatting sqref="C208:G208">
    <cfRule type="expression" dxfId="57" priority="50" stopIfTrue="1">
      <formula>AND(ISNUMBER(#REF!),$Q211&lt;200)</formula>
    </cfRule>
  </conditionalFormatting>
  <conditionalFormatting sqref="G209:I209">
    <cfRule type="expression" dxfId="56" priority="26" stopIfTrue="1">
      <formula>AND(ISNUMBER(#REF!),#REF!&lt;200)</formula>
    </cfRule>
  </conditionalFormatting>
  <conditionalFormatting sqref="G209:J209">
    <cfRule type="expression" dxfId="55" priority="28" stopIfTrue="1">
      <formula>AND(ISNUMBER(#REF!),#REF!&lt;200)</formula>
    </cfRule>
  </conditionalFormatting>
  <conditionalFormatting sqref="H209:P209">
    <cfRule type="expression" dxfId="54" priority="23" stopIfTrue="1">
      <formula>AND(ISNUMBER(#REF!),#REF!&lt;200)</formula>
    </cfRule>
  </conditionalFormatting>
  <conditionalFormatting sqref="I209:P209">
    <cfRule type="expression" dxfId="53" priority="24" stopIfTrue="1">
      <formula>AND(ISNUMBER(#REF!),#REF!&lt;200)</formula>
    </cfRule>
  </conditionalFormatting>
  <conditionalFormatting sqref="G210:I210">
    <cfRule type="expression" dxfId="52" priority="91" stopIfTrue="1">
      <formula>AND(ISNUMBER(#REF!),$J213&lt;200)</formula>
    </cfRule>
  </conditionalFormatting>
  <conditionalFormatting sqref="G210:J210">
    <cfRule type="expression" dxfId="51" priority="90" stopIfTrue="1">
      <formula>AND(ISNUMBER(#REF!),$K213&lt;200)</formula>
    </cfRule>
  </conditionalFormatting>
  <conditionalFormatting sqref="H210:P210">
    <cfRule type="expression" dxfId="50" priority="92" stopIfTrue="1">
      <formula>AND(ISNUMBER(#REF!),$Q213&lt;200)</formula>
    </cfRule>
  </conditionalFormatting>
  <conditionalFormatting sqref="I210:P210">
    <cfRule type="expression" dxfId="49" priority="93" stopIfTrue="1">
      <formula>AND(ISNUMBER(#REF!),$Q213&lt;200)</formula>
    </cfRule>
  </conditionalFormatting>
  <conditionalFormatting sqref="C211:G211">
    <cfRule type="expression" dxfId="48" priority="11" stopIfTrue="1">
      <formula>AND(ISNUMBER(#REF!),$Q214&lt;200)</formula>
    </cfRule>
    <cfRule type="expression" dxfId="47" priority="18" stopIfTrue="1">
      <formula>AND(ISNUMBER(#REF!),$Q214&lt;200)</formula>
    </cfRule>
  </conditionalFormatting>
  <conditionalFormatting sqref="C211:F211">
    <cfRule type="expression" dxfId="46" priority="13" stopIfTrue="1">
      <formula>AND(ISNUMBER(#REF!),$K214&lt;200)</formula>
    </cfRule>
    <cfRule type="expression" dxfId="45" priority="15" stopIfTrue="1">
      <formula>AND(ISNUMBER(#REF!),$J214&lt;200)</formula>
    </cfRule>
  </conditionalFormatting>
  <conditionalFormatting sqref="G211:I211">
    <cfRule type="expression" dxfId="44" priority="14" stopIfTrue="1">
      <formula>AND(ISNUMBER(#REF!),$J215&lt;200)</formula>
    </cfRule>
  </conditionalFormatting>
  <conditionalFormatting sqref="G211:J211">
    <cfRule type="expression" dxfId="43" priority="12" stopIfTrue="1">
      <formula>AND(ISNUMBER(#REF!),$K215&lt;200)</formula>
    </cfRule>
  </conditionalFormatting>
  <conditionalFormatting sqref="H211:P211">
    <cfRule type="expression" dxfId="42" priority="17" stopIfTrue="1">
      <formula>AND(ISNUMBER(#REF!),$Q215&lt;200)</formula>
    </cfRule>
  </conditionalFormatting>
  <conditionalFormatting sqref="I211:P211">
    <cfRule type="expression" dxfId="41" priority="10" stopIfTrue="1">
      <formula>AND(ISNUMBER(#REF!),$Q215&lt;200)</formula>
    </cfRule>
  </conditionalFormatting>
  <conditionalFormatting sqref="C212:G212">
    <cfRule type="expression" dxfId="40" priority="76" stopIfTrue="1">
      <formula>AND(ISNUMBER(#REF!),#REF!&lt;200)</formula>
    </cfRule>
    <cfRule type="expression" dxfId="39" priority="77" stopIfTrue="1">
      <formula>AND(ISNUMBER(#REF!),#REF!&lt;200)</formula>
    </cfRule>
  </conditionalFormatting>
  <conditionalFormatting sqref="C212:F212">
    <cfRule type="expression" dxfId="38" priority="73" stopIfTrue="1">
      <formula>AND(ISNUMBER(#REF!),#REF!&lt;200)</formula>
    </cfRule>
    <cfRule type="expression" dxfId="37" priority="74" stopIfTrue="1">
      <formula>AND(ISNUMBER(#REF!),#REF!&lt;200)</formula>
    </cfRule>
  </conditionalFormatting>
  <conditionalFormatting sqref="I212">
    <cfRule type="expression" dxfId="36" priority="71" stopIfTrue="1">
      <formula>AND(ISNUMBER(#REF!),#REF!&lt;200)</formula>
    </cfRule>
    <cfRule type="expression" dxfId="35" priority="72" stopIfTrue="1">
      <formula>AND(ISNUMBER(#REF!),#REF!&lt;200)</formula>
    </cfRule>
  </conditionalFormatting>
  <conditionalFormatting sqref="I212:J212">
    <cfRule type="expression" dxfId="34" priority="75" stopIfTrue="1">
      <formula>AND(ISNUMBER(#REF!),#REF!&lt;200)</formula>
    </cfRule>
    <cfRule type="expression" dxfId="33" priority="78" stopIfTrue="1">
      <formula>AND(ISNUMBER(#REF!),#REF!&lt;200)</formula>
    </cfRule>
  </conditionalFormatting>
  <conditionalFormatting sqref="H58276:P58276">
    <cfRule type="expression" dxfId="32" priority="50" stopIfTrue="1">
      <formula>AND(ISNUMBER(#REF!),$Q65403&lt;200)</formula>
    </cfRule>
  </conditionalFormatting>
  <conditionalFormatting sqref="C58277:G58277">
    <cfRule type="expression" dxfId="31" priority="50" stopIfTrue="1">
      <formula>AND(ISNUMBER(#REF!),$Q65403&lt;200)</formula>
    </cfRule>
  </conditionalFormatting>
  <conditionalFormatting sqref="C58284:G58284">
    <cfRule type="expression" dxfId="30" priority="50" stopIfTrue="1">
      <formula>AND(ISNUMBER(#REF!),$Q65403&lt;200)</formula>
    </cfRule>
  </conditionalFormatting>
  <conditionalFormatting sqref="C58303:F58303">
    <cfRule type="expression" dxfId="29" priority="50" stopIfTrue="1">
      <formula>AND(ISNUMBER(#REF!),$J65403&lt;200)</formula>
    </cfRule>
  </conditionalFormatting>
  <conditionalFormatting sqref="G58305:J58305">
    <cfRule type="expression" dxfId="28" priority="50" stopIfTrue="1">
      <formula>AND(ISNUMBER(#REF!),$K65403&lt;200)</formula>
    </cfRule>
  </conditionalFormatting>
  <conditionalFormatting sqref="C58306:F58306">
    <cfRule type="expression" dxfId="27" priority="50" stopIfTrue="1">
      <formula>AND(ISNUMBER(#REF!),$K65403&lt;200)</formula>
    </cfRule>
  </conditionalFormatting>
  <conditionalFormatting sqref="G58309:I58309">
    <cfRule type="expression" dxfId="26" priority="50" stopIfTrue="1">
      <formula>AND(ISNUMBER(#REF!),$J65403&lt;200)</formula>
    </cfRule>
  </conditionalFormatting>
  <conditionalFormatting sqref="C58310:F58310">
    <cfRule type="expression" dxfId="25" priority="50" stopIfTrue="1">
      <formula>AND(ISNUMBER(#REF!),$J65403&lt;200)</formula>
    </cfRule>
  </conditionalFormatting>
  <conditionalFormatting sqref="G58312:J58312">
    <cfRule type="expression" dxfId="24" priority="50" stopIfTrue="1">
      <formula>AND(ISNUMBER(#REF!),$K65403&lt;200)</formula>
    </cfRule>
  </conditionalFormatting>
  <conditionalFormatting sqref="C58313:F58313">
    <cfRule type="expression" dxfId="23" priority="50" stopIfTrue="1">
      <formula>AND(ISNUMBER(#REF!),$K65403&lt;200)</formula>
    </cfRule>
  </conditionalFormatting>
  <conditionalFormatting sqref="C194:G194 C195:E195 G195">
    <cfRule type="expression" dxfId="22" priority="7" stopIfTrue="1">
      <formula>AND(ISNUMBER(#REF!),#REF!&lt;200)</formula>
    </cfRule>
    <cfRule type="expression" dxfId="21" priority="8" stopIfTrue="1">
      <formula>AND(ISNUMBER(#REF!),#REF!&lt;200)</formula>
    </cfRule>
  </conditionalFormatting>
  <conditionalFormatting sqref="I195 K195:P195">
    <cfRule type="expression" dxfId="20" priority="2" stopIfTrue="1">
      <formula>AND(ISNUMBER(#REF!),#REF!&lt;200)</formula>
    </cfRule>
    <cfRule type="expression" dxfId="19" priority="5" stopIfTrue="1">
      <formula>AND(ISNUMBER(#REF!),$Q201&lt;200)</formula>
    </cfRule>
    <cfRule type="expression" dxfId="18" priority="6" stopIfTrue="1">
      <formula>AND(ISNUMBER(#REF!),$Q201&lt;200)</formula>
    </cfRule>
  </conditionalFormatting>
  <conditionalFormatting sqref="N196:P196 I197:P198">
    <cfRule type="expression" dxfId="17" priority="30" stopIfTrue="1">
      <formula>AND(ISNUMBER(#REF!),#REF!&lt;200)</formula>
    </cfRule>
  </conditionalFormatting>
  <conditionalFormatting sqref="N196:P196 I197:P197">
    <cfRule type="expression" dxfId="16" priority="32" stopIfTrue="1">
      <formula>AND(ISNUMBER(#REF!),$Q200&lt;200)</formula>
    </cfRule>
  </conditionalFormatting>
  <conditionalFormatting sqref="C197:G198">
    <cfRule type="expression" dxfId="15" priority="29" stopIfTrue="1">
      <formula>AND(ISNUMBER(#REF!),#REF!&lt;200)</formula>
    </cfRule>
  </conditionalFormatting>
  <conditionalFormatting sqref="C206:G206 C202:G203 C200:G200">
    <cfRule type="expression" dxfId="14" priority="50" stopIfTrue="1">
      <formula>AND(ISNUMBER(#REF!),#REF!&lt;200)</formula>
    </cfRule>
    <cfRule type="expression" dxfId="13" priority="51" stopIfTrue="1">
      <formula>AND(ISNUMBER(#REF!),#REF!&lt;200)</formula>
    </cfRule>
  </conditionalFormatting>
  <conditionalFormatting sqref="I205:P205 N206:P206">
    <cfRule type="expression" dxfId="12" priority="50" stopIfTrue="1">
      <formula>AND(ISNUMBER(#REF!),$Q208&lt;200)</formula>
    </cfRule>
  </conditionalFormatting>
  <conditionalFormatting sqref="C209:F210">
    <cfRule type="expression" dxfId="11" priority="25" stopIfTrue="1">
      <formula>AND(ISNUMBER(#REF!),#REF!&lt;200)</formula>
    </cfRule>
    <cfRule type="expression" dxfId="10" priority="27" stopIfTrue="1">
      <formula>AND(ISNUMBER(#REF!),#REF!&lt;200)</formula>
    </cfRule>
  </conditionalFormatting>
  <conditionalFormatting sqref="C209:G210">
    <cfRule type="expression" dxfId="9" priority="21" stopIfTrue="1">
      <formula>AND(ISNUMBER(#REF!),#REF!&lt;200)</formula>
    </cfRule>
    <cfRule type="expression" dxfId="8" priority="22" stopIfTrue="1">
      <formula>AND(ISNUMBER(#REF!),#REF!&lt;200)</formula>
    </cfRule>
  </conditionalFormatting>
  <conditionalFormatting sqref="C209:H211">
    <cfRule type="expression" dxfId="7" priority="19" stopIfTrue="1">
      <formula>AND(ISNUMBER(#REF!),#REF!&lt;200)</formula>
    </cfRule>
  </conditionalFormatting>
  <conditionalFormatting sqref="I209:P211">
    <cfRule type="expression" dxfId="6" priority="20" stopIfTrue="1">
      <formula>AND(ISNUMBER(#REF!),#REF!&lt;200)</formula>
    </cfRule>
  </conditionalFormatting>
  <conditionalFormatting sqref="J209:O211">
    <cfRule type="cellIs" priority="16" stopIfTrue="1" operator="greaterThan">
      <formula>400000</formula>
    </cfRule>
  </conditionalFormatting>
  <conditionalFormatting sqref="C213:G58387">
    <cfRule type="expression" dxfId="5" priority="50" stopIfTrue="1">
      <formula>AND(ISNUMBER(#REF!),$Q218&lt;200)</formula>
    </cfRule>
  </conditionalFormatting>
  <conditionalFormatting sqref="G213:J58310">
    <cfRule type="expression" dxfId="4" priority="50" stopIfTrue="1">
      <formula>AND(ISNUMBER(#REF!),$K219&lt;200)</formula>
    </cfRule>
  </conditionalFormatting>
  <conditionalFormatting sqref="G213:I58307">
    <cfRule type="expression" dxfId="3" priority="50" stopIfTrue="1">
      <formula>AND(ISNUMBER(#REF!),$J219&lt;200)</formula>
    </cfRule>
  </conditionalFormatting>
  <conditionalFormatting sqref="C217:F58308">
    <cfRule type="expression" dxfId="2" priority="50" stopIfTrue="1">
      <formula>AND(ISNUMBER(#REF!),$J222&lt;200)</formula>
    </cfRule>
  </conditionalFormatting>
  <conditionalFormatting sqref="C217:F58311">
    <cfRule type="expression" dxfId="1" priority="50" stopIfTrue="1">
      <formula>AND(ISNUMBER(#REF!),$K222&lt;200)</formula>
    </cfRule>
  </conditionalFormatting>
  <conditionalFormatting sqref="H58275:P58275 H58284:P65401 H58277:P58277 C58276:G58276 C58278:G58281 C58283:G65401 H58279:P58280 I58278:Q58278 Q58287:Q65401 Q58280 H58281:H58283 I58282:Q58283 Q58285">
    <cfRule type="expression" dxfId="0" priority="50" stopIfTrue="1">
      <formula>AND(ISNUMBER(#REF!),#REF!&lt;200)</formula>
    </cfRule>
  </conditionalFormatting>
  <dataValidations count="4">
    <dataValidation type="list" allowBlank="1" showInputMessage="1" showErrorMessage="1" sqref="G71 G190 G191 G192 G197 G198 G211 G209:G210">
      <formula1>"/,2016年,2017年,2018年,2019年,2020年,"</formula1>
    </dataValidation>
    <dataValidation type="list" allowBlank="1" showInputMessage="1" showErrorMessage="1" sqref="C13 C14 C15 C16 C24 C34 C38 C39 C40 C44 C45 C46 C53 C55 C56 C57 C58 C59 C60 C61 C63 C67 C68 C69 C70 C71 C72 C73 C79 C80 C81 C88 C92 C93 C94 C95 C96 C98 C108 C112 C113 C114 C116 C117 C130 C134 C135 C136 C138 C139 C144 C145 C146 C147 C148 C153 C154 C155 C156 C160 C165 C167 C168 C172 C174 C176 C178 C179 C181 C187 C190 C191 C192 C193 C194 C195 C197 C198 C202 C203 C204 C205 C206 C207 C208 C211 C212 C17:C19 C20:C22 C25:C27 C28:C32 C35:C37 C41:C42 C47:C49 C50:C51 C64:C65 C76:C78 C83:C87 C90:C91 C99:C103 C104:C105 C106:C107 C109:C111 C118:C121 C122:C129 C131:C133 C140:C141 C142:C143 C157:C159 C161:C162 C169:C171 C182:C185 C199:C200 C209:C210">
      <formula1>"新建,改扩建,"</formula1>
    </dataValidation>
    <dataValidation type="list" allowBlank="1" showInputMessage="1" showErrorMessage="1" sqref="G16 G24 G34 G38 G39 G40 G44 G45 G46 G53 G55 G56 G57 G58 G59 G60 G61 G63 G67 G68 G69 G70 G72 G73 G80 G81 G88 G92 G93 G94 G95 G96 G98 G108 G112 G113 G114 G116 G117 G130 G134 G135 G136 G138 G139 G144 G145 G146 G147 G148 G153 G154 G155 G156 G160 G165 G167 G168 G172 G176 G178 G179 G181 G187 G193 G194 G195 G202 G203 G204 G205 G206 G207 G208 G212 G13:G15 G17:G19 G20:G22 G25:G27 G28:G32 G35:G37 G41:G42 G47:G49 G50:G51 G64:G65 G76:G78 G83:G87 G90:G91 G99:G103 G104:G105 G106:G107 G109:G111 G118:G121 G122:G129 G131:G133 G140:G141 G142:G143 G157:G159 G161:G162 G169:G171 G182:G185 G199:G200">
      <formula1>"2016年,2017年,2018年,2019年,2020年,"</formula1>
    </dataValidation>
    <dataValidation type="list" allowBlank="1" showInputMessage="1" showErrorMessage="1" sqref="Q71 Q191 Q192 Q198 Q211 Q188:Q190 Q196:Q197 Q209:Q210">
      <formula1>"/,发改,工信,教育,科技,民宗,民政,人社,国土,环保,住建,交通,农业,林业,水利,商务,文化,卫计,旅发,扶贫,能源,残联,供销,烟草,通管,电网,社会,"</formula1>
    </dataValidation>
  </dataValidations>
  <pageMargins left="0.47152777777777799" right="0.35416666666666702" top="0.47152777777777799" bottom="0.39305555555555599" header="0.297916666666667" footer="0.297916666666667"/>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攻坚项目2018年</vt:lpstr>
      <vt:lpstr>攻坚项目2018年!Print_Titles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dc:creator>
  <cp:lastModifiedBy>AutoBVT</cp:lastModifiedBy>
  <cp:revision>1</cp:revision>
  <cp:lastPrinted>2016-07-13T08:35:00Z</cp:lastPrinted>
  <dcterms:created xsi:type="dcterms:W3CDTF">1996-12-17T01:32:00Z</dcterms:created>
  <dcterms:modified xsi:type="dcterms:W3CDTF">2017-05-26T06:55:18Z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2052-10.1.0.6156</vt:lpwstr>
  </property>
</Properties>
</file>