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324" firstSheet="5" activeTab="8"/>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县对下转移支付预算表09-1" sheetId="13" r:id="rId13"/>
    <sheet name="县对下转移支付绩效目标表09-2" sheetId="14" r:id="rId14"/>
    <sheet name="新增资产配置表10" sheetId="15" r:id="rId15"/>
    <sheet name="转移支付补助项目支出预算表11" sheetId="16" r:id="rId16"/>
    <sheet name="部门项目中期规划预算表12" sheetId="17" r:id="rId17"/>
  </sheets>
  <definedNames>
    <definedName name="_xlnm._FilterDatabase" localSheetId="6" hidden="1">部门基本支出预算表04!$A$7:$W$81</definedName>
    <definedName name="_xlnm.Print_Titles" localSheetId="3">'部门财政拨款收支预算总表02-1'!$1:$6</definedName>
    <definedName name="_xlnm.Print_Titles" localSheetId="4">'一般公共预算支出预算表02-2'!$1:$5</definedName>
    <definedName name="_xlnm.Print_Titles" localSheetId="5">“三公”经费支出预算表03!$1:$6</definedName>
    <definedName name="_xlnm.Print_Titles" localSheetId="9">部门政府性基金预算支出预算表06!$1:$6</definedName>
    <definedName name="_xlnm.Print_Titles" localSheetId="14">新增资产配置表10!$1:$6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<sst xmlns="http://schemas.openxmlformats.org/spreadsheetml/2006/main" count="3028" uniqueCount="812">
  <si>
    <t>预算01-1表</t>
  </si>
  <si>
    <t>单位:元</t>
  </si>
  <si>
    <t>收        入</t>
  </si>
  <si>
    <t>支        出</t>
  </si>
  <si>
    <t>项      目</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</si>
  <si>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</si>
  <si>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</si>
  <si>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</si>
  <si>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</si>
  <si>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</si>
  <si>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</si>
  <si>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</si>
  <si>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</si>
  <si>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</si>
  <si>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五、单位资金收入</t>
  </si>
  <si>
    <t>五、教育支出</t>
  </si>
  <si>
    <t xml:space="preserve"> 1、事业收入</t>
  </si>
  <si>
    <t>六、科学技术支出</t>
  </si>
  <si>
    <t xml:space="preserve"> 2、事业单位经营收入</t>
  </si>
  <si>
    <t>七、文化旅游体育与传媒支出</t>
  </si>
  <si>
    <t xml:space="preserve"> 3、上级补助收入</t>
  </si>
  <si>
    <t>八、社会保障和就业支出</t>
  </si>
  <si>
    <t xml:space="preserve"> 4、附属单位上缴收入</t>
  </si>
  <si>
    <t>九、卫生健康支出</t>
  </si>
  <si>
    <t xml:space="preserve"> 5、其他收入</t>
  </si>
  <si>
    <t>十、节能环保支出</t>
  </si>
  <si>
    <t>　</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</si>
  <si>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</si>
  <si>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</si>
  <si>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</si>
  <si>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</si>
  <si>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</si>
  <si>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</si>
  <si>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</si>
  <si>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</si>
  <si>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</si>
  <si>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</si>
  <si>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</si>
  <si>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</si>
  <si>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</si>
  <si>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</si>
  <si>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</si>
  <si>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</si>
  <si>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二十七、债务发行费用支出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</si>
  <si>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</si>
  <si>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</si>
  <si>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</si>
  <si>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</si>
  <si>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</si>
  <si>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</si>
  <si>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</si>
  <si>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</si>
  <si>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</si>
  <si>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</si>
  <si>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</si>
  <si>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</si>
  <si>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</si>
  <si>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</si>
  <si>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</si>
  <si>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</si>
  <si>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</si>
  <si>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</si>
  <si>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</si>
  <si>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单位资金收入</t>
  </si>
  <si>
    <t>使用非财政拨款结余</t>
  </si>
  <si>
    <t>事业收入</t>
  </si>
  <si>
    <t>事业单位经营收入</t>
  </si>
  <si>
    <t>上级补助收入</t>
  </si>
  <si>
    <t>附属单位上缴收入</t>
  </si>
  <si>
    <t>其他收入</t>
  </si>
  <si>
    <t>105001</t>
  </si>
  <si>
    <t>凤庆县教育体育局</t>
  </si>
  <si>
    <t>预算01-3表</t>
  </si>
  <si>
    <t>科目编码</t>
  </si>
  <si>
    <t>科目名称</t>
  </si>
  <si>
    <t>基本支出</t>
  </si>
  <si>
    <t>项目支出</t>
  </si>
  <si>
    <t>财政专户管理的支出</t>
  </si>
  <si>
    <t>单位资金</t>
  </si>
  <si>
    <t>事业支出</t>
  </si>
  <si>
    <t>事业单位
经营支出</t>
  </si>
  <si>
    <t>上级补助支出</t>
  </si>
  <si>
    <t>附属单位补助支出</t>
  </si>
  <si>
    <t>其他支出</t>
  </si>
  <si>
    <t>201</t>
  </si>
  <si>
    <t>一般公共服务支出</t>
  </si>
  <si>
    <t>20132</t>
  </si>
  <si>
    <t>组织事务</t>
  </si>
  <si>
    <t>2013202</t>
  </si>
  <si>
    <t>一般行政管理事务</t>
  </si>
  <si>
    <t>20139</t>
  </si>
  <si>
    <t>社会工作事务</t>
  </si>
  <si>
    <t>2013902</t>
  </si>
  <si>
    <t>205</t>
  </si>
  <si>
    <t>教育支出</t>
  </si>
  <si>
    <t>20501</t>
  </si>
  <si>
    <t>教育管理事务</t>
  </si>
  <si>
    <t>2050101</t>
  </si>
  <si>
    <t>行政运行</t>
  </si>
  <si>
    <t>2050199</t>
  </si>
  <si>
    <t>其他教育管理事务支出</t>
  </si>
  <si>
    <t>20502</t>
  </si>
  <si>
    <t>普通教育</t>
  </si>
  <si>
    <t>2050201</t>
  </si>
  <si>
    <t>学前教育</t>
  </si>
  <si>
    <t>2050202</t>
  </si>
  <si>
    <t>小学教育</t>
  </si>
  <si>
    <t>2050203</t>
  </si>
  <si>
    <t>初中教育</t>
  </si>
  <si>
    <t>2050204</t>
  </si>
  <si>
    <t>高中教育</t>
  </si>
  <si>
    <t>2050299</t>
  </si>
  <si>
    <t>其他普通教育支出</t>
  </si>
  <si>
    <t>207</t>
  </si>
  <si>
    <t>文化旅游体育与传媒支出</t>
  </si>
  <si>
    <t>20703</t>
  </si>
  <si>
    <t>体育</t>
  </si>
  <si>
    <t>2070307</t>
  </si>
  <si>
    <t>体育场馆</t>
  </si>
  <si>
    <t>2070308</t>
  </si>
  <si>
    <t>群众体育</t>
  </si>
  <si>
    <t>208</t>
  </si>
  <si>
    <t>社会保障和就业支出</t>
  </si>
  <si>
    <t>20805</t>
  </si>
  <si>
    <t>行政事业单位养老支出</t>
  </si>
  <si>
    <t>2080501</t>
  </si>
  <si>
    <t>行政单位离退休</t>
  </si>
  <si>
    <t>2080502</t>
  </si>
  <si>
    <t>事业单位离退休</t>
  </si>
  <si>
    <t>2080505</t>
  </si>
  <si>
    <t>机关事业单位基本养老保险缴费支出</t>
  </si>
  <si>
    <t>210</t>
  </si>
  <si>
    <t>卫生健康支出</t>
  </si>
  <si>
    <t>21011</t>
  </si>
  <si>
    <t>行政事业单位医疗</t>
  </si>
  <si>
    <t>2101101</t>
  </si>
  <si>
    <t>行政单位医疗</t>
  </si>
  <si>
    <t>2101102</t>
  </si>
  <si>
    <t>事业单位医疗</t>
  </si>
  <si>
    <t>2101199</t>
  </si>
  <si>
    <t>其他行政事业单位医疗支出</t>
  </si>
  <si>
    <t>221</t>
  </si>
  <si>
    <t>住房保障支出</t>
  </si>
  <si>
    <t>22102</t>
  </si>
  <si>
    <t>住房改革支出</t>
  </si>
  <si>
    <t>2210201</t>
  </si>
  <si>
    <t>住房公积金</t>
  </si>
  <si>
    <t>合  计</t>
  </si>
  <si>
    <t>预算02-1表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</si>
  <si>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</si>
  <si>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</si>
  <si>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</si>
  <si>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</si>
  <si>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</si>
  <si>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</si>
  <si>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</si>
  <si>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</si>
  <si>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</si>
  <si>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</si>
  <si>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</si>
  <si>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</si>
  <si>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</si>
  <si>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</si>
  <si>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</si>
  <si>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</si>
  <si>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</si>
  <si>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</si>
  <si>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</si>
  <si>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</si>
  <si>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</si>
  <si>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</si>
  <si>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</si>
  <si>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</si>
  <si>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</si>
  <si>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</si>
  <si>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</si>
  <si>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</si>
  <si>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</si>
  <si>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</si>
  <si>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</si>
  <si>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</si>
  <si>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</si>
  <si>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（二十七）债务发行费用支出</t>
  </si>
  <si>
    <t>二、年终结转结余</t>
  </si>
  <si>
    <t>收 入 总 计</t>
  </si>
  <si>
    <t>预算02-2表</t>
  </si>
  <si>
    <t>部门预算支出功能分类科目</t>
  </si>
  <si>
    <t>人员经费</t>
  </si>
  <si>
    <t>公用经费</t>
  </si>
  <si>
    <t>1</t>
  </si>
  <si>
    <t>2</t>
  </si>
  <si>
    <t>3</t>
  </si>
  <si>
    <t>5</t>
  </si>
  <si>
    <t>6</t>
  </si>
  <si>
    <t>7</t>
  </si>
  <si>
    <t>预算03表</t>
  </si>
  <si>
    <t>单位：元</t>
  </si>
  <si>
    <t>资金性质</t>
  </si>
  <si>
    <t>“三公”经费合计</t>
  </si>
  <si>
    <t>因公出国（境）费</t>
  </si>
  <si>
    <t>公务用车购置及运行费</t>
  </si>
  <si>
    <t>公务接待费</t>
  </si>
  <si>
    <t>公务用车购置费</t>
  </si>
  <si>
    <t>公务用车运行费</t>
  </si>
  <si>
    <t>上级资金</t>
  </si>
  <si>
    <t>本级财力安排</t>
  </si>
  <si>
    <t>自有资金</t>
  </si>
  <si>
    <t>非财政拨款</t>
  </si>
  <si>
    <t>预算04表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</si>
  <si>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</si>
  <si>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</si>
  <si>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</si>
  <si>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</si>
  <si>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</si>
  <si>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</si>
  <si>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</si>
  <si>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</si>
  <si>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</si>
  <si>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</si>
  <si>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</si>
  <si>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</si>
  <si>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</si>
  <si>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</si>
  <si>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</si>
  <si>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</si>
  <si>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</si>
  <si>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530921210000000004883</t>
  </si>
  <si>
    <t>事业人员支出工资</t>
  </si>
  <si>
    <t>30101</t>
  </si>
  <si>
    <t>基本工资</t>
  </si>
  <si>
    <t>530921210000000004882</t>
  </si>
  <si>
    <t>行政人员支出工资</t>
  </si>
  <si>
    <t>30102</t>
  </si>
  <si>
    <t>津贴补贴</t>
  </si>
  <si>
    <t>530921231100001470435</t>
  </si>
  <si>
    <t>特岗教师集中连片教师生活补助</t>
  </si>
  <si>
    <t>30103</t>
  </si>
  <si>
    <t>奖金</t>
  </si>
  <si>
    <t>530921231100001470432</t>
  </si>
  <si>
    <t>行政人员绩效考核奖励（2017年提高标准部分）</t>
  </si>
  <si>
    <t>30107</t>
  </si>
  <si>
    <t>绩效工资</t>
  </si>
  <si>
    <t>530921231100001470451</t>
  </si>
  <si>
    <t>事业人员绩效工资（2017年提高标准部分）</t>
  </si>
  <si>
    <t>530921210000000004884</t>
  </si>
  <si>
    <t>社会保障缴费</t>
  </si>
  <si>
    <t>30108</t>
  </si>
  <si>
    <t>机关事业单位基本养老保险缴费</t>
  </si>
  <si>
    <t>30110</t>
  </si>
  <si>
    <t>职工基本医疗保险缴费</t>
  </si>
  <si>
    <t>30112</t>
  </si>
  <si>
    <t>其他社会保障缴费</t>
  </si>
  <si>
    <t>530921251100003799683</t>
  </si>
  <si>
    <t>特岗教师大病医疗保险</t>
  </si>
  <si>
    <t>530921210000000004885</t>
  </si>
  <si>
    <t>30113</t>
  </si>
  <si>
    <t>530921210000000004892</t>
  </si>
  <si>
    <t>一般公用经费</t>
  </si>
  <si>
    <t>30201</t>
  </si>
  <si>
    <t>办公费</t>
  </si>
  <si>
    <t>530921241100002388260</t>
  </si>
  <si>
    <t>公务接待费(公用经费)</t>
  </si>
  <si>
    <t>30217</t>
  </si>
  <si>
    <t>30205</t>
  </si>
  <si>
    <t>水费</t>
  </si>
  <si>
    <t>30206</t>
  </si>
  <si>
    <t>电费</t>
  </si>
  <si>
    <t>30207</t>
  </si>
  <si>
    <t>邮电费</t>
  </si>
  <si>
    <t>30209</t>
  </si>
  <si>
    <t>物业管理费</t>
  </si>
  <si>
    <t>30211</t>
  </si>
  <si>
    <t>差旅费</t>
  </si>
  <si>
    <t>30215</t>
  </si>
  <si>
    <t>会议费</t>
  </si>
  <si>
    <t>30216</t>
  </si>
  <si>
    <t>培训费</t>
  </si>
  <si>
    <t>30239</t>
  </si>
  <si>
    <t>其他交通费用</t>
  </si>
  <si>
    <t>530921231100001470437</t>
  </si>
  <si>
    <t>职工教育经费（事业）</t>
  </si>
  <si>
    <t>530921231100001470438</t>
  </si>
  <si>
    <t>职工教育经费（行政）</t>
  </si>
  <si>
    <t>530921210000000004890</t>
  </si>
  <si>
    <t>工会经费</t>
  </si>
  <si>
    <t>30228</t>
  </si>
  <si>
    <t>530921210000000004891</t>
  </si>
  <si>
    <t>福利费</t>
  </si>
  <si>
    <t>30229</t>
  </si>
  <si>
    <t>530921210000000004887</t>
  </si>
  <si>
    <t>公务用车运行维护费</t>
  </si>
  <si>
    <t>30231</t>
  </si>
  <si>
    <t>530921210000000004888</t>
  </si>
  <si>
    <t>行政人员公务交通补贴</t>
  </si>
  <si>
    <t>530921241100002388279</t>
  </si>
  <si>
    <t>离退休费</t>
  </si>
  <si>
    <t>30302</t>
  </si>
  <si>
    <t>退休费</t>
  </si>
  <si>
    <t>530921251100003799685</t>
  </si>
  <si>
    <t>离退休人员建房安家经费</t>
  </si>
  <si>
    <t>30399</t>
  </si>
  <si>
    <t>其他对个人和家庭的补助</t>
  </si>
  <si>
    <t>530921251100003882905</t>
  </si>
  <si>
    <t>行政人员调整工资支出资金</t>
  </si>
  <si>
    <t>530921251100003882908</t>
  </si>
  <si>
    <t>事业人员调整工资支出资金</t>
  </si>
  <si>
    <t>530921251100003884878</t>
  </si>
  <si>
    <t>特岗教师调整工资支出资金</t>
  </si>
  <si>
    <t>530921241100002370634</t>
  </si>
  <si>
    <t>单位资金账户利息收入资金</t>
  </si>
  <si>
    <t>530921241100002370635</t>
  </si>
  <si>
    <t>单位扣缴个税手续费收入资金</t>
  </si>
  <si>
    <t>预算05-1表</t>
  </si>
  <si>
    <t>项目分类</t>
  </si>
  <si>
    <t>项目单位</t>
  </si>
  <si>
    <t>经济科目编码</t>
  </si>
  <si>
    <t>经济科目名称</t>
  </si>
  <si>
    <t>本年拨款</t>
  </si>
  <si>
    <t>其中：本次下达</t>
  </si>
  <si>
    <t>2025年全民健身活动状况调查项目资金</t>
  </si>
  <si>
    <t>专项业务类</t>
  </si>
  <si>
    <t>530921251100003978815</t>
  </si>
  <si>
    <t>“孝亲尊师”与“中大情.逸仙缘”资金</t>
  </si>
  <si>
    <t>民生类</t>
  </si>
  <si>
    <t>530921241100003052041</t>
  </si>
  <si>
    <t>30308</t>
  </si>
  <si>
    <t>助学金</t>
  </si>
  <si>
    <t>初中学业水平考试报名经费</t>
  </si>
  <si>
    <t>530921231100001466651</t>
  </si>
  <si>
    <t>春节慰问经费</t>
  </si>
  <si>
    <t>事业发展类</t>
  </si>
  <si>
    <t>530921251100004076622</t>
  </si>
  <si>
    <t>30305</t>
  </si>
  <si>
    <t>生活补助</t>
  </si>
  <si>
    <t>凤庆县非公经济组织和社会组织党建基本工作经费</t>
  </si>
  <si>
    <t>530921241100002954119</t>
  </si>
  <si>
    <t>国家义务教育质量监测工作经费</t>
  </si>
  <si>
    <t>530921210000000001785</t>
  </si>
  <si>
    <t>30227</t>
  </si>
  <si>
    <t>委托业务费</t>
  </si>
  <si>
    <t>教育督导评估专项经费</t>
  </si>
  <si>
    <t>530921210000000001731</t>
  </si>
  <si>
    <t>老年体协工作经费</t>
  </si>
  <si>
    <t>530921210000000001788</t>
  </si>
  <si>
    <t>离退休干部党组织工作经费</t>
  </si>
  <si>
    <t>530921251100003808257</t>
  </si>
  <si>
    <t>普通高中等考试考务工作经费</t>
  </si>
  <si>
    <t>530921241100002571905</t>
  </si>
  <si>
    <t>普通高中国家助学金县级资金</t>
  </si>
  <si>
    <t>530921251100003808328</t>
  </si>
  <si>
    <t>普通高中免学费补助县级资金</t>
  </si>
  <si>
    <t>530921251100003808339</t>
  </si>
  <si>
    <t>普通高中脱贫家庭经济困难学生生活补助县级资金</t>
  </si>
  <si>
    <t>530921251100003808340</t>
  </si>
  <si>
    <t>社区教育专项经费</t>
  </si>
  <si>
    <t>530921221100000422131</t>
  </si>
  <si>
    <t>生源地信用助学贷款风险补偿专项资金</t>
  </si>
  <si>
    <t>530921241100002367800</t>
  </si>
  <si>
    <t>生源地助学贷款风险补偿奖励资金</t>
  </si>
  <si>
    <t>530921241100002571886</t>
  </si>
  <si>
    <t>30202</t>
  </si>
  <si>
    <t>印刷费</t>
  </si>
  <si>
    <t>30226</t>
  </si>
  <si>
    <t>劳务费</t>
  </si>
  <si>
    <t>30299</t>
  </si>
  <si>
    <t>其他商品和服务支出</t>
  </si>
  <si>
    <t>31002</t>
  </si>
  <si>
    <t>办公设备购置</t>
  </si>
  <si>
    <t>生源地助学贷款工作经费</t>
  </si>
  <si>
    <t>530921221100001542096</t>
  </si>
  <si>
    <t>省级公费师范生、地方优师计划培养县级经费</t>
  </si>
  <si>
    <t>530921241100002349226</t>
  </si>
  <si>
    <t>特岗教师招聘工作经费</t>
  </si>
  <si>
    <t>530921241100002571916</t>
  </si>
  <si>
    <t>体育场馆运行管理维护经费</t>
  </si>
  <si>
    <t>530921241100002365826</t>
  </si>
  <si>
    <t>学前教育家庭经济困难幼儿资助县级资金</t>
  </si>
  <si>
    <t>530921241100002370319</t>
  </si>
  <si>
    <t>预算05-2表</t>
  </si>
  <si>
    <t>单位名称、项目名称</t>
  </si>
  <si>
    <t>项目年度绩效目标</t>
  </si>
  <si>
    <t>一级指标</t>
  </si>
  <si>
    <t>二级指标</t>
  </si>
  <si>
    <t>三级指标</t>
  </si>
  <si>
    <t>指标性质</t>
  </si>
  <si>
    <t>指标值</t>
  </si>
  <si>
    <t>度量单位</t>
  </si>
  <si>
    <t>指标属性</t>
  </si>
  <si>
    <t>指标内容</t>
  </si>
  <si>
    <t>完成2025年全民健身健身活动状况调查项目中凤庆县3至6周岁幼儿、7至9周岁儿童、10周岁以上的青少年与成年人体育健身活动状况数据采集、抽样调研等相关任务。</t>
  </si>
  <si>
    <t>产出指标</t>
  </si>
  <si>
    <t>数量指标</t>
  </si>
  <si>
    <t>完成调查项目</t>
  </si>
  <si>
    <t>=</t>
  </si>
  <si>
    <t>1.0</t>
  </si>
  <si>
    <t>个</t>
  </si>
  <si>
    <t>定量指标</t>
  </si>
  <si>
    <t>反映调查项目数量</t>
  </si>
  <si>
    <t>完成2025年全民健身健身活动状况调查项目中凤庆县3至6周岁幼儿、7至9周岁儿童、10周岁以上的青少年与成年人体育健身活动状况数据采集、抽样调研等相关任务</t>
  </si>
  <si>
    <t>质量指标</t>
  </si>
  <si>
    <t>数据系统通过率</t>
  </si>
  <si>
    <t>&gt;=</t>
  </si>
  <si>
    <t>95</t>
  </si>
  <si>
    <t>%</t>
  </si>
  <si>
    <t>反映数据采集质量</t>
  </si>
  <si>
    <t>时效指标</t>
  </si>
  <si>
    <t>完成时限</t>
  </si>
  <si>
    <t>3月18日前</t>
  </si>
  <si>
    <t>之前</t>
  </si>
  <si>
    <t>反映项目完成时间</t>
  </si>
  <si>
    <t>效益指标</t>
  </si>
  <si>
    <t>社会效益</t>
  </si>
  <si>
    <t>促进全民健身健身活动发展</t>
  </si>
  <si>
    <t>有效促进</t>
  </si>
  <si>
    <t>-</t>
  </si>
  <si>
    <t>定性指标</t>
  </si>
  <si>
    <t>反映全民健身活动开展情况</t>
  </si>
  <si>
    <t>满意度指标</t>
  </si>
  <si>
    <t>服务对象满意度</t>
  </si>
  <si>
    <t>委托方满意度</t>
  </si>
  <si>
    <t>90</t>
  </si>
  <si>
    <t>反映满意度</t>
  </si>
  <si>
    <t>完成助学贷工作任务，确保家庭经济困难学生顺利完成学业。</t>
  </si>
  <si>
    <t>2024年预计完成贷款额度</t>
  </si>
  <si>
    <t>&lt;=</t>
  </si>
  <si>
    <t>5000</t>
  </si>
  <si>
    <t>万元</t>
  </si>
  <si>
    <t>反映贷款需要情况</t>
  </si>
  <si>
    <t>助学贷款政策宣传次数</t>
  </si>
  <si>
    <t>次</t>
  </si>
  <si>
    <t>反映政策宣传情况</t>
  </si>
  <si>
    <t>符合条件对象助学贷款覆盖面</t>
  </si>
  <si>
    <t>100</t>
  </si>
  <si>
    <t>反映助学贷款覆盖面。覆盖面=实际完成助学贷款人数÷符合贷款人数×100%</t>
  </si>
  <si>
    <t>切实有效减轻和缓解家庭压力</t>
  </si>
  <si>
    <t>切实减轻</t>
  </si>
  <si>
    <t>反映有效减轻和缓解家庭压力情况</t>
  </si>
  <si>
    <t>贷款学生及家长满意度</t>
  </si>
  <si>
    <t>社会公众满意度</t>
  </si>
  <si>
    <t>社区教育治理体系初步形成，社区教育内容更加丰富，形式更加多样，居民参与率和满意度显著提高，建成一批省级实验区、示范区，全省开展社区教育的县市区实现全覆盖，基本形成具有云南特色的社区教育发展模式。县（市、区）财政按常住人口每年人均不低于1元的标准设立社区教育专项经费，并落实到位。</t>
  </si>
  <si>
    <t>全县人口数</t>
  </si>
  <si>
    <t>37.59</t>
  </si>
  <si>
    <t>万人</t>
  </si>
  <si>
    <t>反映全县人口状况</t>
  </si>
  <si>
    <t>年创建期内每年组织发动区域内不少于3000人</t>
  </si>
  <si>
    <t>3000</t>
  </si>
  <si>
    <t>人</t>
  </si>
  <si>
    <t>年创建期内每年组织发动区域内人数</t>
  </si>
  <si>
    <t>全年接受社区教育的社区居民占全体成员的比例达30%以上</t>
  </si>
  <si>
    <t>30</t>
  </si>
  <si>
    <t>全年接受社区教育的社区居民占全体成员的比例</t>
  </si>
  <si>
    <t>城市社区，登记在册的下岗待业失业人员培训率达50%以上；外来务工人员培训率达40%以上；农村社区，农民实用技术培训率达25%以上；农村劳动力转移培训率达到40%以上。</t>
  </si>
  <si>
    <t>50、40、25、40</t>
  </si>
  <si>
    <t>成本指标</t>
  </si>
  <si>
    <t>经济成本指标</t>
  </si>
  <si>
    <t>元/人年</t>
  </si>
  <si>
    <t>反映社区教育专项经费人均标准</t>
  </si>
  <si>
    <t>注重面向社区家长进行科学育儿和家庭教育的培训辅导</t>
  </si>
  <si>
    <t>40</t>
  </si>
  <si>
    <t>注重面向未成年人开展教育培训活动，未成年人参与社区教育培训活动的比例不低于40%。</t>
  </si>
  <si>
    <t>组织开展适合老年人特点的教育活动</t>
  </si>
  <si>
    <t>25</t>
  </si>
  <si>
    <t>老年人参与社区教育学习活动的比例达25%以上</t>
  </si>
  <si>
    <t>定期开展全民终身学习活动周、全民阅读、社区教育大讲堂等群众性宣传教育活动，有教育主题，有活动方案，有实际成效。</t>
  </si>
  <si>
    <t>定期</t>
  </si>
  <si>
    <t>达标</t>
  </si>
  <si>
    <t>广泛开展学习型党政机关、学习型街道（乡镇）、学习型社区、学习型家庭等各类学习型组织创建活动</t>
  </si>
  <si>
    <t>50</t>
  </si>
  <si>
    <t>社区成员对社区教育的知晓率、认同率达60%以上</t>
  </si>
  <si>
    <t>60</t>
  </si>
  <si>
    <t>社区成员对社区教育的知晓率、认同率</t>
  </si>
  <si>
    <t>社区成员对接受社区教育服务的满意率达60%以上</t>
  </si>
  <si>
    <t>社区成员对接受社区教育服务的满意率</t>
  </si>
  <si>
    <t>优化我县乡村教师队伍结构，推动巩固拓展教育脱贫攻坚成果同乡村振兴有效衔接，紧紧抓住云南省公费师范生和优师专项计划政策机遇，申报培养一批“下得去、留得住、教得好”的乡村教师。截至2024年，正在培养83人，其中：在读省级公费师范生59人，优师专项计划24人。公费师范生和地方优秀教师定向培养经费，主要用于在校学习期间学费、住宿费免除及生活费补助。培养经费标准为每生每年9800元，其中:免除学费5000元，住宿费800元，生活补助4000元。学生在校学习期间，不再同时获得国家和省政府励志奖学金、国家助学金。</t>
  </si>
  <si>
    <t>省级公费师范生培养人数</t>
  </si>
  <si>
    <t>59</t>
  </si>
  <si>
    <t>反映省级公费师范生培养人数</t>
  </si>
  <si>
    <t>优化我县乡村教师队伍结构，推动巩固拓展教育脱贫攻坚成果同乡村振兴有效衔接，紧紧抓住云南省公费师范生和优师专项计划政策机遇，申报培养一批“下得去、留得住、教得好”的乡村教师。截止2023年，正在培养81人，其中：在读省级公费师范生64人，优师专项计划17人。公费师范生和地方优秀教师定向培养经费，主要用于在校学习期间学费、住宿费免除及生活费补助。培养经费标准为每生每年9800元，其中:免除学费5000元，住宿费800元，生活补助4000元。学生在校学习期间，不再同时获得国家和省政府励志奖学金、国家助学金。</t>
  </si>
  <si>
    <t>地方优师专项计划培养人数</t>
  </si>
  <si>
    <t>24</t>
  </si>
  <si>
    <t>反映地方优师专项计划培养人数</t>
  </si>
  <si>
    <t>培养合格率（毕业取得学历、学位、教资三证）</t>
  </si>
  <si>
    <t>反映培养对象合格情况</t>
  </si>
  <si>
    <t>培养经费及时足额拨付率</t>
  </si>
  <si>
    <t>反映拨付培养院校培养经费情况</t>
  </si>
  <si>
    <t>9800</t>
  </si>
  <si>
    <t>元/生·年</t>
  </si>
  <si>
    <t>反映培养经费成本</t>
  </si>
  <si>
    <t>培养对象及家长对政策的知晓度</t>
  </si>
  <si>
    <t>省级公费师范生、地方优师专项师范生回县就业率</t>
  </si>
  <si>
    <t>反映省级公费师范生、地方优师专项师范生回县就业情况</t>
  </si>
  <si>
    <t>省级公费师范生和优师专项师范生对项目满意率</t>
  </si>
  <si>
    <t>反映省级公费师范生和优师专项师范生对项目满意率</t>
  </si>
  <si>
    <t>规范体育场馆运营管理，充分发挥体育场馆的体育服务功能，更好满足人民群众开展体育活动的需求，促进体育产业和体育事业协调发展。建立健全财政资金补贴体育场馆开放服务的长效机制，保障体育场馆正常运行。</t>
  </si>
  <si>
    <t>场馆运行开放数</t>
  </si>
  <si>
    <t>反映场馆开放数量</t>
  </si>
  <si>
    <t>全年开放时间</t>
  </si>
  <si>
    <t>330</t>
  </si>
  <si>
    <t>天</t>
  </si>
  <si>
    <t>反映场馆开放天数</t>
  </si>
  <si>
    <t>举办活动中非体育类活动次数占比</t>
  </si>
  <si>
    <t>反映全年举办的活动中非体育类活动次数不得超过总活动次数占比。占比=非体育活动举办次数÷总活动次数×100%</t>
  </si>
  <si>
    <t>场馆开放率</t>
  </si>
  <si>
    <t>反映体育场馆开放情况。开放率=实际开放数÷应开放数×100%</t>
  </si>
  <si>
    <t>资金拨付及时率</t>
  </si>
  <si>
    <t>反映资金拨付情况</t>
  </si>
  <si>
    <t>反映体育场馆运营维护财政补助成本，按常住人口0.5元测算。</t>
  </si>
  <si>
    <t>促进地方场馆免费开放事业发展</t>
  </si>
  <si>
    <t>反映地方体育事业发展状况</t>
  </si>
  <si>
    <t>反映社会公众对体育场馆开放管理满意度</t>
  </si>
  <si>
    <t>1.聚焦乡村振兴，认真贯彻落实《云南省教育厅等四部门关于调整优化学生资助政策推动脱贫攻坚成果巩固拓展同乡村振兴有效衔接的通知》（云教发〔2022〕8号），严格落实“四个不摘”要求，精准认定家庭经济困难学生。特别是对原建档立卡贫困家庭学生进行分类、识别和认定。2.在（2021-2025年）过渡期内，通过资助1名脱贫家庭经济困难学生，保持过渡期内学生资助政策总体稳定，促进教育公平显著提升，基本满足家庭经济困难学生基本学习生活需要。</t>
  </si>
  <si>
    <t>获得补助在校学生数</t>
  </si>
  <si>
    <t>01</t>
  </si>
  <si>
    <t>反映学校脱贫家庭经济困难学生补助认定人数</t>
  </si>
  <si>
    <t>补助对象认定精准率</t>
  </si>
  <si>
    <t>反映学校脱贫家庭经济困难学生补助认定情况</t>
  </si>
  <si>
    <t>补助资金按标准准确发放率</t>
  </si>
  <si>
    <t>反映补助资金及时发放情况</t>
  </si>
  <si>
    <t>全国学生资助管理系统更新及时率</t>
  </si>
  <si>
    <t>反映全国学生资助管理系统更新情况</t>
  </si>
  <si>
    <t>评审认定结果公示时长</t>
  </si>
  <si>
    <t>工作日</t>
  </si>
  <si>
    <t>反映学校困难学生评审认定公示情况</t>
  </si>
  <si>
    <t>2500</t>
  </si>
  <si>
    <t>反映国家助学金补助标准</t>
  </si>
  <si>
    <t>师生及家长对资助补助政策的知晓度</t>
  </si>
  <si>
    <t>反映学校政策宣传情况</t>
  </si>
  <si>
    <t>减轻经济困难学生家庭负担</t>
  </si>
  <si>
    <t>85</t>
  </si>
  <si>
    <t>反映项目实施是否有助于减轻经济困难学生家庭负担的情况。</t>
  </si>
  <si>
    <t>受助学生满意度</t>
  </si>
  <si>
    <t>反映受助学生满意度情况</t>
  </si>
  <si>
    <t>家长满意度</t>
  </si>
  <si>
    <t>反映家长满意度情况</t>
  </si>
  <si>
    <t>落实生源地信用助学贷款风险补偿机制，充分发挥风险补偿金的风险防控和奖励引导作用，促进生源地信用助学贷款工作健康持续开展。通过助学贷款，资助高校家庭经济困难学生顺利完成学业，2025年预计完成贷款6000万元（不含省外就读学生贷款），按分担比例县级应承担风险补偿金30万元。</t>
  </si>
  <si>
    <t>2025年预计完成贷款额度</t>
  </si>
  <si>
    <t>5500</t>
  </si>
  <si>
    <t>反映助学贷款完成情况</t>
  </si>
  <si>
    <t>落实生源地信用助学贷款风险补偿机制，充分发挥风险补偿金的风险防控和奖励引导作用，促进生源地信用助学贷款工作健康持续开展。通过助学贷款，资助高校家庭经济困难学生顺利完成学业，2025年预计完成贷款5500万元（不含省外就读学生贷款），按分担比例县级应承担风险补偿金25万元。</t>
  </si>
  <si>
    <t>反映助学贷款政策宣传情况</t>
  </si>
  <si>
    <t>风险补偿金到位率</t>
  </si>
  <si>
    <t>反映风险补偿金到位情况。到位率=实际到位数÷应到位数×100%</t>
  </si>
  <si>
    <t>2025年助学贷款完成时限</t>
  </si>
  <si>
    <t>9月30日</t>
  </si>
  <si>
    <t>反映助学贷款工作开展时限。</t>
  </si>
  <si>
    <t>反映助学贷款风险补偿金分担情况</t>
  </si>
  <si>
    <t>学生和家长对助学贷款政策知晓度</t>
  </si>
  <si>
    <t>有效减轻</t>
  </si>
  <si>
    <t>反映助学贷款是否有助于减轻经济困难学生家庭负担的情况。</t>
  </si>
  <si>
    <t>学生及家长满意度</t>
  </si>
  <si>
    <t>反映学生及家长对助学贷款工作的满意度</t>
  </si>
  <si>
    <t>持续巩固乡村振兴成果，为100名家庭经济困难学生提供帮助，使其顺利完成学业。</t>
  </si>
  <si>
    <t>受助学生</t>
  </si>
  <si>
    <t>反映受助学生人数</t>
  </si>
  <si>
    <t>受助学生认定精准率</t>
  </si>
  <si>
    <t>反映学校家庭经济困难学生认定情况</t>
  </si>
  <si>
    <t>资金发放率</t>
  </si>
  <si>
    <t>反映评审认定公示情况</t>
  </si>
  <si>
    <t>130000</t>
  </si>
  <si>
    <t>元</t>
  </si>
  <si>
    <t>反映资助成本</t>
  </si>
  <si>
    <t>确保受助学生顺利完成学业</t>
  </si>
  <si>
    <t>确保</t>
  </si>
  <si>
    <t>反映受助学生学业完成情况</t>
  </si>
  <si>
    <t>受助师生满意度</t>
  </si>
  <si>
    <t>2024年计划通过公开招聘60名高校毕业生到农村学校任教，引导和鼓励高校毕业生从事农村义务教育工作，创新农村学校教师的补充机制，逐步解决农村学校师资力量不足和结构不合理等问题，提高农村教师队伍的整体素质。</t>
  </si>
  <si>
    <t>2025年计划招聘数</t>
  </si>
  <si>
    <t>反映特岗教师招聘计划</t>
  </si>
  <si>
    <t>2024年计划通过公开招聘110名高校毕业生到农村学校任教，引导和鼓励高校毕业生从事农村义务教育工作，创新农村学校教师的补充机制，逐步解决农村学校师资力量不足和结构不合理等问题，提高农村教师队伍的整体素质。</t>
  </si>
  <si>
    <t>本科及以上学历人数占比</t>
  </si>
  <si>
    <t>反映招聘特岗教师学历情况</t>
  </si>
  <si>
    <t>2025年8月10日</t>
  </si>
  <si>
    <t>反映特岗教师招聘完成时间</t>
  </si>
  <si>
    <t>农村学校师资力量不足和结构不合理等问题，得到缓解</t>
  </si>
  <si>
    <t>有效缓解</t>
  </si>
  <si>
    <t>反映特岗教师计划实施后农村教育状况</t>
  </si>
  <si>
    <t>师生及家长满意度</t>
  </si>
  <si>
    <t>普通高中、初中学业水平考试报名费仍按原收费标准执行，并按实际报考科目收取。即：普通高中学业水平考试报名费每人每科次12元；初中学业水平考试报名费每人每科次10元（体育每人次15元），其中初中报考中等职业学校及五年制高职艺术、体育专业的专业考试每人次50元。</t>
  </si>
  <si>
    <t>预计收费人数</t>
  </si>
  <si>
    <t>9500</t>
  </si>
  <si>
    <t>反映收费人数情况</t>
  </si>
  <si>
    <t>费用收支每年公开次数</t>
  </si>
  <si>
    <t>反映收支公开情况</t>
  </si>
  <si>
    <t>资金收支合规性</t>
  </si>
  <si>
    <t>反映收取报名费管理使用情况</t>
  </si>
  <si>
    <t>上缴财政专户及时率</t>
  </si>
  <si>
    <t>反映收费上缴财政专户及时情况</t>
  </si>
  <si>
    <t>10</t>
  </si>
  <si>
    <t>元/人·次</t>
  </si>
  <si>
    <t>反映报名费收费成本</t>
  </si>
  <si>
    <t>确保按质按量组织完成学业水平考试</t>
  </si>
  <si>
    <t>反映初中学业水平考试组织情况</t>
  </si>
  <si>
    <t>师生满意度</t>
  </si>
  <si>
    <t>反映师生满意度</t>
  </si>
  <si>
    <t>严格落实《云南省学前教育家庭经济困难儿童资助实施意见》，对家庭经济困难儿童、孤儿和残疾儿童入园给予资助。通过资助154名在园儿童，使家庭经济困难儿童的生活困难在一定程度上得到缓解，基本解决家庭经济困难儿童入园难的问题。</t>
  </si>
  <si>
    <t>享受资助在园儿童数</t>
  </si>
  <si>
    <t>147</t>
  </si>
  <si>
    <t>人次</t>
  </si>
  <si>
    <t>反映幼儿园资助对象认定数</t>
  </si>
  <si>
    <t>困难儿童认定精准率</t>
  </si>
  <si>
    <t>反映幼儿与困难幼儿认定工作情况</t>
  </si>
  <si>
    <t>资助经费及时发放率</t>
  </si>
  <si>
    <t>反映资助资金及时发放情况</t>
  </si>
  <si>
    <t>反映幼儿园困难儿童评审认定公示情况</t>
  </si>
  <si>
    <t>300</t>
  </si>
  <si>
    <t>元/学年</t>
  </si>
  <si>
    <t>反映家庭经济困难儿童资助标准</t>
  </si>
  <si>
    <t>教师及家长对资助补助政策的知晓度</t>
  </si>
  <si>
    <t>反映幼儿园资助政策宣传情况</t>
  </si>
  <si>
    <t>学前三年毛入园率</t>
  </si>
  <si>
    <t>反映学前三年毛入园率完成情况</t>
  </si>
  <si>
    <t>受助幼儿家长满意度</t>
  </si>
  <si>
    <t>反映受助幼儿家长满意度情况</t>
  </si>
  <si>
    <t>通过各种活动和比赛的举办，为老年人体育运动的发展奠定了坚实的基础。1.规范老年人比赛项目的环境，专业化各项比赛制度。2.提高老年人各项运动的竞技水平，增加老年人运动员的集体荣誉感。3.完善老年比赛的管理运行机制。</t>
  </si>
  <si>
    <t>全县2023年末老年人数量</t>
  </si>
  <si>
    <t>69000</t>
  </si>
  <si>
    <t>反映全县老年人数量情况。</t>
  </si>
  <si>
    <t>乡镇设立老年体协数量</t>
  </si>
  <si>
    <t>12</t>
  </si>
  <si>
    <t>反映全县老年体协机构设置情况</t>
  </si>
  <si>
    <t>组织各类老年人体育赛事</t>
  </si>
  <si>
    <t>反映各类老年人体育赛事活动开展情况</t>
  </si>
  <si>
    <t>体育活动开展安全保障率</t>
  </si>
  <si>
    <t>反映组织开展各类老年人体育活动安全情况</t>
  </si>
  <si>
    <t>按时完成各类赛事活动及时率</t>
  </si>
  <si>
    <t>及时率=在规定时间内完成的各类赛事活动/计划举办的各类赛事活动*100%</t>
  </si>
  <si>
    <t>推动全民健身，增强老年人体质，提高老年人身心健康</t>
  </si>
  <si>
    <t>效果明显</t>
  </si>
  <si>
    <t>提升</t>
  </si>
  <si>
    <t>反映老年体协工作开展效果</t>
  </si>
  <si>
    <t>老年人满意度</t>
  </si>
  <si>
    <t>反映老年人满意度</t>
  </si>
  <si>
    <t>反映社会公众对老年人赛事等活动开展满意程度</t>
  </si>
  <si>
    <t>确保春节慰问活动落到实处，把党和政府的关心和关怀送到各级各部门以及广大人民群众心中，走访慰问教师退休干部代表10人，在职困难患重病教师10人。</t>
  </si>
  <si>
    <t>慰问教师退休干部代表</t>
  </si>
  <si>
    <t>反映完成春节慰问教师退休干部代表情况</t>
  </si>
  <si>
    <t>慰问在职困难患重病教师</t>
  </si>
  <si>
    <t>反映慰问在职困难患重病教师人员情况</t>
  </si>
  <si>
    <t>春节慰问活动完成时限</t>
  </si>
  <si>
    <t>2025年1月27日前</t>
  </si>
  <si>
    <t>年-月-日</t>
  </si>
  <si>
    <t>反映确保春节慰问完成及时情况</t>
  </si>
  <si>
    <t>1.00</t>
  </si>
  <si>
    <t>反映成本控制情况</t>
  </si>
  <si>
    <t>促进社会稳定</t>
  </si>
  <si>
    <t>稳定</t>
  </si>
  <si>
    <t>反映完成春节慰问促进社会稳定情况</t>
  </si>
  <si>
    <t>慰问对象满意度</t>
  </si>
  <si>
    <t>反映春节慰问对象满意度情况</t>
  </si>
  <si>
    <t>落实生源地信用助学贷款风险补偿机制，充分发挥风险补偿金的风险防控和奖励引导作用，促进生源地信用助学贷款工作健康持续开展。通过助学贷款，资助高校家庭经济困难学生顺利完成学业，2024年预计完成贷款6000万元（不含省外就读学生贷款）。</t>
  </si>
  <si>
    <t>落实生源地信用助学贷款风险补偿机制，充分发挥风险补偿金的风险防控和奖励引导作用，促进生源地信用助学贷款工作健康持续开展。通过助学贷款，资助高校家庭经济困难学生顺利完成学业，2024年预计完成贷款5000万元（不含省外就读学生贷款）。</t>
  </si>
  <si>
    <t>1.落实国家资助政策，规范和加强学生资助资金管理，提高资金使用效益，确保资助工作顺利开展。2.通过资助166名学生，促进教育公平显著提升，基本满足家庭经济困难学生基本学习生活需要。</t>
  </si>
  <si>
    <t>一等国家助学金在校学生数</t>
  </si>
  <si>
    <t>16</t>
  </si>
  <si>
    <t>反映学校享受国家助学金认定数</t>
  </si>
  <si>
    <t>二等国家助学金在校学生数</t>
  </si>
  <si>
    <t>150</t>
  </si>
  <si>
    <t>反映国家助学金补助对象认定情况</t>
  </si>
  <si>
    <t>一档2500元，二挡1500元</t>
  </si>
  <si>
    <t>高中阶段毛入学率</t>
  </si>
  <si>
    <t>94.5</t>
  </si>
  <si>
    <t>反映高中阶段毛入学率</t>
  </si>
  <si>
    <t>1.全面推进义务教育优质均衡，力争2025年各项指标达到要求；2.稳步推进学前教育普及普惠督导评估。开展县直属幼儿园（民办幼儿园）、新华乡、大寺乡、腰街乡、雪山镇（共43所幼儿园）学前教育普及普惠第二轮县级督导评估工作。</t>
  </si>
  <si>
    <t>配备县级督学数量</t>
  </si>
  <si>
    <t>38</t>
  </si>
  <si>
    <t>反映县级督学配备数量。</t>
  </si>
  <si>
    <t>1.全面推进义务教育优质均衡，力争2024年各项指标达到要求；2.稳步推进学前教育普及普惠督导评估。开展县直属幼儿园（民办幼儿园）、新华乡、大寺乡、腰街乡、雪山镇（共43所幼儿园）学前教育普及普惠第二轮县级督导评估工作。</t>
  </si>
  <si>
    <t>学前教育普及普惠督导评估计划数</t>
  </si>
  <si>
    <t>43</t>
  </si>
  <si>
    <t>所</t>
  </si>
  <si>
    <t>反映2024年学前教育普及普惠督导评估计划数</t>
  </si>
  <si>
    <t>优质均衡学校评估数</t>
  </si>
  <si>
    <t>190</t>
  </si>
  <si>
    <t>反映2024年优质均衡学校评估数</t>
  </si>
  <si>
    <t>优质均衡学校达标率</t>
  </si>
  <si>
    <t>反映义教均衡达标情况。
达标率率=实际达标数÷计划应达标数×100%</t>
  </si>
  <si>
    <t>学前教育普及普惠评估达标率</t>
  </si>
  <si>
    <t>反映学前教育普及普惠评估达标情况。
达标率率=实际达标数÷计划应达标数×100%</t>
  </si>
  <si>
    <t>督导评估计划完成率</t>
  </si>
  <si>
    <t>反映是否完成督导评估工作任务。</t>
  </si>
  <si>
    <t>反映督导评估专项经费补助标准</t>
  </si>
  <si>
    <t>督导评估意见客观、公正，促进教育高质量发展</t>
  </si>
  <si>
    <t>效果良好</t>
  </si>
  <si>
    <t>反映督导评估工作开展效果</t>
  </si>
  <si>
    <t>被督导学校满意度</t>
  </si>
  <si>
    <t>反映被督导学校对工作的整体满意情况。</t>
  </si>
  <si>
    <t>1.普通高中教育资助政策按规定得到落实，对具有正式注册学籍的普通高中脱贫家庭经济困难学生（含家庭经济困难残疾学生、农村家庭学生、农村特困救助供养学生）免学杂费。2.通过免除25名学生学杂费，促进教育公平显著提升，基本满足家庭经济困难学生基本学习生活需要。</t>
  </si>
  <si>
    <t>享受免学费政策在校学生数</t>
  </si>
  <si>
    <t>反映学校享受免学费补助学生人数</t>
  </si>
  <si>
    <t>反映符合免学费政策对象认定情况</t>
  </si>
  <si>
    <t>普通高中免学费资金抵扣及时率</t>
  </si>
  <si>
    <t>资金到位30天内</t>
  </si>
  <si>
    <t>反映免学费资金抵扣及时情况</t>
  </si>
  <si>
    <t>反映免学费对象评审认定公示情况</t>
  </si>
  <si>
    <t>600</t>
  </si>
  <si>
    <t>反映免学费补助标准</t>
  </si>
  <si>
    <t>经济效益</t>
  </si>
  <si>
    <t>根据《凤庆县非公有制经济组织和社会组织党建基本工作经费补助办法》：建立县财政对党组织关系隶属于非公有制经济组织和社会组织各级党组织的党组织党建工作经费、党组织书记专项工作津贴及党员教育培训经费的“1533211”专项补助机制，即：党委每年给予补助10000元，党总支每年给予补助5000元、党支部每年给予补助3000元，作为基本党建工作经费；所属党委书记每月每人给予补助300元，所属党总支书记每月每人给予补助200元、所属党支部书记每月每人给予补助100元的专项工作津贴，每名党员每年给予补助100元的教育培训经费。</t>
  </si>
  <si>
    <t>补助党组织数量</t>
  </si>
  <si>
    <t>补助党组织书记数量</t>
  </si>
  <si>
    <t>补助党员数量</t>
  </si>
  <si>
    <t>获补覆盖率</t>
  </si>
  <si>
    <t>获补覆盖率=实际获得补助人数（支部数）/申请符合标准人数（支部数）*100%</t>
  </si>
  <si>
    <t>非公有制经济组织和社会组织党组织规模逐年增加</t>
  </si>
  <si>
    <t>规模有增加</t>
  </si>
  <si>
    <t>是/否</t>
  </si>
  <si>
    <t>反映补助政策对党建工作推进的是否有增效</t>
  </si>
  <si>
    <t>非公有制经济组织和社会组织党员满意度</t>
  </si>
  <si>
    <t>反映获补助党组织党员的满意程度。</t>
  </si>
  <si>
    <t>根据教育部基础教育质量监测中心协商结果，各县市区每年参加国家义务教育质量监测承担购买服务费15万元，本县组织实施所需工作经费等，需一并纳入县级年度预算，以确保义务教育质量监测工作顺利开展。</t>
  </si>
  <si>
    <t>参与检查(核查)学校数</t>
  </si>
  <si>
    <t>21</t>
  </si>
  <si>
    <t>反映参与监测学校数。</t>
  </si>
  <si>
    <t>根据教育部基础教育质量监测中心协商结果，各县市区每年参加国家义务教育质量监测承担购买服务费15万元，本县组织实施所需工作经费等，需一并纳入县级参照年度预算，以确保义务教育质量监测工作顺利开展。</t>
  </si>
  <si>
    <t>完成检查报告数量</t>
  </si>
  <si>
    <t>反映检查核查形成的报告（总结）个数。</t>
  </si>
  <si>
    <t>开展检查（核查）次数</t>
  </si>
  <si>
    <t>反映检查核查的次数情况。</t>
  </si>
  <si>
    <t>检查（核查）任务完成率</t>
  </si>
  <si>
    <t>反映检查工作的执行情况。
检查任务完成率=实际完成检查（核查）任务数/计划完成检查（核查）任务数*100%</t>
  </si>
  <si>
    <t>监测费用拨付及时率</t>
  </si>
  <si>
    <t>反映是否按时拨付监测费用。</t>
  </si>
  <si>
    <t>质量监测工作平稳有序进行</t>
  </si>
  <si>
    <t>圆满完成</t>
  </si>
  <si>
    <t>—</t>
  </si>
  <si>
    <t>反映质量监测工作开展情况</t>
  </si>
  <si>
    <t>反映师生对检查核查工作的整体满意情况。</t>
  </si>
  <si>
    <t>认真组织好各类考试，确保高考、学业水平考试、成人考等顺利进行。</t>
  </si>
  <si>
    <t>组织考试次数</t>
  </si>
  <si>
    <t>反映全年组织考试次数</t>
  </si>
  <si>
    <t>考试作弊等违规行为发生率</t>
  </si>
  <si>
    <t>0</t>
  </si>
  <si>
    <t>反映考纪考风情况</t>
  </si>
  <si>
    <t>按规定组织各类考试</t>
  </si>
  <si>
    <t>按规定组织</t>
  </si>
  <si>
    <t>反映各类考试组织完成情况</t>
  </si>
  <si>
    <t>各级各类考试顺利进行，考纪考风良好</t>
  </si>
  <si>
    <t>顺利进行</t>
  </si>
  <si>
    <t>反映考试完成情况</t>
  </si>
  <si>
    <t>根据《中共凤庆县委组织部  凤庆县财政局关于印发《贯彻落实〈云南省离退休干部党组织工作经费使用管理办法（试行）实施意见〉的通知》（凤组联发〔2023〕2号）精神，严格落实离退休干部党组织工作经费保障机制，机关、事业单位列入年度预算，国有企业列入企业预算，通过纳入管理费用、税前列支等渠道予以保障。从2024年起，全县离退休干部党总支、党支部分别按照每年不低于4000 元、3000元的标准执行，并将其工作经费纳入本级财政预算。</t>
  </si>
  <si>
    <t>离退休干部党员数量</t>
  </si>
  <si>
    <t>反映离退休干部党员数量。</t>
  </si>
  <si>
    <t>离退休干部党支部党建活动开展率</t>
  </si>
  <si>
    <t>反映离退休干部党支部党建活动开展率</t>
  </si>
  <si>
    <t>反映项目成本</t>
  </si>
  <si>
    <t>保障党建工作正常开展</t>
  </si>
  <si>
    <t>有效保障</t>
  </si>
  <si>
    <t>反映党建活动开展情况</t>
  </si>
  <si>
    <t>离退休干部党员满意度</t>
  </si>
  <si>
    <t>反映离退休干部党员满意度</t>
  </si>
  <si>
    <t>预算06表</t>
  </si>
  <si>
    <t>政府性基金预算支出预算表</t>
  </si>
  <si>
    <t>单位名称：临沧市发展和改革委员会</t>
  </si>
  <si>
    <t>本年政府性基金预算支出</t>
  </si>
  <si>
    <t>备注：本单位无此公开事项，故公开表为空表。</t>
  </si>
  <si>
    <t>预算07表</t>
  </si>
  <si>
    <t>预算项目</t>
  </si>
  <si>
    <t>采购项目</t>
  </si>
  <si>
    <t>采购目录</t>
  </si>
  <si>
    <t>计量
单位</t>
  </si>
  <si>
    <t>数量</t>
  </si>
  <si>
    <t>面向中小企业预留资金</t>
  </si>
  <si>
    <t>政府性
基金</t>
  </si>
  <si>
    <t>国有资本经营收益</t>
  </si>
  <si>
    <t>财政专户管理的收入</t>
  </si>
  <si>
    <t>公务用车燃油</t>
  </si>
  <si>
    <t>车辆加油、添加燃料服务</t>
  </si>
  <si>
    <t>升</t>
  </si>
  <si>
    <t>公务用车维修和保养服务</t>
  </si>
  <si>
    <t>车辆维修和保养服务</t>
  </si>
  <si>
    <t>年</t>
  </si>
  <si>
    <t>机动车保险服务</t>
  </si>
  <si>
    <t>局机关物业管理服务</t>
  </si>
  <si>
    <t>物业管理服务</t>
  </si>
  <si>
    <t>多功能一体机</t>
  </si>
  <si>
    <t>台</t>
  </si>
  <si>
    <t>A4复印纸</t>
  </si>
  <si>
    <t>复印纸</t>
  </si>
  <si>
    <t>件</t>
  </si>
  <si>
    <t>单位文印服务</t>
  </si>
  <si>
    <t>其他印刷服务</t>
  </si>
  <si>
    <t>装订机</t>
  </si>
  <si>
    <t>会议桌凳</t>
  </si>
  <si>
    <t>会议桌</t>
  </si>
  <si>
    <t>套</t>
  </si>
  <si>
    <t>单位文印费</t>
  </si>
  <si>
    <t>单位物业管理服务</t>
  </si>
  <si>
    <t>预算08表</t>
  </si>
  <si>
    <t>政府购买服务项目</t>
  </si>
  <si>
    <t>政府购买服务目录</t>
  </si>
  <si>
    <t>预算09-1表</t>
  </si>
  <si>
    <t>单位名称（项目）</t>
  </si>
  <si>
    <t>地区</t>
  </si>
  <si>
    <t>政府性基金</t>
  </si>
  <si>
    <t>预算09-2表</t>
  </si>
  <si>
    <t>预算10表</t>
  </si>
  <si>
    <t>资产类别</t>
  </si>
  <si>
    <t>资产分类代码.名称</t>
  </si>
  <si>
    <t>资产名称</t>
  </si>
  <si>
    <t>计量单位</t>
  </si>
  <si>
    <t>财政部门批复数（元）</t>
  </si>
  <si>
    <t>单价</t>
  </si>
  <si>
    <t>金额</t>
  </si>
  <si>
    <t>预算11表</t>
  </si>
  <si>
    <t>上级补助</t>
  </si>
  <si>
    <t>预算12表</t>
  </si>
  <si>
    <t>项目级次</t>
  </si>
  <si>
    <t>311 专项业务类</t>
  </si>
  <si>
    <t>本级</t>
  </si>
  <si>
    <t>312 民生类</t>
  </si>
  <si>
    <t>313 事业发展类</t>
  </si>
  <si>
    <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</si>
</sst>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hh:mm:ss"/>
    <numFmt numFmtId="178" formatCode="yyyy/mm/dd"/>
    <numFmt numFmtId="179" formatCode="yyyy/mm/dd\ hh:mm:ss"/>
    <numFmt numFmtId="180" formatCode="#,##0;\-#,##0;;@"/>
  </numFmts>
  <fonts count="49">
    <font>
      <sz val="9"/>
      <color rgb="FF000000"/>
      <name val="Microsoft YaHei UI"/>
      <charset val="134"/>
    </font>
    <font>
      <sz val="9"/>
      <name val="Microsoft YaHei UI"/>
      <charset val="134"/>
    </font>
    <font>
      <sz val="10"/>
      <color rgb="FF000000"/>
      <name val="宋体"/>
      <charset val="134"/>
    </font>
    <font>
      <sz val="22"/>
      <color rgb="FF000000"/>
      <name val="方正小标宋简体"/>
      <charset val="134"/>
    </font>
    <font>
      <b/>
      <sz val="23"/>
      <color rgb="FF000000"/>
      <name val="宋体"/>
      <charset val="134"/>
    </font>
    <font>
      <sz val="9"/>
      <color rgb="FF000000"/>
      <name val="宋体"/>
      <charset val="134"/>
    </font>
    <font>
      <sz val="11"/>
      <color rgb="FF000000"/>
      <name val="宋体"/>
      <charset val="134"/>
    </font>
    <font>
      <sz val="9"/>
      <name val="宋体"/>
      <charset val="134"/>
    </font>
    <font>
      <sz val="22"/>
      <name val="方正小标宋简体"/>
      <charset val="134"/>
    </font>
    <font>
      <sz val="10"/>
      <color rgb="FFFFFFFF"/>
      <name val="宋体"/>
      <charset val="134"/>
    </font>
    <font>
      <b/>
      <sz val="21"/>
      <color rgb="FF000000"/>
      <name val="宋体"/>
      <charset val="134"/>
    </font>
    <font>
      <sz val="10"/>
      <color theme="1"/>
      <name val="宋体"/>
      <charset val="134"/>
    </font>
    <font>
      <sz val="11"/>
      <color theme="1"/>
      <name val="宋体"/>
      <charset val="134"/>
    </font>
    <font>
      <sz val="11.25"/>
      <color rgb="FF000000"/>
      <name val="宋体"/>
      <charset val="134"/>
    </font>
    <font>
      <sz val="12"/>
      <color theme="1"/>
      <name val="宋体"/>
      <charset val="134"/>
    </font>
    <font>
      <sz val="12"/>
      <color rgb="FF000000"/>
      <name val="宋体"/>
      <charset val="134"/>
    </font>
    <font>
      <sz val="9"/>
      <color theme="1"/>
      <name val="宋体"/>
      <charset val="134"/>
    </font>
    <font>
      <sz val="21"/>
      <color rgb="FF000000"/>
      <name val="宋体"/>
      <charset val="134"/>
    </font>
    <font>
      <sz val="20"/>
      <color rgb="FF000000"/>
      <name val="宋体"/>
      <charset val="134"/>
    </font>
    <font>
      <b/>
      <sz val="10"/>
      <color rgb="FF000000"/>
      <name val="宋体"/>
      <charset val="134"/>
    </font>
    <font>
      <sz val="10"/>
      <name val="宋体"/>
      <charset val="134"/>
    </font>
    <font>
      <b/>
      <sz val="9"/>
      <name val="宋体"/>
      <charset val="134"/>
    </font>
    <font>
      <sz val="10"/>
      <color rgb="FF000000"/>
      <name val="Arial"/>
      <charset val="134"/>
    </font>
    <font>
      <sz val="28"/>
      <color rgb="FF000000"/>
      <name val="宋体"/>
      <charset val="134"/>
    </font>
    <font>
      <sz val="10"/>
      <color rgb="FF000000"/>
      <name val="Microsoft YaHei UI"/>
      <charset val="134"/>
    </font>
    <font>
      <sz val="30"/>
      <color rgb="FF000000"/>
      <name val="宋体"/>
      <charset val="134"/>
    </font>
    <font>
      <sz val="19"/>
      <color rgb="FF000000"/>
      <name val="宋体"/>
      <charset val="134"/>
    </font>
    <font>
      <b/>
      <sz val="11"/>
      <color rgb="FF000000"/>
      <name val="宋体"/>
      <charset val="134"/>
    </font>
    <font>
      <b/>
      <sz val="9"/>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alignment vertical="top"/>
      <protection locked="0"/>
    </xf>
    <xf numFmtId="43" fontId="29" fillId="0" borderId="0" applyFont="0" applyFill="0" applyBorder="0" applyAlignment="0" applyProtection="0">
      <alignment vertical="center"/>
    </xf>
    <xf numFmtId="44" fontId="29" fillId="0" borderId="0" applyFont="0" applyFill="0" applyBorder="0" applyAlignment="0" applyProtection="0">
      <alignment vertical="center"/>
    </xf>
    <xf numFmtId="9" fontId="29" fillId="0" borderId="0" applyFont="0" applyFill="0" applyBorder="0" applyAlignment="0" applyProtection="0">
      <alignment vertical="center"/>
    </xf>
    <xf numFmtId="41" fontId="29" fillId="0" borderId="0" applyFont="0" applyFill="0" applyBorder="0" applyAlignment="0" applyProtection="0">
      <alignment vertical="center"/>
    </xf>
    <xf numFmtId="42" fontId="29" fillId="0" borderId="0" applyFon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29" fillId="3" borderId="14" applyNumberFormat="0" applyFont="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15" applyNumberFormat="0" applyFill="0" applyAlignment="0" applyProtection="0">
      <alignment vertical="center"/>
    </xf>
    <xf numFmtId="0" fontId="36" fillId="0" borderId="15" applyNumberFormat="0" applyFill="0" applyAlignment="0" applyProtection="0">
      <alignment vertical="center"/>
    </xf>
    <xf numFmtId="0" fontId="37" fillId="0" borderId="16" applyNumberFormat="0" applyFill="0" applyAlignment="0" applyProtection="0">
      <alignment vertical="center"/>
    </xf>
    <xf numFmtId="0" fontId="37" fillId="0" borderId="0" applyNumberFormat="0" applyFill="0" applyBorder="0" applyAlignment="0" applyProtection="0">
      <alignment vertical="center"/>
    </xf>
    <xf numFmtId="0" fontId="38" fillId="4" borderId="17" applyNumberFormat="0" applyAlignment="0" applyProtection="0">
      <alignment vertical="center"/>
    </xf>
    <xf numFmtId="0" fontId="39" fillId="5" borderId="18" applyNumberFormat="0" applyAlignment="0" applyProtection="0">
      <alignment vertical="center"/>
    </xf>
    <xf numFmtId="0" fontId="40" fillId="5" borderId="17" applyNumberFormat="0" applyAlignment="0" applyProtection="0">
      <alignment vertical="center"/>
    </xf>
    <xf numFmtId="0" fontId="41" fillId="6" borderId="19" applyNumberFormat="0" applyAlignment="0" applyProtection="0">
      <alignment vertical="center"/>
    </xf>
    <xf numFmtId="0" fontId="42" fillId="0" borderId="20" applyNumberFormat="0" applyFill="0" applyAlignment="0" applyProtection="0">
      <alignment vertical="center"/>
    </xf>
    <xf numFmtId="0" fontId="43" fillId="0" borderId="21" applyNumberFormat="0" applyFill="0" applyAlignment="0" applyProtection="0">
      <alignment vertical="center"/>
    </xf>
    <xf numFmtId="0" fontId="44" fillId="7" borderId="0" applyNumberFormat="0" applyBorder="0" applyAlignment="0" applyProtection="0">
      <alignment vertical="center"/>
    </xf>
    <xf numFmtId="0" fontId="45" fillId="8" borderId="0" applyNumberFormat="0" applyBorder="0" applyAlignment="0" applyProtection="0">
      <alignment vertical="center"/>
    </xf>
    <xf numFmtId="0" fontId="46" fillId="9" borderId="0" applyNumberFormat="0" applyBorder="0" applyAlignment="0" applyProtection="0">
      <alignment vertical="center"/>
    </xf>
    <xf numFmtId="0" fontId="47" fillId="10" borderId="0" applyNumberFormat="0" applyBorder="0" applyAlignment="0" applyProtection="0">
      <alignment vertical="center"/>
    </xf>
    <xf numFmtId="0" fontId="48" fillId="11" borderId="0" applyNumberFormat="0" applyBorder="0" applyAlignment="0" applyProtection="0">
      <alignment vertical="center"/>
    </xf>
    <xf numFmtId="0" fontId="48" fillId="12" borderId="0" applyNumberFormat="0" applyBorder="0" applyAlignment="0" applyProtection="0">
      <alignment vertical="center"/>
    </xf>
    <xf numFmtId="0" fontId="47" fillId="13" borderId="0" applyNumberFormat="0" applyBorder="0" applyAlignment="0" applyProtection="0">
      <alignment vertical="center"/>
    </xf>
    <xf numFmtId="0" fontId="47" fillId="14" borderId="0" applyNumberFormat="0" applyBorder="0" applyAlignment="0" applyProtection="0">
      <alignment vertical="center"/>
    </xf>
    <xf numFmtId="0" fontId="48" fillId="15" borderId="0" applyNumberFormat="0" applyBorder="0" applyAlignment="0" applyProtection="0">
      <alignment vertical="center"/>
    </xf>
    <xf numFmtId="0" fontId="48" fillId="16" borderId="0" applyNumberFormat="0" applyBorder="0" applyAlignment="0" applyProtection="0">
      <alignment vertical="center"/>
    </xf>
    <xf numFmtId="0" fontId="47" fillId="17" borderId="0" applyNumberFormat="0" applyBorder="0" applyAlignment="0" applyProtection="0">
      <alignment vertical="center"/>
    </xf>
    <xf numFmtId="0" fontId="47" fillId="18" borderId="0" applyNumberFormat="0" applyBorder="0" applyAlignment="0" applyProtection="0">
      <alignment vertical="center"/>
    </xf>
    <xf numFmtId="0" fontId="48" fillId="19" borderId="0" applyNumberFormat="0" applyBorder="0" applyAlignment="0" applyProtection="0">
      <alignment vertical="center"/>
    </xf>
    <xf numFmtId="0" fontId="48" fillId="20" borderId="0" applyNumberFormat="0" applyBorder="0" applyAlignment="0" applyProtection="0">
      <alignment vertical="center"/>
    </xf>
    <xf numFmtId="0" fontId="47" fillId="21" borderId="0" applyNumberFormat="0" applyBorder="0" applyAlignment="0" applyProtection="0">
      <alignment vertical="center"/>
    </xf>
    <xf numFmtId="0" fontId="47" fillId="22" borderId="0" applyNumberFormat="0" applyBorder="0" applyAlignment="0" applyProtection="0">
      <alignment vertical="center"/>
    </xf>
    <xf numFmtId="0" fontId="48" fillId="23" borderId="0" applyNumberFormat="0" applyBorder="0" applyAlignment="0" applyProtection="0">
      <alignment vertical="center"/>
    </xf>
    <xf numFmtId="0" fontId="48" fillId="24" borderId="0" applyNumberFormat="0" applyBorder="0" applyAlignment="0" applyProtection="0">
      <alignment vertical="center"/>
    </xf>
    <xf numFmtId="0" fontId="47" fillId="25" borderId="0" applyNumberFormat="0" applyBorder="0" applyAlignment="0" applyProtection="0">
      <alignment vertical="center"/>
    </xf>
    <xf numFmtId="0" fontId="47" fillId="26" borderId="0" applyNumberFormat="0" applyBorder="0" applyAlignment="0" applyProtection="0">
      <alignment vertical="center"/>
    </xf>
    <xf numFmtId="0" fontId="48" fillId="27" borderId="0" applyNumberFormat="0" applyBorder="0" applyAlignment="0" applyProtection="0">
      <alignment vertical="center"/>
    </xf>
    <xf numFmtId="0" fontId="48" fillId="28" borderId="0" applyNumberFormat="0" applyBorder="0" applyAlignment="0" applyProtection="0">
      <alignment vertical="center"/>
    </xf>
    <xf numFmtId="0" fontId="47" fillId="29" borderId="0" applyNumberFormat="0" applyBorder="0" applyAlignment="0" applyProtection="0">
      <alignment vertical="center"/>
    </xf>
    <xf numFmtId="0" fontId="47" fillId="30" borderId="0" applyNumberFormat="0" applyBorder="0" applyAlignment="0" applyProtection="0">
      <alignment vertical="center"/>
    </xf>
    <xf numFmtId="0" fontId="48" fillId="31" borderId="0" applyNumberFormat="0" applyBorder="0" applyAlignment="0" applyProtection="0">
      <alignment vertical="center"/>
    </xf>
    <xf numFmtId="0" fontId="48" fillId="32" borderId="0" applyNumberFormat="0" applyBorder="0" applyAlignment="0" applyProtection="0">
      <alignment vertical="center"/>
    </xf>
    <xf numFmtId="0" fontId="47" fillId="33" borderId="0" applyNumberFormat="0" applyBorder="0" applyAlignment="0" applyProtection="0">
      <alignment vertical="center"/>
    </xf>
    <xf numFmtId="176" fontId="7" fillId="0" borderId="7">
      <alignment horizontal="right" vertical="center"/>
    </xf>
    <xf numFmtId="49" fontId="7" fillId="0" borderId="7">
      <alignment horizontal="left" vertical="center" wrapText="1"/>
    </xf>
    <xf numFmtId="176" fontId="7" fillId="0" borderId="7">
      <alignment horizontal="right" vertical="center"/>
    </xf>
    <xf numFmtId="177" fontId="7" fillId="0" borderId="7">
      <alignment horizontal="right" vertical="center"/>
    </xf>
    <xf numFmtId="178" fontId="7" fillId="0" borderId="7">
      <alignment horizontal="right" vertical="center"/>
    </xf>
    <xf numFmtId="179" fontId="7" fillId="0" borderId="7">
      <alignment horizontal="right" vertical="center"/>
    </xf>
    <xf numFmtId="10" fontId="7" fillId="0" borderId="7">
      <alignment horizontal="right" vertical="center"/>
    </xf>
    <xf numFmtId="180" fontId="7" fillId="0" borderId="7">
      <alignment horizontal="right" vertical="center"/>
    </xf>
  </cellStyleXfs>
  <cellXfs count="209">
    <xf numFmtId="0" fontId="0" fillId="0" borderId="0" xfId="0" applyFont="1">
      <alignment vertical="top"/>
      <protection locked="0"/>
    </xf>
    <xf numFmtId="0" fontId="1" fillId="0" borderId="0" xfId="0" applyFont="1" applyAlignment="1">
      <alignment vertical="center"/>
      <protection locked="0"/>
    </xf>
    <xf numFmtId="49" fontId="2" fillId="0" borderId="0" xfId="0" applyNumberFormat="1" applyFont="1" applyAlignment="1" applyProtection="1">
      <alignment vertical="center"/>
    </xf>
    <xf numFmtId="0" fontId="2" fillId="0" borderId="0" xfId="0" applyFont="1" applyAlignment="1" applyProtection="1">
      <alignment vertical="center"/>
    </xf>
    <xf numFmtId="0" fontId="2" fillId="0" borderId="0" xfId="0" applyFont="1" applyAlignment="1">
      <alignment horizontal="right" vertical="center"/>
      <protection locked="0"/>
    </xf>
    <xf numFmtId="0" fontId="3" fillId="0" borderId="0" xfId="0" applyFont="1" applyAlignment="1" applyProtection="1">
      <alignment horizontal="center" vertical="center"/>
    </xf>
    <xf numFmtId="0" fontId="4" fillId="0" borderId="0" xfId="0" applyFont="1" applyAlignment="1" applyProtection="1">
      <alignment horizontal="center" vertical="center"/>
    </xf>
    <xf numFmtId="0" fontId="5" fillId="0" borderId="0" xfId="0" applyFont="1" applyAlignment="1">
      <alignment horizontal="left" vertical="center"/>
      <protection locked="0"/>
    </xf>
    <xf numFmtId="0" fontId="6" fillId="0" borderId="0" xfId="0" applyFont="1" applyAlignment="1" applyProtection="1">
      <alignment horizontal="left" vertical="center"/>
    </xf>
    <xf numFmtId="0" fontId="6" fillId="0" borderId="0" xfId="0" applyFont="1" applyAlignment="1" applyProtection="1">
      <alignment vertical="center"/>
    </xf>
    <xf numFmtId="0" fontId="6" fillId="0" borderId="1" xfId="0" applyFont="1" applyBorder="1" applyAlignment="1">
      <alignment horizontal="center" vertical="center" wrapText="1"/>
      <protection locked="0"/>
    </xf>
    <xf numFmtId="0" fontId="6" fillId="0" borderId="1" xfId="0" applyFont="1" applyBorder="1" applyAlignment="1" applyProtection="1">
      <alignment horizontal="center" vertical="center" wrapText="1"/>
    </xf>
    <xf numFmtId="0" fontId="6" fillId="0" borderId="2" xfId="0" applyFont="1" applyBorder="1" applyAlignment="1" applyProtection="1">
      <alignment horizontal="center" vertical="center"/>
    </xf>
    <xf numFmtId="0" fontId="6" fillId="0" borderId="3" xfId="0" applyFont="1" applyBorder="1" applyAlignment="1" applyProtection="1">
      <alignment horizontal="center" vertical="center"/>
    </xf>
    <xf numFmtId="0" fontId="6" fillId="0" borderId="4" xfId="0" applyFont="1" applyBorder="1" applyAlignment="1" applyProtection="1">
      <alignment horizontal="center" vertical="center"/>
    </xf>
    <xf numFmtId="0" fontId="6" fillId="0" borderId="5" xfId="0" applyFont="1" applyBorder="1" applyAlignment="1">
      <alignment horizontal="center" vertical="center" wrapText="1"/>
      <protection locked="0"/>
    </xf>
    <xf numFmtId="0" fontId="6" fillId="0" borderId="5" xfId="0" applyFont="1" applyBorder="1" applyAlignment="1" applyProtection="1">
      <alignment horizontal="center" vertical="center" wrapText="1"/>
    </xf>
    <xf numFmtId="0" fontId="6" fillId="0" borderId="6" xfId="0" applyFont="1" applyBorder="1" applyAlignment="1">
      <alignment horizontal="center" vertical="center" wrapText="1"/>
      <protection locked="0"/>
    </xf>
    <xf numFmtId="0" fontId="6" fillId="0" borderId="6" xfId="0" applyFont="1" applyBorder="1" applyAlignment="1" applyProtection="1">
      <alignment horizontal="center" vertical="center" wrapText="1"/>
    </xf>
    <xf numFmtId="0" fontId="2" fillId="0" borderId="7" xfId="0" applyFont="1" applyBorder="1" applyAlignment="1" applyProtection="1">
      <alignment horizontal="center" vertical="center"/>
    </xf>
    <xf numFmtId="0" fontId="2" fillId="0" borderId="7" xfId="0" applyFont="1" applyBorder="1" applyAlignment="1">
      <alignment horizontal="center" vertical="center"/>
      <protection locked="0"/>
    </xf>
    <xf numFmtId="0" fontId="5" fillId="0" borderId="7" xfId="0" applyFont="1" applyBorder="1" applyAlignment="1">
      <alignment horizontal="left" vertical="center" wrapText="1"/>
      <protection locked="0"/>
    </xf>
    <xf numFmtId="0" fontId="5" fillId="0" borderId="7" xfId="0" applyFont="1" applyBorder="1" applyAlignment="1">
      <alignment horizontal="left" vertical="center"/>
      <protection locked="0"/>
    </xf>
    <xf numFmtId="176" fontId="7" fillId="0" borderId="7" xfId="0" applyNumberFormat="1" applyFont="1" applyBorder="1" applyAlignment="1">
      <alignment horizontal="right" vertical="center"/>
      <protection locked="0"/>
    </xf>
    <xf numFmtId="49" fontId="7" fillId="0" borderId="7" xfId="50" applyNumberFormat="1" applyFont="1" applyBorder="1" applyProtection="1">
      <alignment horizontal="left" vertical="center" wrapText="1"/>
      <protection locked="0"/>
    </xf>
    <xf numFmtId="0" fontId="5" fillId="0" borderId="2" xfId="0" applyFont="1" applyBorder="1" applyAlignment="1">
      <alignment horizontal="center" vertical="center" wrapText="1"/>
      <protection locked="0"/>
    </xf>
    <xf numFmtId="0" fontId="5" fillId="0" borderId="3" xfId="0" applyFont="1" applyBorder="1" applyAlignment="1">
      <alignment horizontal="left" vertical="center" wrapText="1"/>
      <protection locked="0"/>
    </xf>
    <xf numFmtId="0" fontId="5" fillId="0" borderId="4" xfId="0" applyFont="1" applyBorder="1" applyAlignment="1">
      <alignment horizontal="left" vertical="center" wrapText="1"/>
      <protection locked="0"/>
    </xf>
    <xf numFmtId="0" fontId="5" fillId="0" borderId="0" xfId="0" applyFont="1">
      <alignment vertical="top"/>
      <protection locked="0"/>
    </xf>
    <xf numFmtId="49" fontId="2" fillId="0" borderId="0" xfId="0" applyNumberFormat="1" applyFont="1" applyAlignment="1" applyProtection="1"/>
    <xf numFmtId="0" fontId="2" fillId="0" borderId="0" xfId="0" applyFont="1" applyAlignment="1" applyProtection="1"/>
    <xf numFmtId="0" fontId="6" fillId="0" borderId="1" xfId="0" applyFont="1" applyBorder="1" applyAlignment="1" applyProtection="1">
      <alignment horizontal="center" vertical="center"/>
    </xf>
    <xf numFmtId="0" fontId="6" fillId="0" borderId="5" xfId="0" applyFont="1" applyBorder="1" applyAlignment="1" applyProtection="1">
      <alignment horizontal="center" vertical="center"/>
    </xf>
    <xf numFmtId="0" fontId="6" fillId="0" borderId="6" xfId="0" applyFont="1" applyBorder="1" applyAlignment="1" applyProtection="1">
      <alignment horizontal="center" vertical="center"/>
    </xf>
    <xf numFmtId="0" fontId="5" fillId="0" borderId="7" xfId="0" applyFont="1" applyBorder="1" applyAlignment="1" applyProtection="1">
      <alignment horizontal="left" vertical="center" wrapText="1"/>
    </xf>
    <xf numFmtId="0" fontId="2" fillId="0" borderId="2" xfId="0" applyFont="1" applyBorder="1" applyAlignment="1">
      <alignment horizontal="center" vertical="center" wrapText="1"/>
      <protection locked="0"/>
    </xf>
    <xf numFmtId="0" fontId="5" fillId="0" borderId="3" xfId="0" applyFont="1" applyBorder="1" applyAlignment="1" applyProtection="1">
      <alignment horizontal="left" vertical="center"/>
    </xf>
    <xf numFmtId="0" fontId="5" fillId="0" borderId="4" xfId="0" applyFont="1" applyBorder="1" applyAlignment="1" applyProtection="1">
      <alignment horizontal="left" vertical="center"/>
    </xf>
    <xf numFmtId="0" fontId="5" fillId="0" borderId="0" xfId="0" applyFont="1" applyAlignment="1">
      <alignment vertical="center"/>
      <protection locked="0"/>
    </xf>
    <xf numFmtId="0" fontId="5" fillId="0" borderId="0" xfId="0" applyFont="1" applyAlignment="1">
      <alignment horizontal="right" vertical="center"/>
      <protection locked="0"/>
    </xf>
    <xf numFmtId="0" fontId="5" fillId="0" borderId="0" xfId="0" applyFont="1" applyAlignment="1" applyProtection="1">
      <alignment horizontal="right" vertical="center"/>
    </xf>
    <xf numFmtId="0" fontId="3" fillId="0" borderId="0" xfId="0" applyFont="1" applyAlignment="1" applyProtection="1">
      <alignment horizontal="center" vertical="center" wrapText="1"/>
    </xf>
    <xf numFmtId="0" fontId="5" fillId="0" borderId="0" xfId="0" applyFont="1" applyAlignment="1" applyProtection="1">
      <alignment horizontal="left" vertical="center"/>
    </xf>
    <xf numFmtId="0" fontId="2" fillId="0" borderId="0" xfId="0" applyFont="1" applyAlignment="1" applyProtection="1">
      <alignment horizontal="right" vertical="center" wrapText="1"/>
    </xf>
    <xf numFmtId="0" fontId="6" fillId="0" borderId="2" xfId="0" applyFont="1" applyBorder="1" applyAlignment="1" applyProtection="1">
      <alignment horizontal="center" vertical="center" wrapText="1"/>
    </xf>
    <xf numFmtId="0" fontId="6" fillId="0" borderId="3" xfId="0" applyFont="1" applyBorder="1" applyAlignment="1" applyProtection="1">
      <alignment horizontal="center" vertical="center" wrapText="1"/>
    </xf>
    <xf numFmtId="0" fontId="6" fillId="0" borderId="4" xfId="0" applyFont="1" applyBorder="1" applyAlignment="1" applyProtection="1">
      <alignment horizontal="center" vertical="center" wrapText="1"/>
    </xf>
    <xf numFmtId="0" fontId="6" fillId="0" borderId="7" xfId="0" applyFont="1" applyBorder="1" applyAlignment="1" applyProtection="1">
      <alignment horizontal="center" vertical="center" wrapText="1"/>
    </xf>
    <xf numFmtId="0" fontId="5" fillId="0" borderId="7" xfId="0" applyFont="1" applyBorder="1" applyAlignment="1" applyProtection="1">
      <alignment vertical="center" wrapText="1"/>
    </xf>
    <xf numFmtId="180" fontId="7" fillId="0" borderId="7" xfId="56" applyNumberFormat="1" applyFont="1" applyBorder="1" applyProtection="1">
      <alignment horizontal="right" vertical="center"/>
      <protection locked="0"/>
    </xf>
    <xf numFmtId="0" fontId="5" fillId="0" borderId="3" xfId="0" applyFont="1" applyBorder="1" applyAlignment="1">
      <alignment horizontal="center" vertical="center" wrapText="1"/>
      <protection locked="0"/>
    </xf>
    <xf numFmtId="0" fontId="5" fillId="0" borderId="4" xfId="0" applyFont="1" applyBorder="1" applyAlignment="1">
      <alignment horizontal="center" vertical="center" wrapText="1"/>
      <protection locked="0"/>
    </xf>
    <xf numFmtId="0" fontId="4" fillId="0" borderId="0" xfId="0" applyFont="1" applyAlignment="1">
      <alignment horizontal="center" vertical="center"/>
      <protection locked="0"/>
    </xf>
    <xf numFmtId="0" fontId="6" fillId="0" borderId="7" xfId="0" applyFont="1" applyBorder="1" applyAlignment="1">
      <alignment horizontal="center" vertical="center"/>
      <protection locked="0"/>
    </xf>
    <xf numFmtId="0" fontId="5" fillId="0" borderId="7" xfId="0" applyFont="1" applyBorder="1" applyAlignment="1" applyProtection="1">
      <alignment horizontal="center" vertical="center" wrapText="1"/>
    </xf>
    <xf numFmtId="0" fontId="5" fillId="0" borderId="7" xfId="0" applyFont="1" applyBorder="1" applyAlignment="1">
      <alignment horizontal="center" vertical="center"/>
      <protection locked="0"/>
    </xf>
    <xf numFmtId="0" fontId="5" fillId="0" borderId="7" xfId="0" applyFont="1" applyBorder="1" applyAlignment="1">
      <alignment horizontal="center" vertical="center" wrapText="1"/>
      <protection locked="0"/>
    </xf>
    <xf numFmtId="0" fontId="2" fillId="0" borderId="0" xfId="0" applyFont="1" applyAlignment="1" applyProtection="1">
      <alignment horizontal="right" vertical="center"/>
    </xf>
    <xf numFmtId="0" fontId="8" fillId="0" borderId="0" xfId="0" applyFont="1" applyAlignment="1">
      <alignment horizontal="center" vertical="center" wrapText="1"/>
      <protection locked="0"/>
    </xf>
    <xf numFmtId="0" fontId="5" fillId="0" borderId="0" xfId="0" applyFont="1" applyAlignment="1" applyProtection="1">
      <alignment horizontal="left" vertical="center" wrapText="1"/>
    </xf>
    <xf numFmtId="0" fontId="6" fillId="0" borderId="0" xfId="0" applyFont="1" applyAlignment="1" applyProtection="1">
      <alignment wrapText="1"/>
    </xf>
    <xf numFmtId="0" fontId="2" fillId="0" borderId="0" xfId="0" applyFont="1" applyAlignment="1" applyProtection="1">
      <alignment horizontal="right" wrapText="1"/>
    </xf>
    <xf numFmtId="0" fontId="2" fillId="0" borderId="0" xfId="0" applyFont="1" applyAlignment="1" applyProtection="1">
      <alignment wrapText="1"/>
    </xf>
    <xf numFmtId="0" fontId="5" fillId="0" borderId="0" xfId="0" applyFont="1" applyAlignment="1">
      <alignment horizontal="right"/>
      <protection locked="0"/>
    </xf>
    <xf numFmtId="0" fontId="6" fillId="0" borderId="3" xfId="0" applyFont="1" applyBorder="1" applyAlignment="1">
      <alignment horizontal="center" vertical="center"/>
      <protection locked="0"/>
    </xf>
    <xf numFmtId="0" fontId="6" fillId="0" borderId="8" xfId="0" applyFont="1" applyBorder="1" applyAlignment="1" applyProtection="1">
      <alignment horizontal="center" vertical="center" wrapText="1"/>
    </xf>
    <xf numFmtId="0" fontId="6" fillId="0" borderId="7" xfId="0" applyFont="1" applyBorder="1" applyAlignment="1" applyProtection="1">
      <alignment horizontal="center" vertical="center"/>
    </xf>
    <xf numFmtId="0" fontId="2" fillId="0" borderId="0" xfId="0" applyFont="1" applyAlignment="1">
      <protection locked="0"/>
    </xf>
    <xf numFmtId="0" fontId="5" fillId="0" borderId="0" xfId="0" applyFont="1" applyAlignment="1">
      <alignment vertical="top" wrapText="1"/>
      <protection locked="0"/>
    </xf>
    <xf numFmtId="0" fontId="4" fillId="0" borderId="0" xfId="0" applyFont="1" applyAlignment="1" applyProtection="1">
      <alignment horizontal="center" vertical="center" wrapText="1"/>
    </xf>
    <xf numFmtId="0" fontId="4" fillId="0" borderId="0" xfId="0" applyFont="1" applyAlignment="1">
      <alignment horizontal="center" vertical="center" wrapText="1"/>
      <protection locked="0"/>
    </xf>
    <xf numFmtId="0" fontId="6" fillId="0" borderId="0" xfId="0" applyFont="1" applyAlignment="1">
      <protection locked="0"/>
    </xf>
    <xf numFmtId="0" fontId="6" fillId="0" borderId="9" xfId="0" applyFont="1" applyBorder="1" applyAlignment="1" applyProtection="1">
      <alignment horizontal="center" vertical="center" wrapText="1"/>
    </xf>
    <xf numFmtId="0" fontId="6" fillId="0" borderId="9" xfId="0" applyFont="1" applyBorder="1" applyAlignment="1">
      <alignment horizontal="center" vertical="center" wrapText="1"/>
      <protection locked="0"/>
    </xf>
    <xf numFmtId="0" fontId="6" fillId="0" borderId="3" xfId="0" applyFont="1" applyBorder="1" applyAlignment="1">
      <alignment horizontal="center" vertical="center" wrapText="1"/>
      <protection locked="0"/>
    </xf>
    <xf numFmtId="0" fontId="6" fillId="0" borderId="10" xfId="0" applyFont="1" applyBorder="1" applyAlignment="1" applyProtection="1">
      <alignment horizontal="center" vertical="center" wrapText="1"/>
    </xf>
    <xf numFmtId="0" fontId="6" fillId="0" borderId="10" xfId="0" applyFont="1" applyBorder="1" applyAlignment="1">
      <alignment horizontal="center" vertical="center" wrapText="1"/>
      <protection locked="0"/>
    </xf>
    <xf numFmtId="0" fontId="6" fillId="0" borderId="11" xfId="0" applyFont="1" applyBorder="1" applyAlignment="1" applyProtection="1">
      <alignment horizontal="center" vertical="center" wrapText="1"/>
    </xf>
    <xf numFmtId="0" fontId="6" fillId="0" borderId="11" xfId="0" applyFont="1" applyBorder="1" applyAlignment="1">
      <alignment horizontal="center" vertical="center" wrapText="1"/>
      <protection locked="0"/>
    </xf>
    <xf numFmtId="3" fontId="6" fillId="0" borderId="6" xfId="0" applyNumberFormat="1" applyFont="1" applyBorder="1" applyAlignment="1" applyProtection="1">
      <alignment horizontal="center" vertical="center"/>
    </xf>
    <xf numFmtId="0" fontId="5" fillId="0" borderId="6" xfId="0" applyFont="1" applyBorder="1" applyAlignment="1" applyProtection="1">
      <alignment horizontal="left" vertical="center" wrapText="1"/>
    </xf>
    <xf numFmtId="0" fontId="5" fillId="0" borderId="11" xfId="0" applyFont="1" applyBorder="1" applyAlignment="1" applyProtection="1">
      <alignment horizontal="left" vertical="center" wrapText="1"/>
    </xf>
    <xf numFmtId="0" fontId="5" fillId="0" borderId="11" xfId="0" applyFont="1" applyBorder="1" applyAlignment="1">
      <alignment horizontal="left" vertical="center" wrapText="1"/>
      <protection locked="0"/>
    </xf>
    <xf numFmtId="0" fontId="5" fillId="0" borderId="12" xfId="0" applyFont="1" applyBorder="1" applyAlignment="1" applyProtection="1">
      <alignment horizontal="center" vertical="center"/>
    </xf>
    <xf numFmtId="0" fontId="5" fillId="0" borderId="13" xfId="0" applyFont="1" applyBorder="1" applyAlignment="1" applyProtection="1">
      <alignment horizontal="left" vertical="center"/>
    </xf>
    <xf numFmtId="0" fontId="5" fillId="0" borderId="13" xfId="0" applyFont="1" applyBorder="1" applyAlignment="1">
      <alignment horizontal="left" vertical="center"/>
      <protection locked="0"/>
    </xf>
    <xf numFmtId="0" fontId="5" fillId="0" borderId="0" xfId="0" applyFont="1" applyAlignment="1">
      <alignment horizontal="right" vertical="center" wrapText="1"/>
      <protection locked="0"/>
    </xf>
    <xf numFmtId="0" fontId="5" fillId="0" borderId="0" xfId="0" applyFont="1" applyAlignment="1" applyProtection="1">
      <alignment horizontal="right" vertical="center" wrapText="1"/>
    </xf>
    <xf numFmtId="0" fontId="5" fillId="0" borderId="0" xfId="0" applyFont="1" applyAlignment="1">
      <alignment horizontal="right" wrapText="1"/>
      <protection locked="0"/>
    </xf>
    <xf numFmtId="0" fontId="6" fillId="0" borderId="13" xfId="0" applyFont="1" applyBorder="1" applyAlignment="1" applyProtection="1">
      <alignment horizontal="center" vertical="center" wrapText="1"/>
    </xf>
    <xf numFmtId="0" fontId="6" fillId="0" borderId="13" xfId="0" applyFont="1" applyBorder="1" applyAlignment="1">
      <alignment horizontal="center" vertical="center"/>
      <protection locked="0"/>
    </xf>
    <xf numFmtId="0" fontId="6" fillId="0" borderId="13" xfId="0" applyFont="1" applyBorder="1" applyAlignment="1">
      <alignment horizontal="center" vertical="center" wrapText="1"/>
      <protection locked="0"/>
    </xf>
    <xf numFmtId="0" fontId="6" fillId="0" borderId="7" xfId="0" applyFont="1" applyBorder="1" applyAlignment="1">
      <alignment horizontal="center" vertical="center" wrapText="1"/>
      <protection locked="0"/>
    </xf>
    <xf numFmtId="0" fontId="6" fillId="0" borderId="0" xfId="0" applyFont="1" applyAlignment="1" applyProtection="1"/>
    <xf numFmtId="0" fontId="6" fillId="0" borderId="11" xfId="0" applyFont="1" applyBorder="1" applyAlignment="1" applyProtection="1">
      <alignment horizontal="center" vertical="center"/>
    </xf>
    <xf numFmtId="0" fontId="6" fillId="0" borderId="11" xfId="0" applyFont="1" applyBorder="1" applyAlignment="1">
      <alignment horizontal="center" vertical="center"/>
      <protection locked="0"/>
    </xf>
    <xf numFmtId="0" fontId="5" fillId="0" borderId="11" xfId="0" applyFont="1" applyBorder="1" applyAlignment="1" applyProtection="1">
      <alignment horizontal="right" vertical="center"/>
    </xf>
    <xf numFmtId="0" fontId="5" fillId="0" borderId="6" xfId="0" applyFont="1" applyBorder="1" applyAlignment="1" applyProtection="1">
      <alignment horizontal="left" vertical="center" wrapText="1" indent="1"/>
    </xf>
    <xf numFmtId="3" fontId="5" fillId="0" borderId="11" xfId="0" applyNumberFormat="1" applyFont="1" applyBorder="1" applyAlignment="1" applyProtection="1">
      <alignment horizontal="right" vertical="center"/>
    </xf>
    <xf numFmtId="0" fontId="9" fillId="0" borderId="0" xfId="0" applyFont="1" applyAlignment="1">
      <alignment horizontal="right"/>
      <protection locked="0"/>
    </xf>
    <xf numFmtId="49" fontId="9" fillId="0" borderId="0" xfId="0" applyNumberFormat="1" applyFont="1" applyAlignment="1">
      <protection locked="0"/>
    </xf>
    <xf numFmtId="0" fontId="2" fillId="0" borderId="0" xfId="0" applyFont="1" applyAlignment="1" applyProtection="1">
      <alignment horizontal="right"/>
    </xf>
    <xf numFmtId="0" fontId="3" fillId="0" borderId="0" xfId="0" applyFont="1" applyAlignment="1">
      <alignment horizontal="center" vertical="center" wrapText="1"/>
      <protection locked="0"/>
    </xf>
    <xf numFmtId="0" fontId="10" fillId="0" borderId="0" xfId="0" applyFont="1" applyAlignment="1">
      <alignment horizontal="center" vertical="center" wrapText="1"/>
      <protection locked="0"/>
    </xf>
    <xf numFmtId="0" fontId="10" fillId="0" borderId="0" xfId="0" applyFont="1" applyAlignment="1">
      <alignment horizontal="center" vertical="center"/>
      <protection locked="0"/>
    </xf>
    <xf numFmtId="0" fontId="10" fillId="0" borderId="0" xfId="0" applyFont="1" applyAlignment="1" applyProtection="1">
      <alignment horizontal="center" vertical="center"/>
    </xf>
    <xf numFmtId="0" fontId="6" fillId="0" borderId="1" xfId="0" applyFont="1" applyBorder="1" applyAlignment="1">
      <alignment horizontal="center" vertical="center"/>
      <protection locked="0"/>
    </xf>
    <xf numFmtId="49" fontId="6" fillId="0" borderId="9" xfId="0" applyNumberFormat="1" applyFont="1" applyBorder="1" applyAlignment="1">
      <alignment horizontal="center" vertical="center" wrapText="1"/>
      <protection locked="0"/>
    </xf>
    <xf numFmtId="0" fontId="6" fillId="0" borderId="9" xfId="0" applyFont="1" applyBorder="1" applyAlignment="1">
      <alignment horizontal="center" vertical="center"/>
      <protection locked="0"/>
    </xf>
    <xf numFmtId="0" fontId="6" fillId="0" borderId="6" xfId="0" applyFont="1" applyBorder="1" applyAlignment="1">
      <alignment horizontal="center" vertical="center"/>
      <protection locked="0"/>
    </xf>
    <xf numFmtId="49" fontId="6" fillId="0" borderId="11" xfId="0" applyNumberFormat="1" applyFont="1" applyBorder="1" applyAlignment="1">
      <alignment horizontal="center" vertical="center" wrapText="1"/>
      <protection locked="0"/>
    </xf>
    <xf numFmtId="49" fontId="6" fillId="0" borderId="11" xfId="0" applyNumberFormat="1" applyFont="1" applyBorder="1" applyAlignment="1">
      <alignment horizontal="center" vertical="center"/>
      <protection locked="0"/>
    </xf>
    <xf numFmtId="0" fontId="5" fillId="0" borderId="6" xfId="0" applyFont="1" applyBorder="1" applyAlignment="1">
      <alignment horizontal="left" vertical="center" wrapText="1"/>
      <protection locked="0"/>
    </xf>
    <xf numFmtId="0" fontId="2" fillId="0" borderId="2" xfId="0" applyFont="1" applyBorder="1" applyAlignment="1">
      <alignment horizontal="center" vertical="center"/>
      <protection locked="0"/>
    </xf>
    <xf numFmtId="0" fontId="2" fillId="0" borderId="3" xfId="0" applyFont="1" applyBorder="1" applyAlignment="1">
      <alignment horizontal="center" vertical="center"/>
      <protection locked="0"/>
    </xf>
    <xf numFmtId="0" fontId="2" fillId="0" borderId="4" xfId="0" applyFont="1" applyBorder="1" applyAlignment="1">
      <alignment horizontal="center" vertical="center"/>
      <protection locked="0"/>
    </xf>
    <xf numFmtId="3" fontId="6" fillId="0" borderId="7" xfId="0" applyNumberFormat="1" applyFont="1" applyBorder="1" applyAlignment="1" applyProtection="1">
      <alignment horizontal="center" vertical="center"/>
    </xf>
    <xf numFmtId="0" fontId="5" fillId="0" borderId="7" xfId="0" applyFont="1" applyBorder="1" applyAlignment="1" applyProtection="1">
      <alignment horizontal="left" vertical="center" wrapText="1" indent="1"/>
    </xf>
    <xf numFmtId="3" fontId="2" fillId="0" borderId="7" xfId="0" applyNumberFormat="1" applyFont="1" applyBorder="1" applyAlignment="1" applyProtection="1">
      <alignment horizontal="center" vertical="center"/>
    </xf>
    <xf numFmtId="0" fontId="2" fillId="0" borderId="7" xfId="0" applyFont="1" applyBorder="1" applyAlignment="1" applyProtection="1">
      <alignment vertical="center"/>
    </xf>
    <xf numFmtId="0" fontId="6" fillId="0" borderId="8" xfId="0" applyFont="1" applyBorder="1" applyAlignment="1" applyProtection="1">
      <alignment horizontal="center" vertical="center"/>
    </xf>
    <xf numFmtId="0" fontId="6" fillId="0" borderId="9" xfId="0" applyFont="1" applyBorder="1" applyAlignment="1" applyProtection="1">
      <alignment horizontal="center" vertical="center"/>
    </xf>
    <xf numFmtId="0" fontId="6" fillId="0" borderId="12" xfId="0" applyFont="1" applyBorder="1" applyAlignment="1">
      <alignment horizontal="center" vertical="center" wrapText="1"/>
      <protection locked="0"/>
    </xf>
    <xf numFmtId="0" fontId="6" fillId="0" borderId="5" xfId="0" applyFont="1" applyBorder="1" applyAlignment="1">
      <alignment horizontal="center" vertical="center"/>
      <protection locked="0"/>
    </xf>
    <xf numFmtId="0" fontId="2" fillId="0" borderId="0" xfId="0" applyFont="1">
      <alignment vertical="top"/>
      <protection locked="0"/>
    </xf>
    <xf numFmtId="49" fontId="2" fillId="0" borderId="0" xfId="0" applyNumberFormat="1" applyFont="1" applyAlignment="1">
      <protection locked="0"/>
    </xf>
    <xf numFmtId="0" fontId="3" fillId="0" borderId="0" xfId="0" applyFont="1" applyAlignment="1">
      <alignment horizontal="center" vertical="center"/>
      <protection locked="0"/>
    </xf>
    <xf numFmtId="0" fontId="6" fillId="0" borderId="0" xfId="0" applyFont="1" applyAlignment="1">
      <alignment horizontal="left" vertical="center"/>
      <protection locked="0"/>
    </xf>
    <xf numFmtId="0" fontId="6" fillId="0" borderId="2" xfId="0" applyFont="1" applyBorder="1" applyAlignment="1">
      <alignment horizontal="center" vertical="center"/>
      <protection locked="0"/>
    </xf>
    <xf numFmtId="3" fontId="2" fillId="0" borderId="7" xfId="0" applyNumberFormat="1" applyFont="1" applyBorder="1" applyAlignment="1">
      <alignment horizontal="center" vertical="center"/>
      <protection locked="0"/>
    </xf>
    <xf numFmtId="0" fontId="5" fillId="0" borderId="7" xfId="0" applyFont="1" applyBorder="1" applyAlignment="1" applyProtection="1">
      <alignment horizontal="left" vertical="center"/>
    </xf>
    <xf numFmtId="0" fontId="6" fillId="0" borderId="4" xfId="0" applyFont="1" applyBorder="1" applyAlignment="1">
      <alignment horizontal="center" vertical="center"/>
      <protection locked="0"/>
    </xf>
    <xf numFmtId="0" fontId="6" fillId="0" borderId="2" xfId="0" applyFont="1" applyBorder="1" applyAlignment="1">
      <alignment horizontal="center" vertical="center" wrapText="1"/>
      <protection locked="0"/>
    </xf>
    <xf numFmtId="0" fontId="6" fillId="0" borderId="4" xfId="0" applyFont="1" applyBorder="1" applyAlignment="1">
      <alignment horizontal="center" vertical="center" wrapText="1"/>
      <protection locked="0"/>
    </xf>
    <xf numFmtId="0" fontId="5" fillId="0" borderId="3" xfId="0" applyFont="1" applyBorder="1" applyAlignment="1">
      <alignment horizontal="left" vertical="center"/>
      <protection locked="0"/>
    </xf>
    <xf numFmtId="0" fontId="5" fillId="0" borderId="4" xfId="0" applyFont="1" applyBorder="1" applyAlignment="1">
      <alignment horizontal="left" vertical="center"/>
      <protection locked="0"/>
    </xf>
    <xf numFmtId="0" fontId="2" fillId="0" borderId="0" xfId="0" applyFont="1" applyAlignment="1" applyProtection="1">
      <alignment horizontal="center"/>
    </xf>
    <xf numFmtId="0" fontId="11" fillId="0" borderId="0" xfId="0" applyFont="1" applyAlignment="1" applyProtection="1">
      <alignment horizontal="center" wrapText="1"/>
    </xf>
    <xf numFmtId="0" fontId="2" fillId="0" borderId="0" xfId="0" applyFont="1" applyAlignment="1" applyProtection="1">
      <alignment horizontal="center" wrapText="1"/>
    </xf>
    <xf numFmtId="0" fontId="12" fillId="0" borderId="6" xfId="0" applyFont="1" applyBorder="1" applyAlignment="1">
      <alignment horizontal="center" vertical="center" wrapText="1"/>
      <protection locked="0"/>
    </xf>
    <xf numFmtId="0" fontId="13" fillId="0" borderId="7" xfId="0" applyFont="1" applyBorder="1" applyAlignment="1">
      <alignment horizontal="center" vertical="center"/>
      <protection locked="0"/>
    </xf>
    <xf numFmtId="0" fontId="14" fillId="0" borderId="7" xfId="0" applyFont="1" applyBorder="1" applyAlignment="1">
      <alignment horizontal="center" vertical="center"/>
      <protection locked="0"/>
    </xf>
    <xf numFmtId="0" fontId="15" fillId="0" borderId="7" xfId="0" applyFont="1" applyBorder="1" applyAlignment="1" applyProtection="1">
      <alignment horizontal="center" vertical="center"/>
    </xf>
    <xf numFmtId="0" fontId="15" fillId="0" borderId="2" xfId="0" applyFont="1" applyBorder="1" applyAlignment="1" applyProtection="1">
      <alignment horizontal="center" vertical="center"/>
    </xf>
    <xf numFmtId="176" fontId="16" fillId="0" borderId="7" xfId="0" applyNumberFormat="1" applyFont="1" applyBorder="1" applyAlignment="1" applyProtection="1">
      <alignment horizontal="right" vertical="center"/>
    </xf>
    <xf numFmtId="176" fontId="16" fillId="0" borderId="7" xfId="0" applyNumberFormat="1" applyFont="1" applyBorder="1" applyAlignment="1" applyProtection="1">
      <alignment horizontal="center" vertical="center"/>
    </xf>
    <xf numFmtId="0" fontId="2" fillId="0" borderId="0" xfId="0" applyFont="1" applyProtection="1">
      <alignment vertical="top"/>
    </xf>
    <xf numFmtId="0" fontId="17" fillId="0" borderId="0" xfId="0" applyFont="1" applyAlignment="1" applyProtection="1">
      <alignment horizontal="center" vertical="center"/>
    </xf>
    <xf numFmtId="0" fontId="2" fillId="0" borderId="0" xfId="0" applyFont="1" applyAlignment="1">
      <alignment horizontal="left" vertical="center"/>
      <protection locked="0"/>
    </xf>
    <xf numFmtId="49" fontId="6" fillId="0" borderId="2" xfId="0" applyNumberFormat="1" applyFont="1" applyBorder="1" applyAlignment="1" applyProtection="1">
      <alignment horizontal="center" vertical="center" wrapText="1"/>
    </xf>
    <xf numFmtId="49" fontId="6" fillId="0" borderId="4" xfId="0" applyNumberFormat="1" applyFont="1" applyBorder="1" applyAlignment="1" applyProtection="1">
      <alignment horizontal="center" vertical="center" wrapText="1"/>
    </xf>
    <xf numFmtId="49" fontId="6" fillId="0" borderId="7" xfId="0" applyNumberFormat="1" applyFont="1" applyBorder="1" applyAlignment="1" applyProtection="1">
      <alignment horizontal="center" vertical="center"/>
    </xf>
    <xf numFmtId="49" fontId="6" fillId="0" borderId="7" xfId="0" applyNumberFormat="1" applyFont="1" applyBorder="1" applyAlignment="1">
      <alignment horizontal="center" vertical="center"/>
      <protection locked="0"/>
    </xf>
    <xf numFmtId="0" fontId="5" fillId="0" borderId="7" xfId="0" applyFont="1" applyBorder="1" applyAlignment="1" applyProtection="1">
      <alignment horizontal="left" vertical="center" wrapText="1" indent="2"/>
    </xf>
    <xf numFmtId="0" fontId="2" fillId="0" borderId="2" xfId="0" applyFont="1" applyBorder="1" applyAlignment="1" applyProtection="1">
      <alignment horizontal="center" vertical="center"/>
    </xf>
    <xf numFmtId="0" fontId="2" fillId="0" borderId="4" xfId="0" applyFont="1" applyBorder="1" applyAlignment="1" applyProtection="1">
      <alignment horizontal="center" vertical="center"/>
    </xf>
    <xf numFmtId="0" fontId="18" fillId="0" borderId="0" xfId="0" applyFont="1" applyAlignment="1" applyProtection="1">
      <alignment horizontal="center" vertical="center"/>
    </xf>
    <xf numFmtId="0" fontId="19" fillId="0" borderId="0" xfId="0" applyFont="1" applyAlignment="1" applyProtection="1">
      <alignment horizontal="center" vertical="center"/>
    </xf>
    <xf numFmtId="0" fontId="5" fillId="0" borderId="7" xfId="0" applyFont="1" applyBorder="1" applyAlignment="1" applyProtection="1">
      <alignment vertical="center"/>
    </xf>
    <xf numFmtId="0" fontId="5" fillId="0" borderId="7" xfId="0" applyFont="1" applyBorder="1" applyAlignment="1">
      <alignment vertical="center"/>
      <protection locked="0"/>
    </xf>
    <xf numFmtId="0" fontId="7" fillId="0" borderId="7" xfId="0" applyFont="1" applyBorder="1" applyAlignment="1">
      <alignment vertical="center"/>
      <protection locked="0"/>
    </xf>
    <xf numFmtId="0" fontId="7" fillId="0" borderId="4" xfId="0" applyFont="1" applyBorder="1" applyAlignment="1">
      <alignment horizontal="left" vertical="center"/>
      <protection locked="0"/>
    </xf>
    <xf numFmtId="0" fontId="7" fillId="0" borderId="6" xfId="0" applyFont="1" applyBorder="1" applyAlignment="1">
      <alignment vertical="center"/>
      <protection locked="0"/>
    </xf>
    <xf numFmtId="0" fontId="7" fillId="0" borderId="11" xfId="0" applyFont="1" applyBorder="1" applyAlignment="1">
      <alignment horizontal="left" vertical="center"/>
      <protection locked="0"/>
    </xf>
    <xf numFmtId="0" fontId="7" fillId="0" borderId="6" xfId="0" applyFont="1" applyBorder="1" applyAlignment="1">
      <alignment horizontal="left" vertical="center"/>
      <protection locked="0"/>
    </xf>
    <xf numFmtId="0" fontId="20" fillId="0" borderId="6" xfId="0" applyFont="1" applyBorder="1" applyAlignment="1">
      <alignment vertical="center"/>
      <protection locked="0"/>
    </xf>
    <xf numFmtId="0" fontId="21" fillId="0" borderId="6" xfId="0" applyFont="1" applyBorder="1" applyAlignment="1">
      <alignment horizontal="center" vertical="center"/>
      <protection locked="0"/>
    </xf>
    <xf numFmtId="176" fontId="21" fillId="0" borderId="7" xfId="0" applyNumberFormat="1" applyFont="1" applyBorder="1" applyAlignment="1">
      <alignment horizontal="right" vertical="center"/>
      <protection locked="0"/>
    </xf>
    <xf numFmtId="0" fontId="5" fillId="0" borderId="7" xfId="0" applyFont="1" applyBorder="1" applyAlignment="1" applyProtection="1">
      <alignment horizontal="center" vertical="center"/>
    </xf>
    <xf numFmtId="0" fontId="22" fillId="0" borderId="0" xfId="0" applyFont="1" applyAlignment="1" applyProtection="1">
      <alignment vertical="center"/>
    </xf>
    <xf numFmtId="0" fontId="23" fillId="0" borderId="0" xfId="0" applyFont="1" applyAlignment="1" applyProtection="1">
      <alignment horizontal="center" vertical="center"/>
    </xf>
    <xf numFmtId="0" fontId="5" fillId="0" borderId="0" xfId="0" applyFont="1" applyAlignment="1">
      <alignment horizontal="left" vertical="center" wrapText="1"/>
      <protection locked="0"/>
    </xf>
    <xf numFmtId="0" fontId="2" fillId="0" borderId="0" xfId="0" applyFont="1" applyAlignment="1" applyProtection="1">
      <alignment horizontal="left" vertical="center" wrapText="1"/>
    </xf>
    <xf numFmtId="0" fontId="20" fillId="0" borderId="7" xfId="0" applyFont="1" applyBorder="1" applyAlignment="1">
      <alignment horizontal="left" vertical="center" wrapText="1" indent="1"/>
      <protection locked="0"/>
    </xf>
    <xf numFmtId="0" fontId="20" fillId="0" borderId="7" xfId="0" applyFont="1" applyBorder="1" applyAlignment="1" applyProtection="1">
      <alignment horizontal="left" vertical="center" wrapText="1" indent="1"/>
    </xf>
    <xf numFmtId="0" fontId="2" fillId="0" borderId="7" xfId="0" applyFont="1" applyBorder="1" applyAlignment="1">
      <alignment horizontal="left" vertical="center" wrapText="1" indent="2"/>
      <protection locked="0"/>
    </xf>
    <xf numFmtId="0" fontId="2" fillId="0" borderId="7" xfId="0" applyFont="1" applyBorder="1" applyAlignment="1" applyProtection="1">
      <alignment horizontal="left" vertical="center" wrapText="1" indent="2"/>
    </xf>
    <xf numFmtId="0" fontId="2" fillId="0" borderId="7" xfId="0" applyFont="1" applyBorder="1" applyAlignment="1">
      <alignment horizontal="center" vertical="center" wrapText="1"/>
      <protection locked="0"/>
    </xf>
    <xf numFmtId="0" fontId="2" fillId="0" borderId="7" xfId="0" applyFont="1" applyBorder="1" applyAlignment="1" applyProtection="1">
      <alignment horizontal="center" vertical="center" wrapText="1"/>
    </xf>
    <xf numFmtId="0" fontId="24" fillId="0" borderId="0" xfId="0" applyFont="1" applyAlignment="1" applyProtection="1"/>
    <xf numFmtId="0" fontId="25" fillId="0" borderId="0" xfId="0" applyFont="1" applyAlignment="1" applyProtection="1">
      <alignment horizontal="center" vertical="center"/>
    </xf>
    <xf numFmtId="0" fontId="2" fillId="0" borderId="1" xfId="0" applyFont="1" applyBorder="1" applyAlignment="1">
      <alignment horizontal="center" vertical="center" wrapText="1"/>
      <protection locked="0"/>
    </xf>
    <xf numFmtId="0" fontId="2" fillId="0" borderId="9" xfId="0" applyFont="1" applyBorder="1" applyAlignment="1">
      <alignment horizontal="center" vertical="center" wrapText="1"/>
      <protection locked="0"/>
    </xf>
    <xf numFmtId="0" fontId="2" fillId="0" borderId="3" xfId="0" applyFont="1" applyBorder="1" applyAlignment="1">
      <alignment horizontal="center" vertical="center" wrapText="1"/>
      <protection locked="0"/>
    </xf>
    <xf numFmtId="0" fontId="2" fillId="0" borderId="3" xfId="0" applyFont="1" applyBorder="1" applyAlignment="1" applyProtection="1">
      <alignment horizontal="center" vertical="center" wrapText="1"/>
    </xf>
    <xf numFmtId="0" fontId="2" fillId="0" borderId="5" xfId="0" applyFont="1" applyBorder="1" applyAlignment="1" applyProtection="1">
      <alignment horizontal="center" vertical="center"/>
    </xf>
    <xf numFmtId="0" fontId="2" fillId="0" borderId="10" xfId="0" applyFont="1" applyBorder="1" applyAlignment="1" applyProtection="1">
      <alignment horizontal="center" vertical="center"/>
    </xf>
    <xf numFmtId="0" fontId="2" fillId="0" borderId="10" xfId="0" applyFont="1" applyBorder="1" applyAlignment="1">
      <alignment horizontal="center" vertical="center" wrapText="1"/>
      <protection locked="0"/>
    </xf>
    <xf numFmtId="0" fontId="2" fillId="0" borderId="6" xfId="0" applyFont="1" applyBorder="1" applyAlignment="1" applyProtection="1">
      <alignment horizontal="center" vertical="center" wrapText="1"/>
    </xf>
    <xf numFmtId="0" fontId="2" fillId="0" borderId="11" xfId="0" applyFont="1" applyBorder="1" applyAlignment="1" applyProtection="1">
      <alignment horizontal="center" vertical="center" wrapText="1"/>
    </xf>
    <xf numFmtId="0" fontId="2" fillId="0" borderId="11" xfId="0" applyFont="1" applyBorder="1" applyAlignment="1" applyProtection="1">
      <alignment horizontal="center" vertical="center"/>
    </xf>
    <xf numFmtId="0" fontId="5" fillId="0" borderId="6" xfId="0" applyFont="1" applyBorder="1" applyAlignment="1" applyProtection="1">
      <alignment vertical="center" wrapText="1"/>
    </xf>
    <xf numFmtId="0" fontId="5" fillId="0" borderId="11" xfId="0" applyFont="1" applyBorder="1" applyAlignment="1" applyProtection="1">
      <alignment vertical="center" wrapText="1"/>
    </xf>
    <xf numFmtId="0" fontId="5" fillId="0" borderId="6" xfId="0" applyFont="1" applyBorder="1" applyAlignment="1" applyProtection="1">
      <alignment horizontal="center" vertical="center"/>
    </xf>
    <xf numFmtId="0" fontId="5" fillId="0" borderId="11" xfId="0" applyFont="1" applyBorder="1" applyAlignment="1" applyProtection="1">
      <alignment vertical="center"/>
    </xf>
    <xf numFmtId="0" fontId="22" fillId="0" borderId="0" xfId="0" applyFont="1" applyProtection="1">
      <alignment vertical="top"/>
    </xf>
    <xf numFmtId="0" fontId="25" fillId="0" borderId="0" xfId="0" applyFont="1" applyAlignment="1">
      <alignment horizontal="center" vertical="center"/>
      <protection locked="0"/>
    </xf>
    <xf numFmtId="0" fontId="2" fillId="0" borderId="3" xfId="0" applyFont="1" applyBorder="1" applyAlignment="1" applyProtection="1">
      <alignment horizontal="center" vertical="center"/>
    </xf>
    <xf numFmtId="0" fontId="2" fillId="0" borderId="4" xfId="0" applyFont="1" applyBorder="1" applyAlignment="1" applyProtection="1">
      <alignment horizontal="center" vertical="center" wrapText="1"/>
    </xf>
    <xf numFmtId="0" fontId="2" fillId="0" borderId="13" xfId="0" applyFont="1" applyBorder="1" applyAlignment="1" applyProtection="1">
      <alignment horizontal="center" vertical="center"/>
    </xf>
    <xf numFmtId="0" fontId="5" fillId="0" borderId="11" xfId="0" applyFont="1" applyBorder="1" applyAlignment="1">
      <alignment horizontal="center" vertical="center"/>
      <protection locked="0"/>
    </xf>
    <xf numFmtId="0" fontId="2" fillId="2" borderId="4" xfId="0" applyFont="1" applyFill="1" applyBorder="1" applyAlignment="1">
      <alignment horizontal="center" vertical="center" wrapText="1"/>
      <protection locked="0"/>
    </xf>
    <xf numFmtId="0" fontId="26" fillId="0" borderId="0" xfId="0" applyFont="1" applyAlignment="1" applyProtection="1">
      <alignment horizontal="center" vertical="top"/>
    </xf>
    <xf numFmtId="0" fontId="27" fillId="0" borderId="0" xfId="0" applyFont="1" applyAlignment="1" applyProtection="1">
      <alignment horizontal="center" vertical="center"/>
    </xf>
    <xf numFmtId="0" fontId="7" fillId="0" borderId="7" xfId="0" applyFont="1" applyBorder="1" applyAlignment="1">
      <alignment horizontal="left" vertical="center"/>
      <protection locked="0"/>
    </xf>
    <xf numFmtId="0" fontId="28" fillId="0" borderId="6" xfId="0" applyFont="1" applyBorder="1" applyAlignment="1" applyProtection="1">
      <alignment horizontal="center" vertical="center"/>
    </xf>
    <xf numFmtId="0" fontId="28" fillId="0" borderId="7" xfId="0" applyFont="1" applyBorder="1" applyAlignment="1" applyProtection="1">
      <alignment horizontal="center" vertical="center"/>
    </xf>
    <xf numFmtId="0" fontId="5" fillId="0" borderId="6" xfId="0" applyFont="1" applyBorder="1" applyAlignment="1" applyProtection="1">
      <alignment horizontal="left" vertical="center"/>
    </xf>
    <xf numFmtId="0" fontId="28" fillId="0" borderId="6" xfId="0" applyFont="1" applyBorder="1" applyAlignment="1">
      <alignment horizontal="center" vertical="center"/>
      <protection locked="0"/>
    </xf>
    <xf numFmtId="0" fontId="20" fillId="0" borderId="7" xfId="0" applyFont="1" applyBorder="1" applyAlignment="1" applyProtection="1" quotePrefix="1">
      <alignment horizontal="left" vertical="center" wrapText="1" indent="1"/>
    </xf>
    <xf numFmtId="0" fontId="2" fillId="0" borderId="7" xfId="0" applyFont="1" applyBorder="1" applyAlignment="1" applyProtection="1" quotePrefix="1">
      <alignment horizontal="left" vertical="center" wrapText="1" indent="2"/>
    </xf>
    <xf numFmtId="0" fontId="5" fillId="0" borderId="7" xfId="0" applyFont="1" applyBorder="1" applyAlignment="1" applyProtection="1" quotePrefix="1">
      <alignment horizontal="left" vertical="center" wrapText="1" indent="1"/>
    </xf>
    <xf numFmtId="0" fontId="5" fillId="0" borderId="6" xfId="0" applyFont="1" applyBorder="1" applyAlignment="1" applyProtection="1" quotePrefix="1">
      <alignment horizontal="left" vertical="center" wrapText="1" indent="1"/>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umberStyle" xfId="49"/>
    <cellStyle name="TextStyle" xfId="50"/>
    <cellStyle name="MoneyStyle" xfId="51"/>
    <cellStyle name="TimeStyle" xfId="52"/>
    <cellStyle name="DateStyle" xfId="53"/>
    <cellStyle name="DateTimeStyle" xfId="54"/>
    <cellStyle name="PercentStyle" xfId="55"/>
    <cellStyle name="IntegralNumber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8"/>
  <sheetViews>
    <sheetView showZeros="0" topLeftCell="A15" workbookViewId="0">
      <selection activeCell="B16" sqref="B16"/>
    </sheetView>
  </sheetViews>
  <sheetFormatPr defaultColWidth="9.13888888888889" defaultRowHeight="12" customHeight="1" outlineLevelCol="3"/>
  <cols>
    <col min="1" max="1" width="31.8518518518519" customWidth="1"/>
    <col min="2" max="2" width="35.5740740740741" customWidth="1"/>
    <col min="3" max="3" width="36.5740740740741" customWidth="1"/>
    <col min="4" max="4" width="33.8518518518519" customWidth="1"/>
  </cols>
  <sheetData>
    <row r="1" ht="15" customHeight="1" spans="4:4">
      <c r="D1" s="40" t="s">
        <v>0</v>
      </c>
    </row>
    <row r="2" ht="36" customHeight="1" spans="1:4">
      <c r="A2" s="5" t="str">
        <f>"2025"&amp;"年部门财务收支预算总表"</f>
        <v>2025年部门财务收支预算总表</v>
      </c>
      <c r="B2" s="202"/>
      <c r="C2" s="202"/>
      <c r="D2" s="202"/>
    </row>
    <row r="3" ht="18.75" customHeight="1" spans="1:4">
      <c r="A3" s="42" t="str">
        <f>"单位名称："&amp;"凤庆县教育体育局"</f>
        <v>单位名称：凤庆县教育体育局</v>
      </c>
      <c r="B3" s="203"/>
      <c r="C3" s="203"/>
      <c r="D3" s="40" t="s">
        <v>1</v>
      </c>
    </row>
    <row r="4" ht="18.75" customHeight="1" spans="1:4">
      <c r="A4" s="12" t="s">
        <v>2</v>
      </c>
      <c r="B4" s="14"/>
      <c r="C4" s="12" t="s">
        <v>3</v>
      </c>
      <c r="D4" s="14"/>
    </row>
    <row r="5" ht="18.75" customHeight="1" spans="1:4">
      <c r="A5" s="31" t="s">
        <v>4</v>
      </c>
      <c r="B5" s="31" t="str">
        <f>"2025"&amp;"年预算数"</f>
        <v>2025年预算数</v>
      </c>
      <c r="C5" s="31" t="s">
        <v>5</v>
      </c>
      <c r="D5" s="31" t="str">
        <f>"2025"&amp;"年预算数"</f>
        <v>2025年预算数</v>
      </c>
    </row>
    <row r="6" ht="18.75" customHeight="1" spans="1:4">
      <c r="A6" s="33"/>
      <c r="B6" s="33"/>
      <c r="C6" s="33"/>
      <c r="D6" s="33"/>
    </row>
    <row r="7" ht="18.75" customHeight="1" spans="1:4">
      <c r="A7" s="130" t="s">
        <v>6</v>
      </c>
      <c r="B7" s="23">
        <v>45541556.83</v>
      </c>
      <c r="C7" s="130" t="s">
        <v>7</v>
      </c>
      <c r="D7" s="23">
        <v>19200</v>
      </c>
    </row>
    <row r="8" ht="18.75" customHeight="1" spans="1:4">
      <c r="A8" s="130" t="s">
        <v>8</v>
      </c>
      <c r="B8" s="23"/>
      <c r="C8" s="130" t="s">
        <v>9</v>
      </c>
      <c r="D8" s="23"/>
    </row>
    <row r="9" ht="18.75" customHeight="1" spans="1:4">
      <c r="A9" s="130" t="s">
        <v>10</v>
      </c>
      <c r="B9" s="23"/>
      <c r="C9" s="130" t="s">
        <v>11</v>
      </c>
      <c r="D9" s="23"/>
    </row>
    <row r="10" ht="18.75" customHeight="1" spans="1:4">
      <c r="A10" s="130" t="s">
        <v>12</v>
      </c>
      <c r="B10" s="23">
        <v>566840</v>
      </c>
      <c r="C10" s="130" t="s">
        <v>13</v>
      </c>
      <c r="D10" s="23"/>
    </row>
    <row r="11" ht="18.75" customHeight="1" spans="1:4">
      <c r="A11" s="204" t="s">
        <v>14</v>
      </c>
      <c r="B11" s="23">
        <v>1584250</v>
      </c>
      <c r="C11" s="161" t="s">
        <v>15</v>
      </c>
      <c r="D11" s="23">
        <v>36071477.87</v>
      </c>
    </row>
    <row r="12" ht="18.75" customHeight="1" spans="1:4">
      <c r="A12" s="164" t="s">
        <v>16</v>
      </c>
      <c r="B12" s="23"/>
      <c r="C12" s="163" t="s">
        <v>17</v>
      </c>
      <c r="D12" s="23"/>
    </row>
    <row r="13" ht="18.75" customHeight="1" spans="1:4">
      <c r="A13" s="164" t="s">
        <v>18</v>
      </c>
      <c r="B13" s="23"/>
      <c r="C13" s="163" t="s">
        <v>19</v>
      </c>
      <c r="D13" s="23">
        <v>162000</v>
      </c>
    </row>
    <row r="14" ht="18.75" customHeight="1" spans="1:4">
      <c r="A14" s="164" t="s">
        <v>20</v>
      </c>
      <c r="B14" s="23"/>
      <c r="C14" s="163" t="s">
        <v>21</v>
      </c>
      <c r="D14" s="23">
        <v>5997012.24</v>
      </c>
    </row>
    <row r="15" ht="18.75" customHeight="1" spans="1:4">
      <c r="A15" s="164" t="s">
        <v>22</v>
      </c>
      <c r="B15" s="23"/>
      <c r="C15" s="163" t="s">
        <v>23</v>
      </c>
      <c r="D15" s="23">
        <v>2318644.72</v>
      </c>
    </row>
    <row r="16" ht="18.75" customHeight="1" spans="1:4">
      <c r="A16" s="164" t="s">
        <v>24</v>
      </c>
      <c r="B16" s="23">
        <v>1584250</v>
      </c>
      <c r="C16" s="164" t="s">
        <v>25</v>
      </c>
      <c r="D16" s="23"/>
    </row>
    <row r="17" ht="18.75" customHeight="1" spans="1:4">
      <c r="A17" s="164" t="s">
        <v>26</v>
      </c>
      <c r="B17" s="23"/>
      <c r="C17" s="164" t="s">
        <v>27</v>
      </c>
      <c r="D17" s="23"/>
    </row>
    <row r="18" ht="18.75" customHeight="1" spans="1:4">
      <c r="A18" s="165" t="s">
        <v>26</v>
      </c>
      <c r="B18" s="23"/>
      <c r="C18" s="163" t="s">
        <v>28</v>
      </c>
      <c r="D18" s="23"/>
    </row>
    <row r="19" ht="18.75" customHeight="1" spans="1:4">
      <c r="A19" s="165" t="s">
        <v>26</v>
      </c>
      <c r="B19" s="23"/>
      <c r="C19" s="163" t="s">
        <v>29</v>
      </c>
      <c r="D19" s="23"/>
    </row>
    <row r="20" ht="18.75" customHeight="1" spans="1:4">
      <c r="A20" s="165" t="s">
        <v>26</v>
      </c>
      <c r="B20" s="23"/>
      <c r="C20" s="163" t="s">
        <v>30</v>
      </c>
      <c r="D20" s="23"/>
    </row>
    <row r="21" ht="18.75" customHeight="1" spans="1:4">
      <c r="A21" s="165" t="s">
        <v>26</v>
      </c>
      <c r="B21" s="23"/>
      <c r="C21" s="163" t="s">
        <v>31</v>
      </c>
      <c r="D21" s="23"/>
    </row>
    <row r="22" ht="18.75" customHeight="1" spans="1:4">
      <c r="A22" s="165" t="s">
        <v>26</v>
      </c>
      <c r="B22" s="23"/>
      <c r="C22" s="163" t="s">
        <v>32</v>
      </c>
      <c r="D22" s="23"/>
    </row>
    <row r="23" ht="18.75" customHeight="1" spans="1:4">
      <c r="A23" s="165" t="s">
        <v>26</v>
      </c>
      <c r="B23" s="23"/>
      <c r="C23" s="163" t="s">
        <v>33</v>
      </c>
      <c r="D23" s="23"/>
    </row>
    <row r="24" ht="18.75" customHeight="1" spans="1:4">
      <c r="A24" s="165" t="s">
        <v>26</v>
      </c>
      <c r="B24" s="23"/>
      <c r="C24" s="163" t="s">
        <v>34</v>
      </c>
      <c r="D24" s="23"/>
    </row>
    <row r="25" ht="18.75" customHeight="1" spans="1:4">
      <c r="A25" s="165" t="s">
        <v>26</v>
      </c>
      <c r="B25" s="23"/>
      <c r="C25" s="163" t="s">
        <v>35</v>
      </c>
      <c r="D25" s="23">
        <v>3124312</v>
      </c>
    </row>
    <row r="26" ht="18.75" customHeight="1" spans="1:4">
      <c r="A26" s="165" t="s">
        <v>26</v>
      </c>
      <c r="B26" s="23"/>
      <c r="C26" s="163" t="s">
        <v>36</v>
      </c>
      <c r="D26" s="23"/>
    </row>
    <row r="27" ht="18.75" customHeight="1" spans="1:4">
      <c r="A27" s="165" t="s">
        <v>26</v>
      </c>
      <c r="B27" s="23"/>
      <c r="C27" s="163" t="s">
        <v>37</v>
      </c>
      <c r="D27" s="23"/>
    </row>
    <row r="28" ht="18.75" customHeight="1" spans="1:4">
      <c r="A28" s="165" t="s">
        <v>26</v>
      </c>
      <c r="B28" s="23"/>
      <c r="C28" s="163" t="s">
        <v>38</v>
      </c>
      <c r="D28" s="23"/>
    </row>
    <row r="29" ht="18.75" customHeight="1" spans="1:4">
      <c r="A29" s="165" t="s">
        <v>26</v>
      </c>
      <c r="B29" s="23"/>
      <c r="C29" s="163" t="s">
        <v>39</v>
      </c>
      <c r="D29" s="23"/>
    </row>
    <row r="30" ht="18.75" customHeight="1" spans="1:4">
      <c r="A30" s="166" t="s">
        <v>26</v>
      </c>
      <c r="B30" s="23"/>
      <c r="C30" s="164" t="s">
        <v>40</v>
      </c>
      <c r="D30" s="23"/>
    </row>
    <row r="31" ht="18.75" customHeight="1" spans="1:4">
      <c r="A31" s="166" t="s">
        <v>26</v>
      </c>
      <c r="B31" s="23"/>
      <c r="C31" s="164" t="s">
        <v>41</v>
      </c>
      <c r="D31" s="23"/>
    </row>
    <row r="32" ht="18.75" customHeight="1" spans="1:4">
      <c r="A32" s="166" t="s">
        <v>26</v>
      </c>
      <c r="B32" s="23"/>
      <c r="C32" s="164" t="s">
        <v>42</v>
      </c>
      <c r="D32" s="23"/>
    </row>
    <row r="33" ht="18.75" customHeight="1" spans="1:4">
      <c r="A33" s="205"/>
      <c r="B33" s="167"/>
      <c r="C33" s="164" t="s">
        <v>43</v>
      </c>
      <c r="D33" s="23"/>
    </row>
    <row r="34" ht="18.75" customHeight="1" spans="1:4">
      <c r="A34" s="205" t="s">
        <v>44</v>
      </c>
      <c r="B34" s="167">
        <f>SUM(B7:B11)</f>
        <v>47692646.83</v>
      </c>
      <c r="C34" s="206" t="s">
        <v>45</v>
      </c>
      <c r="D34" s="167">
        <v>47692646.83</v>
      </c>
    </row>
    <row r="35" ht="18.75" customHeight="1" spans="1:4">
      <c r="A35" s="207" t="s">
        <v>46</v>
      </c>
      <c r="B35" s="23"/>
      <c r="C35" s="130" t="s">
        <v>47</v>
      </c>
      <c r="D35" s="23"/>
    </row>
    <row r="36" ht="18.75" customHeight="1" spans="1:4">
      <c r="A36" s="207" t="s">
        <v>48</v>
      </c>
      <c r="B36" s="23"/>
      <c r="C36" s="130" t="s">
        <v>48</v>
      </c>
      <c r="D36" s="23"/>
    </row>
    <row r="37" ht="18.75" customHeight="1" spans="1:4">
      <c r="A37" s="207" t="s">
        <v>49</v>
      </c>
      <c r="B37" s="23">
        <f>B35-B36</f>
        <v>0</v>
      </c>
      <c r="C37" s="130" t="s">
        <v>50</v>
      </c>
      <c r="D37" s="23"/>
    </row>
    <row r="38" ht="18.75" customHeight="1" spans="1:4">
      <c r="A38" s="208" t="s">
        <v>51</v>
      </c>
      <c r="B38" s="167">
        <f t="shared" ref="B38:D38" si="0">B34+B35</f>
        <v>47692646.83</v>
      </c>
      <c r="C38" s="206" t="s">
        <v>52</v>
      </c>
      <c r="D38" s="167">
        <f t="shared" si="0"/>
        <v>47692646.83</v>
      </c>
    </row>
  </sheetData>
  <mergeCells count="8">
    <mergeCell ref="A2:D2"/>
    <mergeCell ref="A3:B3"/>
    <mergeCell ref="A4:B4"/>
    <mergeCell ref="C4:D4"/>
    <mergeCell ref="A5:A6"/>
    <mergeCell ref="B5:B6"/>
    <mergeCell ref="C5:C6"/>
    <mergeCell ref="D5:D6"/>
  </mergeCells>
  <printOptions horizontalCentered="1"/>
  <pageMargins left="0.39" right="0.39" top="0.51" bottom="0.51" header="0.31" footer="0.31"/>
  <pageSetup paperSize="9" scale="83"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0"/>
  <sheetViews>
    <sheetView showZeros="0" workbookViewId="0">
      <selection activeCell="B20" sqref="B20"/>
    </sheetView>
  </sheetViews>
  <sheetFormatPr defaultColWidth="9.13888888888889" defaultRowHeight="14.25" customHeight="1" outlineLevelCol="5"/>
  <cols>
    <col min="1" max="1" width="32.1388888888889" customWidth="1"/>
    <col min="2" max="2" width="16.8518518518519" customWidth="1"/>
    <col min="3" max="3" width="32.1388888888889" customWidth="1"/>
    <col min="4" max="6" width="28.5740740740741" customWidth="1"/>
  </cols>
  <sheetData>
    <row r="1" ht="15" customHeight="1" spans="1:6">
      <c r="A1" s="99">
        <v>1</v>
      </c>
      <c r="B1" s="100">
        <v>0</v>
      </c>
      <c r="C1" s="99">
        <v>1</v>
      </c>
      <c r="D1" s="101"/>
      <c r="E1" s="101"/>
      <c r="F1" s="40" t="s">
        <v>750</v>
      </c>
    </row>
    <row r="2" ht="32.25" customHeight="1" spans="1:6">
      <c r="A2" s="102" t="str">
        <f>"2025"&amp;"年部门政府性基金预算支出预算表"</f>
        <v>2025年部门政府性基金预算支出预算表</v>
      </c>
      <c r="B2" s="103" t="s">
        <v>751</v>
      </c>
      <c r="C2" s="104"/>
      <c r="D2" s="105"/>
      <c r="E2" s="105"/>
      <c r="F2" s="105"/>
    </row>
    <row r="3" ht="18.75" customHeight="1" spans="1:6">
      <c r="A3" s="7" t="str">
        <f>"单位名称："&amp;"凤庆县教育体育局"</f>
        <v>单位名称：凤庆县教育体育局</v>
      </c>
      <c r="B3" s="7" t="s">
        <v>752</v>
      </c>
      <c r="C3" s="99"/>
      <c r="D3" s="101"/>
      <c r="E3" s="101"/>
      <c r="F3" s="40" t="s">
        <v>1</v>
      </c>
    </row>
    <row r="4" ht="18.75" customHeight="1" spans="1:6">
      <c r="A4" s="106" t="s">
        <v>209</v>
      </c>
      <c r="B4" s="107" t="s">
        <v>73</v>
      </c>
      <c r="C4" s="108" t="s">
        <v>74</v>
      </c>
      <c r="D4" s="13" t="s">
        <v>753</v>
      </c>
      <c r="E4" s="13"/>
      <c r="F4" s="14"/>
    </row>
    <row r="5" ht="18.75" customHeight="1" spans="1:6">
      <c r="A5" s="109"/>
      <c r="B5" s="110"/>
      <c r="C5" s="95"/>
      <c r="D5" s="94" t="s">
        <v>56</v>
      </c>
      <c r="E5" s="94" t="s">
        <v>75</v>
      </c>
      <c r="F5" s="94" t="s">
        <v>76</v>
      </c>
    </row>
    <row r="6" ht="18.75" customHeight="1" spans="1:6">
      <c r="A6" s="109">
        <v>1</v>
      </c>
      <c r="B6" s="111" t="s">
        <v>190</v>
      </c>
      <c r="C6" s="95">
        <v>3</v>
      </c>
      <c r="D6" s="94">
        <v>4</v>
      </c>
      <c r="E6" s="94">
        <v>5</v>
      </c>
      <c r="F6" s="94">
        <v>6</v>
      </c>
    </row>
    <row r="7" ht="18.75" customHeight="1" spans="1:6">
      <c r="A7" s="112"/>
      <c r="B7" s="82"/>
      <c r="C7" s="82"/>
      <c r="D7" s="23"/>
      <c r="E7" s="23"/>
      <c r="F7" s="23"/>
    </row>
    <row r="8" ht="18.75" customHeight="1" spans="1:6">
      <c r="A8" s="112"/>
      <c r="B8" s="82"/>
      <c r="C8" s="82"/>
      <c r="D8" s="23"/>
      <c r="E8" s="23"/>
      <c r="F8" s="23"/>
    </row>
    <row r="9" ht="18.75" customHeight="1" spans="1:6">
      <c r="A9" s="113" t="s">
        <v>147</v>
      </c>
      <c r="B9" s="114" t="s">
        <v>147</v>
      </c>
      <c r="C9" s="115" t="s">
        <v>147</v>
      </c>
      <c r="D9" s="23"/>
      <c r="E9" s="23"/>
      <c r="F9" s="23"/>
    </row>
    <row r="10" s="38" customFormat="1" customHeight="1" spans="1:1">
      <c r="A10" s="38" t="s">
        <v>754</v>
      </c>
    </row>
  </sheetData>
  <mergeCells count="7">
    <mergeCell ref="A2:F2"/>
    <mergeCell ref="A3:C3"/>
    <mergeCell ref="D4:F4"/>
    <mergeCell ref="A9:C9"/>
    <mergeCell ref="A4:A5"/>
    <mergeCell ref="B4:B5"/>
    <mergeCell ref="C4:C5"/>
  </mergeCells>
  <printOptions horizontalCentered="1"/>
  <pageMargins left="0.39" right="0.39" top="0.58" bottom="0.58" header="0.5" footer="0.5"/>
  <pageSetup paperSize="9" scale="9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Q20"/>
  <sheetViews>
    <sheetView showZeros="0" workbookViewId="0">
      <selection activeCell="F26" sqref="F26"/>
    </sheetView>
  </sheetViews>
  <sheetFormatPr defaultColWidth="9.13888888888889" defaultRowHeight="14.25" customHeight="1"/>
  <cols>
    <col min="1" max="1" width="39.1388888888889" customWidth="1"/>
    <col min="2" max="2" width="21.712962962963" customWidth="1"/>
    <col min="3" max="3" width="35.287037037037" customWidth="1"/>
    <col min="4" max="4" width="7.71296296296296" customWidth="1"/>
    <col min="5" max="5" width="10.287037037037" customWidth="1"/>
    <col min="6" max="17" width="16.5740740740741" customWidth="1"/>
  </cols>
  <sheetData>
    <row r="1" ht="15" customHeight="1" spans="1:17">
      <c r="A1" s="30"/>
      <c r="B1" s="30"/>
      <c r="C1" s="30"/>
      <c r="D1" s="30"/>
      <c r="E1" s="30"/>
      <c r="F1" s="30"/>
      <c r="G1" s="30"/>
      <c r="H1" s="30"/>
      <c r="I1" s="30"/>
      <c r="J1" s="30"/>
      <c r="O1" s="39"/>
      <c r="P1" s="39"/>
      <c r="Q1" s="40" t="s">
        <v>755</v>
      </c>
    </row>
    <row r="2" ht="35.25" customHeight="1" spans="1:17">
      <c r="A2" s="58" t="str">
        <f>"2025"&amp;"年部门政府采购预算表"</f>
        <v>2025年部门政府采购预算表</v>
      </c>
      <c r="B2" s="6"/>
      <c r="C2" s="6"/>
      <c r="D2" s="6"/>
      <c r="E2" s="6"/>
      <c r="F2" s="6"/>
      <c r="G2" s="6"/>
      <c r="H2" s="6"/>
      <c r="I2" s="6"/>
      <c r="J2" s="6"/>
      <c r="K2" s="52"/>
      <c r="L2" s="6"/>
      <c r="M2" s="6"/>
      <c r="N2" s="6"/>
      <c r="O2" s="52"/>
      <c r="P2" s="52"/>
      <c r="Q2" s="6"/>
    </row>
    <row r="3" ht="18.75" customHeight="1" spans="1:17">
      <c r="A3" s="42" t="str">
        <f>"单位名称："&amp;"凤庆县教育体育局"</f>
        <v>单位名称：凤庆县教育体育局</v>
      </c>
      <c r="B3" s="93"/>
      <c r="C3" s="93"/>
      <c r="D3" s="93"/>
      <c r="E3" s="93"/>
      <c r="F3" s="93"/>
      <c r="G3" s="93"/>
      <c r="H3" s="93"/>
      <c r="I3" s="93"/>
      <c r="J3" s="93"/>
      <c r="O3" s="63"/>
      <c r="P3" s="63"/>
      <c r="Q3" s="40" t="s">
        <v>196</v>
      </c>
    </row>
    <row r="4" ht="18.75" customHeight="1" spans="1:17">
      <c r="A4" s="11" t="s">
        <v>756</v>
      </c>
      <c r="B4" s="72" t="s">
        <v>757</v>
      </c>
      <c r="C4" s="72" t="s">
        <v>758</v>
      </c>
      <c r="D4" s="72" t="s">
        <v>759</v>
      </c>
      <c r="E4" s="72" t="s">
        <v>760</v>
      </c>
      <c r="F4" s="72" t="s">
        <v>761</v>
      </c>
      <c r="G4" s="45" t="s">
        <v>216</v>
      </c>
      <c r="H4" s="45"/>
      <c r="I4" s="45"/>
      <c r="J4" s="45"/>
      <c r="K4" s="74"/>
      <c r="L4" s="45"/>
      <c r="M4" s="45"/>
      <c r="N4" s="45"/>
      <c r="O4" s="64"/>
      <c r="P4" s="74"/>
      <c r="Q4" s="46"/>
    </row>
    <row r="5" ht="18.75" customHeight="1" spans="1:17">
      <c r="A5" s="16"/>
      <c r="B5" s="75"/>
      <c r="C5" s="75"/>
      <c r="D5" s="75"/>
      <c r="E5" s="75"/>
      <c r="F5" s="75"/>
      <c r="G5" s="75" t="s">
        <v>56</v>
      </c>
      <c r="H5" s="75" t="s">
        <v>59</v>
      </c>
      <c r="I5" s="75" t="s">
        <v>762</v>
      </c>
      <c r="J5" s="75" t="s">
        <v>763</v>
      </c>
      <c r="K5" s="76" t="s">
        <v>764</v>
      </c>
      <c r="L5" s="89" t="s">
        <v>78</v>
      </c>
      <c r="M5" s="89"/>
      <c r="N5" s="89"/>
      <c r="O5" s="90"/>
      <c r="P5" s="91"/>
      <c r="Q5" s="77"/>
    </row>
    <row r="6" ht="30" customHeight="1" spans="1:17">
      <c r="A6" s="18"/>
      <c r="B6" s="77"/>
      <c r="C6" s="77"/>
      <c r="D6" s="77"/>
      <c r="E6" s="77"/>
      <c r="F6" s="77"/>
      <c r="G6" s="77"/>
      <c r="H6" s="77" t="s">
        <v>58</v>
      </c>
      <c r="I6" s="77"/>
      <c r="J6" s="77"/>
      <c r="K6" s="78"/>
      <c r="L6" s="77" t="s">
        <v>58</v>
      </c>
      <c r="M6" s="77" t="s">
        <v>65</v>
      </c>
      <c r="N6" s="77" t="s">
        <v>224</v>
      </c>
      <c r="O6" s="92" t="s">
        <v>67</v>
      </c>
      <c r="P6" s="78" t="s">
        <v>68</v>
      </c>
      <c r="Q6" s="77" t="s">
        <v>69</v>
      </c>
    </row>
    <row r="7" ht="18.75" customHeight="1" spans="1:17">
      <c r="A7" s="33">
        <v>1</v>
      </c>
      <c r="B7" s="94">
        <v>2</v>
      </c>
      <c r="C7" s="94">
        <v>3</v>
      </c>
      <c r="D7" s="94">
        <v>4</v>
      </c>
      <c r="E7" s="94">
        <v>5</v>
      </c>
      <c r="F7" s="94">
        <v>6</v>
      </c>
      <c r="G7" s="95">
        <v>7</v>
      </c>
      <c r="H7" s="95">
        <v>8</v>
      </c>
      <c r="I7" s="95">
        <v>9</v>
      </c>
      <c r="J7" s="95">
        <v>10</v>
      </c>
      <c r="K7" s="95">
        <v>11</v>
      </c>
      <c r="L7" s="95">
        <v>12</v>
      </c>
      <c r="M7" s="95">
        <v>13</v>
      </c>
      <c r="N7" s="95">
        <v>14</v>
      </c>
      <c r="O7" s="95">
        <v>15</v>
      </c>
      <c r="P7" s="95">
        <v>16</v>
      </c>
      <c r="Q7" s="95">
        <v>17</v>
      </c>
    </row>
    <row r="8" ht="18.75" customHeight="1" spans="1:17">
      <c r="A8" s="80" t="s">
        <v>71</v>
      </c>
      <c r="B8" s="81"/>
      <c r="C8" s="81"/>
      <c r="D8" s="81"/>
      <c r="E8" s="96"/>
      <c r="F8" s="23">
        <v>361700</v>
      </c>
      <c r="G8" s="23">
        <v>361700</v>
      </c>
      <c r="H8" s="23">
        <v>27700</v>
      </c>
      <c r="I8" s="23"/>
      <c r="J8" s="23"/>
      <c r="K8" s="23"/>
      <c r="L8" s="23">
        <v>334000</v>
      </c>
      <c r="M8" s="23"/>
      <c r="N8" s="23"/>
      <c r="O8" s="23"/>
      <c r="P8" s="23"/>
      <c r="Q8" s="23">
        <v>334000</v>
      </c>
    </row>
    <row r="9" ht="18.75" customHeight="1" spans="1:17">
      <c r="A9" s="212" t="s">
        <v>290</v>
      </c>
      <c r="B9" s="81" t="s">
        <v>765</v>
      </c>
      <c r="C9" s="81" t="s">
        <v>766</v>
      </c>
      <c r="D9" s="81" t="s">
        <v>767</v>
      </c>
      <c r="E9" s="98">
        <v>1000</v>
      </c>
      <c r="F9" s="23">
        <v>9000</v>
      </c>
      <c r="G9" s="23">
        <v>9000</v>
      </c>
      <c r="H9" s="23">
        <v>9000</v>
      </c>
      <c r="I9" s="23"/>
      <c r="J9" s="23"/>
      <c r="K9" s="23"/>
      <c r="L9" s="23"/>
      <c r="M9" s="23"/>
      <c r="N9" s="23"/>
      <c r="O9" s="23"/>
      <c r="P9" s="23"/>
      <c r="Q9" s="23"/>
    </row>
    <row r="10" ht="18.75" customHeight="1" spans="1:17">
      <c r="A10" s="212" t="s">
        <v>290</v>
      </c>
      <c r="B10" s="81" t="s">
        <v>768</v>
      </c>
      <c r="C10" s="81" t="s">
        <v>769</v>
      </c>
      <c r="D10" s="81" t="s">
        <v>770</v>
      </c>
      <c r="E10" s="98">
        <v>1</v>
      </c>
      <c r="F10" s="23">
        <v>3000</v>
      </c>
      <c r="G10" s="23">
        <v>3000</v>
      </c>
      <c r="H10" s="23">
        <v>3000</v>
      </c>
      <c r="I10" s="23"/>
      <c r="J10" s="23"/>
      <c r="K10" s="23"/>
      <c r="L10" s="23"/>
      <c r="M10" s="23"/>
      <c r="N10" s="23"/>
      <c r="O10" s="23"/>
      <c r="P10" s="23"/>
      <c r="Q10" s="23"/>
    </row>
    <row r="11" ht="18.75" customHeight="1" spans="1:17">
      <c r="A11" s="212" t="s">
        <v>290</v>
      </c>
      <c r="B11" s="81" t="s">
        <v>765</v>
      </c>
      <c r="C11" s="81" t="s">
        <v>771</v>
      </c>
      <c r="D11" s="81" t="s">
        <v>770</v>
      </c>
      <c r="E11" s="98">
        <v>1</v>
      </c>
      <c r="F11" s="23">
        <v>5500</v>
      </c>
      <c r="G11" s="23">
        <v>5500</v>
      </c>
      <c r="H11" s="23">
        <v>5500</v>
      </c>
      <c r="I11" s="23"/>
      <c r="J11" s="23"/>
      <c r="K11" s="23"/>
      <c r="L11" s="23"/>
      <c r="M11" s="23"/>
      <c r="N11" s="23"/>
      <c r="O11" s="23"/>
      <c r="P11" s="23"/>
      <c r="Q11" s="23"/>
    </row>
    <row r="12" ht="18.75" customHeight="1" spans="1:17">
      <c r="A12" s="212" t="s">
        <v>257</v>
      </c>
      <c r="B12" s="81" t="s">
        <v>772</v>
      </c>
      <c r="C12" s="81" t="s">
        <v>773</v>
      </c>
      <c r="D12" s="81" t="s">
        <v>770</v>
      </c>
      <c r="E12" s="98">
        <v>1</v>
      </c>
      <c r="F12" s="23">
        <v>10200</v>
      </c>
      <c r="G12" s="23">
        <v>10200</v>
      </c>
      <c r="H12" s="23">
        <v>10200</v>
      </c>
      <c r="I12" s="23"/>
      <c r="J12" s="23"/>
      <c r="K12" s="23"/>
      <c r="L12" s="23"/>
      <c r="M12" s="23"/>
      <c r="N12" s="23"/>
      <c r="O12" s="23"/>
      <c r="P12" s="23"/>
      <c r="Q12" s="23"/>
    </row>
    <row r="13" ht="18.75" customHeight="1" spans="1:17">
      <c r="A13" s="212" t="s">
        <v>368</v>
      </c>
      <c r="B13" s="81" t="s">
        <v>774</v>
      </c>
      <c r="C13" s="81" t="s">
        <v>774</v>
      </c>
      <c r="D13" s="81" t="s">
        <v>775</v>
      </c>
      <c r="E13" s="98">
        <v>3</v>
      </c>
      <c r="F13" s="23">
        <v>30000</v>
      </c>
      <c r="G13" s="23">
        <v>30000</v>
      </c>
      <c r="H13" s="23"/>
      <c r="I13" s="23"/>
      <c r="J13" s="23"/>
      <c r="K13" s="23"/>
      <c r="L13" s="23">
        <v>30000</v>
      </c>
      <c r="M13" s="23"/>
      <c r="N13" s="23"/>
      <c r="O13" s="23"/>
      <c r="P13" s="23"/>
      <c r="Q13" s="23">
        <v>30000</v>
      </c>
    </row>
    <row r="14" ht="18.75" customHeight="1" spans="1:17">
      <c r="A14" s="212" t="s">
        <v>368</v>
      </c>
      <c r="B14" s="81" t="s">
        <v>776</v>
      </c>
      <c r="C14" s="81" t="s">
        <v>777</v>
      </c>
      <c r="D14" s="81" t="s">
        <v>778</v>
      </c>
      <c r="E14" s="98">
        <v>100</v>
      </c>
      <c r="F14" s="23">
        <v>18000</v>
      </c>
      <c r="G14" s="23">
        <v>18000</v>
      </c>
      <c r="H14" s="23"/>
      <c r="I14" s="23"/>
      <c r="J14" s="23"/>
      <c r="K14" s="23"/>
      <c r="L14" s="23">
        <v>18000</v>
      </c>
      <c r="M14" s="23"/>
      <c r="N14" s="23"/>
      <c r="O14" s="23"/>
      <c r="P14" s="23"/>
      <c r="Q14" s="23">
        <v>18000</v>
      </c>
    </row>
    <row r="15" ht="18.75" customHeight="1" spans="1:17">
      <c r="A15" s="212" t="s">
        <v>368</v>
      </c>
      <c r="B15" s="81" t="s">
        <v>779</v>
      </c>
      <c r="C15" s="81" t="s">
        <v>780</v>
      </c>
      <c r="D15" s="81" t="s">
        <v>770</v>
      </c>
      <c r="E15" s="98">
        <v>1</v>
      </c>
      <c r="F15" s="23">
        <v>100000</v>
      </c>
      <c r="G15" s="23">
        <v>100000</v>
      </c>
      <c r="H15" s="23"/>
      <c r="I15" s="23"/>
      <c r="J15" s="23"/>
      <c r="K15" s="23"/>
      <c r="L15" s="23">
        <v>100000</v>
      </c>
      <c r="M15" s="23"/>
      <c r="N15" s="23"/>
      <c r="O15" s="23"/>
      <c r="P15" s="23"/>
      <c r="Q15" s="23">
        <v>100000</v>
      </c>
    </row>
    <row r="16" ht="18.75" customHeight="1" spans="1:17">
      <c r="A16" s="212" t="s">
        <v>368</v>
      </c>
      <c r="B16" s="81" t="s">
        <v>781</v>
      </c>
      <c r="C16" s="81" t="s">
        <v>781</v>
      </c>
      <c r="D16" s="81" t="s">
        <v>775</v>
      </c>
      <c r="E16" s="98">
        <v>1</v>
      </c>
      <c r="F16" s="23">
        <v>5000</v>
      </c>
      <c r="G16" s="23">
        <v>5000</v>
      </c>
      <c r="H16" s="23"/>
      <c r="I16" s="23"/>
      <c r="J16" s="23"/>
      <c r="K16" s="23"/>
      <c r="L16" s="23">
        <v>5000</v>
      </c>
      <c r="M16" s="23"/>
      <c r="N16" s="23"/>
      <c r="O16" s="23"/>
      <c r="P16" s="23"/>
      <c r="Q16" s="23">
        <v>5000</v>
      </c>
    </row>
    <row r="17" ht="18.75" customHeight="1" spans="1:17">
      <c r="A17" s="212" t="s">
        <v>358</v>
      </c>
      <c r="B17" s="81" t="s">
        <v>782</v>
      </c>
      <c r="C17" s="81" t="s">
        <v>783</v>
      </c>
      <c r="D17" s="81" t="s">
        <v>784</v>
      </c>
      <c r="E17" s="98">
        <v>1</v>
      </c>
      <c r="F17" s="23">
        <v>30000</v>
      </c>
      <c r="G17" s="23">
        <v>30000</v>
      </c>
      <c r="H17" s="23"/>
      <c r="I17" s="23"/>
      <c r="J17" s="23"/>
      <c r="K17" s="23"/>
      <c r="L17" s="23">
        <v>30000</v>
      </c>
      <c r="M17" s="23"/>
      <c r="N17" s="23"/>
      <c r="O17" s="23"/>
      <c r="P17" s="23"/>
      <c r="Q17" s="23">
        <v>30000</v>
      </c>
    </row>
    <row r="18" ht="18.75" customHeight="1" spans="1:17">
      <c r="A18" s="212" t="s">
        <v>358</v>
      </c>
      <c r="B18" s="81" t="s">
        <v>785</v>
      </c>
      <c r="C18" s="81" t="s">
        <v>780</v>
      </c>
      <c r="D18" s="81" t="s">
        <v>770</v>
      </c>
      <c r="E18" s="98">
        <v>1</v>
      </c>
      <c r="F18" s="23">
        <v>100000</v>
      </c>
      <c r="G18" s="23">
        <v>100000</v>
      </c>
      <c r="H18" s="23"/>
      <c r="I18" s="23"/>
      <c r="J18" s="23"/>
      <c r="K18" s="23"/>
      <c r="L18" s="23">
        <v>100000</v>
      </c>
      <c r="M18" s="23"/>
      <c r="N18" s="23"/>
      <c r="O18" s="23"/>
      <c r="P18" s="23"/>
      <c r="Q18" s="23">
        <v>100000</v>
      </c>
    </row>
    <row r="19" ht="18.75" customHeight="1" spans="1:17">
      <c r="A19" s="212" t="s">
        <v>358</v>
      </c>
      <c r="B19" s="81" t="s">
        <v>786</v>
      </c>
      <c r="C19" s="81" t="s">
        <v>773</v>
      </c>
      <c r="D19" s="81" t="s">
        <v>770</v>
      </c>
      <c r="E19" s="98">
        <v>1</v>
      </c>
      <c r="F19" s="23">
        <v>51000</v>
      </c>
      <c r="G19" s="23">
        <v>51000</v>
      </c>
      <c r="H19" s="23"/>
      <c r="I19" s="23"/>
      <c r="J19" s="23"/>
      <c r="K19" s="23"/>
      <c r="L19" s="23">
        <v>51000</v>
      </c>
      <c r="M19" s="23"/>
      <c r="N19" s="23"/>
      <c r="O19" s="23"/>
      <c r="P19" s="23"/>
      <c r="Q19" s="23">
        <v>51000</v>
      </c>
    </row>
    <row r="20" ht="18.75" customHeight="1" spans="1:17">
      <c r="A20" s="83" t="s">
        <v>147</v>
      </c>
      <c r="B20" s="84"/>
      <c r="C20" s="84"/>
      <c r="D20" s="84"/>
      <c r="E20" s="96"/>
      <c r="F20" s="23">
        <v>361700</v>
      </c>
      <c r="G20" s="23">
        <v>361700</v>
      </c>
      <c r="H20" s="23">
        <v>27700</v>
      </c>
      <c r="I20" s="23"/>
      <c r="J20" s="23"/>
      <c r="K20" s="23"/>
      <c r="L20" s="23">
        <v>334000</v>
      </c>
      <c r="M20" s="23"/>
      <c r="N20" s="23"/>
      <c r="O20" s="23"/>
      <c r="P20" s="23"/>
      <c r="Q20" s="23">
        <v>334000</v>
      </c>
    </row>
  </sheetData>
  <mergeCells count="16">
    <mergeCell ref="A2:Q2"/>
    <mergeCell ref="A3:F3"/>
    <mergeCell ref="G4:Q4"/>
    <mergeCell ref="L5:Q5"/>
    <mergeCell ref="A20:E20"/>
    <mergeCell ref="A4:A6"/>
    <mergeCell ref="B4:B6"/>
    <mergeCell ref="C4:C6"/>
    <mergeCell ref="D4:D6"/>
    <mergeCell ref="E4:E6"/>
    <mergeCell ref="F4:F6"/>
    <mergeCell ref="G5:G6"/>
    <mergeCell ref="H5:H6"/>
    <mergeCell ref="I5:I6"/>
    <mergeCell ref="J5:J6"/>
    <mergeCell ref="K5:K6"/>
  </mergeCells>
  <printOptions horizontalCentered="1"/>
  <pageMargins left="1" right="1" top="0.75" bottom="0.75" header="0" footer="0"/>
  <pageSetup paperSize="9" scale="6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N11"/>
  <sheetViews>
    <sheetView showZeros="0" workbookViewId="0">
      <selection activeCell="A11" sqref="$A11:$XFD11"/>
    </sheetView>
  </sheetViews>
  <sheetFormatPr defaultColWidth="9.13888888888889" defaultRowHeight="14.25" customHeight="1"/>
  <cols>
    <col min="1" max="1" width="31.4166666666667" customWidth="1"/>
    <col min="2" max="3" width="21.8518518518519" customWidth="1"/>
    <col min="4" max="14" width="19" customWidth="1"/>
  </cols>
  <sheetData>
    <row r="1" ht="15" customHeight="1" spans="1:14">
      <c r="A1" s="62"/>
      <c r="B1" s="62"/>
      <c r="C1" s="67"/>
      <c r="D1" s="62"/>
      <c r="E1" s="62"/>
      <c r="F1" s="62"/>
      <c r="G1" s="62"/>
      <c r="H1" s="68"/>
      <c r="I1" s="62"/>
      <c r="J1" s="62"/>
      <c r="K1" s="62"/>
      <c r="L1" s="39"/>
      <c r="M1" s="86"/>
      <c r="N1" s="87" t="s">
        <v>787</v>
      </c>
    </row>
    <row r="2" ht="34.5" customHeight="1" spans="1:14">
      <c r="A2" s="41" t="str">
        <f>"2025"&amp;"年部门政府购买服务预算表"</f>
        <v>2025年部门政府购买服务预算表</v>
      </c>
      <c r="B2" s="69"/>
      <c r="C2" s="52"/>
      <c r="D2" s="69"/>
      <c r="E2" s="69"/>
      <c r="F2" s="69"/>
      <c r="G2" s="69"/>
      <c r="H2" s="70"/>
      <c r="I2" s="69"/>
      <c r="J2" s="69"/>
      <c r="K2" s="69"/>
      <c r="L2" s="52"/>
      <c r="M2" s="70"/>
      <c r="N2" s="69"/>
    </row>
    <row r="3" ht="18.75" customHeight="1" spans="1:14">
      <c r="A3" s="59" t="str">
        <f>"单位名称："&amp;"凤庆县教育体育局"</f>
        <v>单位名称：凤庆县教育体育局</v>
      </c>
      <c r="B3" s="60"/>
      <c r="C3" s="71"/>
      <c r="D3" s="60"/>
      <c r="E3" s="60"/>
      <c r="F3" s="60"/>
      <c r="G3" s="60"/>
      <c r="H3" s="68"/>
      <c r="I3" s="62"/>
      <c r="J3" s="62"/>
      <c r="K3" s="62"/>
      <c r="L3" s="63"/>
      <c r="M3" s="88"/>
      <c r="N3" s="87" t="s">
        <v>196</v>
      </c>
    </row>
    <row r="4" ht="18.75" customHeight="1" spans="1:14">
      <c r="A4" s="11" t="s">
        <v>756</v>
      </c>
      <c r="B4" s="72" t="s">
        <v>788</v>
      </c>
      <c r="C4" s="73" t="s">
        <v>789</v>
      </c>
      <c r="D4" s="45" t="s">
        <v>216</v>
      </c>
      <c r="E4" s="45"/>
      <c r="F4" s="45"/>
      <c r="G4" s="45"/>
      <c r="H4" s="74"/>
      <c r="I4" s="45"/>
      <c r="J4" s="45"/>
      <c r="K4" s="45"/>
      <c r="L4" s="64"/>
      <c r="M4" s="74"/>
      <c r="N4" s="46"/>
    </row>
    <row r="5" ht="18.75" customHeight="1" spans="1:14">
      <c r="A5" s="16"/>
      <c r="B5" s="75"/>
      <c r="C5" s="76"/>
      <c r="D5" s="75" t="s">
        <v>56</v>
      </c>
      <c r="E5" s="75" t="s">
        <v>59</v>
      </c>
      <c r="F5" s="75" t="s">
        <v>762</v>
      </c>
      <c r="G5" s="75" t="s">
        <v>763</v>
      </c>
      <c r="H5" s="76" t="s">
        <v>764</v>
      </c>
      <c r="I5" s="89" t="s">
        <v>78</v>
      </c>
      <c r="J5" s="89"/>
      <c r="K5" s="89"/>
      <c r="L5" s="90"/>
      <c r="M5" s="91"/>
      <c r="N5" s="77"/>
    </row>
    <row r="6" ht="26.25" customHeight="1" spans="1:14">
      <c r="A6" s="18"/>
      <c r="B6" s="77"/>
      <c r="C6" s="78"/>
      <c r="D6" s="77"/>
      <c r="E6" s="77"/>
      <c r="F6" s="77"/>
      <c r="G6" s="77"/>
      <c r="H6" s="78"/>
      <c r="I6" s="77" t="s">
        <v>58</v>
      </c>
      <c r="J6" s="77" t="s">
        <v>65</v>
      </c>
      <c r="K6" s="77" t="s">
        <v>224</v>
      </c>
      <c r="L6" s="92" t="s">
        <v>67</v>
      </c>
      <c r="M6" s="78" t="s">
        <v>68</v>
      </c>
      <c r="N6" s="77" t="s">
        <v>69</v>
      </c>
    </row>
    <row r="7" ht="18.75" customHeight="1" spans="1:14">
      <c r="A7" s="79">
        <v>1</v>
      </c>
      <c r="B7" s="79">
        <v>2</v>
      </c>
      <c r="C7" s="79">
        <v>3</v>
      </c>
      <c r="D7" s="79">
        <v>4</v>
      </c>
      <c r="E7" s="79">
        <v>5</v>
      </c>
      <c r="F7" s="79">
        <v>6</v>
      </c>
      <c r="G7" s="79">
        <v>7</v>
      </c>
      <c r="H7" s="79">
        <v>8</v>
      </c>
      <c r="I7" s="79">
        <v>9</v>
      </c>
      <c r="J7" s="79">
        <v>10</v>
      </c>
      <c r="K7" s="79">
        <v>11</v>
      </c>
      <c r="L7" s="79">
        <v>12</v>
      </c>
      <c r="M7" s="79">
        <v>13</v>
      </c>
      <c r="N7" s="79">
        <v>14</v>
      </c>
    </row>
    <row r="8" ht="18.75" customHeight="1" spans="1:14">
      <c r="A8" s="80"/>
      <c r="B8" s="81"/>
      <c r="C8" s="82"/>
      <c r="D8" s="23"/>
      <c r="E8" s="23"/>
      <c r="F8" s="23"/>
      <c r="G8" s="23"/>
      <c r="H8" s="23"/>
      <c r="I8" s="23"/>
      <c r="J8" s="23"/>
      <c r="K8" s="23"/>
      <c r="L8" s="23"/>
      <c r="M8" s="23"/>
      <c r="N8" s="23"/>
    </row>
    <row r="9" ht="18.75" customHeight="1" spans="1:14">
      <c r="A9" s="80"/>
      <c r="B9" s="81"/>
      <c r="C9" s="82"/>
      <c r="D9" s="23"/>
      <c r="E9" s="23"/>
      <c r="F9" s="23"/>
      <c r="G9" s="23"/>
      <c r="H9" s="23"/>
      <c r="I9" s="23"/>
      <c r="J9" s="23"/>
      <c r="K9" s="23"/>
      <c r="L9" s="23"/>
      <c r="M9" s="23"/>
      <c r="N9" s="23"/>
    </row>
    <row r="10" ht="18.75" customHeight="1" spans="1:14">
      <c r="A10" s="83" t="s">
        <v>147</v>
      </c>
      <c r="B10" s="84"/>
      <c r="C10" s="85"/>
      <c r="D10" s="23"/>
      <c r="E10" s="23"/>
      <c r="F10" s="23"/>
      <c r="G10" s="23"/>
      <c r="H10" s="23"/>
      <c r="I10" s="23"/>
      <c r="J10" s="23"/>
      <c r="K10" s="23"/>
      <c r="L10" s="23"/>
      <c r="M10" s="23"/>
      <c r="N10" s="23"/>
    </row>
    <row r="11" s="38" customFormat="1" customHeight="1" spans="1:1">
      <c r="A11" s="38" t="s">
        <v>754</v>
      </c>
    </row>
  </sheetData>
  <mergeCells count="13">
    <mergeCell ref="A2:N2"/>
    <mergeCell ref="A3:C3"/>
    <mergeCell ref="D4:N4"/>
    <mergeCell ref="I5:N5"/>
    <mergeCell ref="A10:C10"/>
    <mergeCell ref="A4:A6"/>
    <mergeCell ref="B4:B6"/>
    <mergeCell ref="C4:C6"/>
    <mergeCell ref="D5:D6"/>
    <mergeCell ref="E5:E6"/>
    <mergeCell ref="F5:F6"/>
    <mergeCell ref="G5:G6"/>
    <mergeCell ref="H5:H6"/>
  </mergeCells>
  <printOptions horizontalCentered="1"/>
  <pageMargins left="1" right="1" top="0.75" bottom="0.75"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I9"/>
  <sheetViews>
    <sheetView showZeros="0" workbookViewId="0">
      <selection activeCell="A17" sqref="A17"/>
    </sheetView>
  </sheetViews>
  <sheetFormatPr defaultColWidth="9.13888888888889" defaultRowHeight="14.25" customHeight="1"/>
  <cols>
    <col min="1" max="1" width="37.712962962963" customWidth="1"/>
    <col min="2" max="4" width="17.5740740740741" customWidth="1"/>
    <col min="5" max="9" width="15.712962962963" customWidth="1"/>
  </cols>
  <sheetData>
    <row r="1" ht="15" customHeight="1" spans="1:9">
      <c r="A1" s="30"/>
      <c r="B1" s="30"/>
      <c r="C1" s="30"/>
      <c r="D1" s="57"/>
      <c r="G1" s="39"/>
      <c r="H1" s="39"/>
      <c r="I1" s="39" t="s">
        <v>790</v>
      </c>
    </row>
    <row r="2" ht="27.75" customHeight="1" spans="1:9">
      <c r="A2" s="58" t="str">
        <f>"2025"&amp;"年县对下转移支付预算表"</f>
        <v>2025年县对下转移支付预算表</v>
      </c>
      <c r="B2" s="6"/>
      <c r="C2" s="6"/>
      <c r="D2" s="6"/>
      <c r="E2" s="6"/>
      <c r="F2" s="6"/>
      <c r="G2" s="52"/>
      <c r="H2" s="52"/>
      <c r="I2" s="6"/>
    </row>
    <row r="3" ht="18.75" customHeight="1" spans="1:9">
      <c r="A3" s="59" t="str">
        <f>"单位名称："&amp;"凤庆县教育体育局"</f>
        <v>单位名称：凤庆县教育体育局</v>
      </c>
      <c r="B3" s="60"/>
      <c r="C3" s="60"/>
      <c r="D3" s="61"/>
      <c r="E3" s="62"/>
      <c r="G3" s="63"/>
      <c r="H3" s="63"/>
      <c r="I3" s="39" t="s">
        <v>196</v>
      </c>
    </row>
    <row r="4" ht="18.75" customHeight="1" spans="1:9">
      <c r="A4" s="31" t="s">
        <v>791</v>
      </c>
      <c r="B4" s="12" t="s">
        <v>216</v>
      </c>
      <c r="C4" s="13"/>
      <c r="D4" s="13"/>
      <c r="E4" s="12" t="s">
        <v>792</v>
      </c>
      <c r="F4" s="13"/>
      <c r="G4" s="64"/>
      <c r="H4" s="64"/>
      <c r="I4" s="14"/>
    </row>
    <row r="5" ht="18.75" customHeight="1" spans="1:9">
      <c r="A5" s="33"/>
      <c r="B5" s="32" t="s">
        <v>56</v>
      </c>
      <c r="C5" s="11" t="s">
        <v>59</v>
      </c>
      <c r="D5" s="65" t="s">
        <v>793</v>
      </c>
      <c r="E5" s="66" t="s">
        <v>414</v>
      </c>
      <c r="F5" s="66" t="s">
        <v>414</v>
      </c>
      <c r="G5" s="66" t="s">
        <v>414</v>
      </c>
      <c r="H5" s="66" t="s">
        <v>414</v>
      </c>
      <c r="I5" s="66" t="s">
        <v>414</v>
      </c>
    </row>
    <row r="6" ht="18.75" customHeight="1" spans="1:9">
      <c r="A6" s="66">
        <v>1</v>
      </c>
      <c r="B6" s="66">
        <v>2</v>
      </c>
      <c r="C6" s="66">
        <v>3</v>
      </c>
      <c r="D6" s="66">
        <v>4</v>
      </c>
      <c r="E6" s="66">
        <v>5</v>
      </c>
      <c r="F6" s="66">
        <v>6</v>
      </c>
      <c r="G6" s="66">
        <v>7</v>
      </c>
      <c r="H6" s="66">
        <v>8</v>
      </c>
      <c r="I6" s="66">
        <v>9</v>
      </c>
    </row>
    <row r="7" ht="18.75" customHeight="1" spans="1:9">
      <c r="A7" s="34"/>
      <c r="B7" s="23"/>
      <c r="C7" s="23"/>
      <c r="D7" s="23"/>
      <c r="E7" s="23"/>
      <c r="F7" s="23"/>
      <c r="G7" s="23"/>
      <c r="H7" s="23"/>
      <c r="I7" s="23"/>
    </row>
    <row r="8" ht="18.75" customHeight="1" spans="1:9">
      <c r="A8" s="34"/>
      <c r="B8" s="23"/>
      <c r="C8" s="23"/>
      <c r="D8" s="23"/>
      <c r="E8" s="23"/>
      <c r="F8" s="23"/>
      <c r="G8" s="23"/>
      <c r="H8" s="23"/>
      <c r="I8" s="23"/>
    </row>
    <row r="9" s="28" customFormat="1" ht="21" customHeight="1" spans="1:1">
      <c r="A9" s="38" t="s">
        <v>754</v>
      </c>
    </row>
  </sheetData>
  <mergeCells count="5">
    <mergeCell ref="A2:I2"/>
    <mergeCell ref="A3:E3"/>
    <mergeCell ref="B4:D4"/>
    <mergeCell ref="E4:I4"/>
    <mergeCell ref="A4:A5"/>
  </mergeCells>
  <printOptions horizontalCentered="1"/>
  <pageMargins left="1" right="1" top="0.75" bottom="0.75" header="0" footer="0"/>
  <pageSetup paperSize="9" scale="58"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9"/>
  <sheetViews>
    <sheetView showZeros="0" workbookViewId="0">
      <selection activeCell="A18" sqref="A18"/>
    </sheetView>
  </sheetViews>
  <sheetFormatPr defaultColWidth="9.13888888888889" defaultRowHeight="12" customHeight="1"/>
  <cols>
    <col min="1" max="1" width="34.287037037037" customWidth="1"/>
    <col min="2" max="2" width="29" customWidth="1"/>
    <col min="3" max="5" width="23.5740740740741" customWidth="1"/>
    <col min="6" max="6" width="11.287037037037" customWidth="1"/>
    <col min="7" max="7" width="25.1388888888889" customWidth="1"/>
    <col min="8" max="8" width="15.5740740740741" customWidth="1"/>
    <col min="9" max="9" width="13.4166666666667" customWidth="1"/>
    <col min="10" max="10" width="18.8518518518519" customWidth="1"/>
  </cols>
  <sheetData>
    <row r="1" ht="15" customHeight="1" spans="10:10">
      <c r="J1" s="39" t="s">
        <v>794</v>
      </c>
    </row>
    <row r="2" ht="36" customHeight="1" spans="1:10">
      <c r="A2" s="5" t="str">
        <f>"2025"&amp;"年县对下转移支付绩效目标表"</f>
        <v>2025年县对下转移支付绩效目标表</v>
      </c>
      <c r="B2" s="6"/>
      <c r="C2" s="6"/>
      <c r="D2" s="6"/>
      <c r="E2" s="6"/>
      <c r="F2" s="52"/>
      <c r="G2" s="6"/>
      <c r="H2" s="52"/>
      <c r="I2" s="52"/>
      <c r="J2" s="6"/>
    </row>
    <row r="3" ht="18.75" customHeight="1" spans="1:8">
      <c r="A3" s="7" t="str">
        <f>"单位名称："&amp;"凤庆县教育体育局"</f>
        <v>单位名称：凤庆县教育体育局</v>
      </c>
      <c r="B3" s="3"/>
      <c r="C3" s="3"/>
      <c r="D3" s="3"/>
      <c r="E3" s="3"/>
      <c r="F3" s="28"/>
      <c r="G3" s="3"/>
      <c r="H3" s="28"/>
    </row>
    <row r="4" ht="18.75" customHeight="1" spans="1:10">
      <c r="A4" s="47" t="s">
        <v>379</v>
      </c>
      <c r="B4" s="47" t="s">
        <v>380</v>
      </c>
      <c r="C4" s="47" t="s">
        <v>381</v>
      </c>
      <c r="D4" s="47" t="s">
        <v>382</v>
      </c>
      <c r="E4" s="47" t="s">
        <v>383</v>
      </c>
      <c r="F4" s="53" t="s">
        <v>384</v>
      </c>
      <c r="G4" s="47" t="s">
        <v>385</v>
      </c>
      <c r="H4" s="53" t="s">
        <v>386</v>
      </c>
      <c r="I4" s="53" t="s">
        <v>387</v>
      </c>
      <c r="J4" s="47" t="s">
        <v>388</v>
      </c>
    </row>
    <row r="5" ht="18.75" customHeight="1" spans="1:10">
      <c r="A5" s="47">
        <v>1</v>
      </c>
      <c r="B5" s="47">
        <v>2</v>
      </c>
      <c r="C5" s="47">
        <v>3</v>
      </c>
      <c r="D5" s="47">
        <v>4</v>
      </c>
      <c r="E5" s="47">
        <v>5</v>
      </c>
      <c r="F5" s="53">
        <v>6</v>
      </c>
      <c r="G5" s="47">
        <v>7</v>
      </c>
      <c r="H5" s="53">
        <v>8</v>
      </c>
      <c r="I5" s="53">
        <v>9</v>
      </c>
      <c r="J5" s="47">
        <v>10</v>
      </c>
    </row>
    <row r="6" ht="18.75" customHeight="1" spans="1:10">
      <c r="A6" s="21"/>
      <c r="B6" s="48"/>
      <c r="C6" s="48"/>
      <c r="D6" s="48"/>
      <c r="E6" s="54"/>
      <c r="F6" s="55"/>
      <c r="G6" s="54"/>
      <c r="H6" s="55"/>
      <c r="I6" s="55"/>
      <c r="J6" s="54"/>
    </row>
    <row r="7" ht="18.75" customHeight="1" spans="1:10">
      <c r="A7" s="21"/>
      <c r="B7" s="21"/>
      <c r="C7" s="21"/>
      <c r="D7" s="21"/>
      <c r="E7" s="21"/>
      <c r="F7" s="56"/>
      <c r="G7" s="21"/>
      <c r="H7" s="21"/>
      <c r="I7" s="21"/>
      <c r="J7" s="21"/>
    </row>
    <row r="9" customFormat="1" ht="19" customHeight="1" spans="1:1">
      <c r="A9" s="38" t="s">
        <v>754</v>
      </c>
    </row>
  </sheetData>
  <mergeCells count="2">
    <mergeCell ref="A2:J2"/>
    <mergeCell ref="A3:H3"/>
  </mergeCells>
  <printOptions horizontalCentered="1"/>
  <pageMargins left="1" right="1" top="0.75" bottom="0.75" header="0" footer="0"/>
  <pageSetup paperSize="9" scale="6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10"/>
  <sheetViews>
    <sheetView showZeros="0" workbookViewId="0">
      <selection activeCell="A9" sqref="$A9:$XFD9"/>
    </sheetView>
  </sheetViews>
  <sheetFormatPr defaultColWidth="9.13888888888889" defaultRowHeight="12" customHeight="1" outlineLevelCol="7"/>
  <cols>
    <col min="1" max="1" width="29" customWidth="1"/>
    <col min="2" max="2" width="18.712962962963" customWidth="1"/>
    <col min="3" max="3" width="24.8518518518519" customWidth="1"/>
    <col min="4" max="4" width="23.5740740740741" customWidth="1"/>
    <col min="5" max="5" width="17.8518518518519" customWidth="1"/>
    <col min="6" max="6" width="23.5740740740741" customWidth="1"/>
    <col min="7" max="7" width="25.1388888888889" customWidth="1"/>
    <col min="8" max="8" width="18.8518518518519" customWidth="1"/>
  </cols>
  <sheetData>
    <row r="1" ht="15" customHeight="1" spans="1:8">
      <c r="A1" s="1"/>
      <c r="B1" s="1"/>
      <c r="C1" s="1"/>
      <c r="D1" s="1"/>
      <c r="E1" s="1"/>
      <c r="F1" s="1"/>
      <c r="G1" s="1"/>
      <c r="H1" s="40" t="s">
        <v>795</v>
      </c>
    </row>
    <row r="2" ht="34.5" customHeight="1" spans="1:8">
      <c r="A2" s="41" t="str">
        <f>"2025"&amp;"年新增资产配置表"</f>
        <v>2025年新增资产配置表</v>
      </c>
      <c r="B2" s="6"/>
      <c r="C2" s="6"/>
      <c r="D2" s="6"/>
      <c r="E2" s="6"/>
      <c r="F2" s="6"/>
      <c r="G2" s="6"/>
      <c r="H2" s="6"/>
    </row>
    <row r="3" ht="18.75" customHeight="1" spans="1:8">
      <c r="A3" s="42" t="str">
        <f>"单位名称："&amp;"凤庆县教育体育局"</f>
        <v>单位名称：凤庆县教育体育局</v>
      </c>
      <c r="B3" s="8"/>
      <c r="C3" s="3"/>
      <c r="H3" s="43" t="s">
        <v>196</v>
      </c>
    </row>
    <row r="4" ht="18.75" customHeight="1" spans="1:8">
      <c r="A4" s="11" t="s">
        <v>209</v>
      </c>
      <c r="B4" s="11" t="s">
        <v>796</v>
      </c>
      <c r="C4" s="11" t="s">
        <v>797</v>
      </c>
      <c r="D4" s="11" t="s">
        <v>798</v>
      </c>
      <c r="E4" s="11" t="s">
        <v>799</v>
      </c>
      <c r="F4" s="44" t="s">
        <v>800</v>
      </c>
      <c r="G4" s="45"/>
      <c r="H4" s="46"/>
    </row>
    <row r="5" ht="18.75" customHeight="1" spans="1:8">
      <c r="A5" s="18"/>
      <c r="B5" s="18"/>
      <c r="C5" s="18"/>
      <c r="D5" s="18"/>
      <c r="E5" s="18"/>
      <c r="F5" s="47" t="s">
        <v>760</v>
      </c>
      <c r="G5" s="47" t="s">
        <v>801</v>
      </c>
      <c r="H5" s="47" t="s">
        <v>802</v>
      </c>
    </row>
    <row r="6" ht="18.75" customHeight="1" spans="1:8">
      <c r="A6" s="47">
        <v>1</v>
      </c>
      <c r="B6" s="47">
        <v>2</v>
      </c>
      <c r="C6" s="47">
        <v>3</v>
      </c>
      <c r="D6" s="47">
        <v>4</v>
      </c>
      <c r="E6" s="47">
        <v>5</v>
      </c>
      <c r="F6" s="47">
        <v>6</v>
      </c>
      <c r="G6" s="47">
        <v>7</v>
      </c>
      <c r="H6" s="47">
        <v>8</v>
      </c>
    </row>
    <row r="7" ht="18.75" customHeight="1" spans="1:8">
      <c r="A7" s="48"/>
      <c r="B7" s="48"/>
      <c r="C7" s="34"/>
      <c r="D7" s="34"/>
      <c r="E7" s="34"/>
      <c r="F7" s="49"/>
      <c r="G7" s="23"/>
      <c r="H7" s="23"/>
    </row>
    <row r="8" ht="18.75" customHeight="1" spans="1:8">
      <c r="A8" s="25" t="s">
        <v>56</v>
      </c>
      <c r="B8" s="50"/>
      <c r="C8" s="50"/>
      <c r="D8" s="50"/>
      <c r="E8" s="51"/>
      <c r="F8" s="49"/>
      <c r="G8" s="23"/>
      <c r="H8" s="23"/>
    </row>
    <row r="9" ht="19" customHeight="1" spans="1:1">
      <c r="A9" s="38" t="s">
        <v>754</v>
      </c>
    </row>
    <row r="10" customHeight="1" spans="1:1">
      <c r="A10" s="38"/>
    </row>
  </sheetData>
  <mergeCells count="9">
    <mergeCell ref="A2:H2"/>
    <mergeCell ref="A3:C3"/>
    <mergeCell ref="F4:H4"/>
    <mergeCell ref="A8:E8"/>
    <mergeCell ref="A4:A5"/>
    <mergeCell ref="B4:B5"/>
    <mergeCell ref="C4:C5"/>
    <mergeCell ref="D4:D5"/>
    <mergeCell ref="E4:E5"/>
  </mergeCells>
  <pageMargins left="0.36" right="0.1" top="0.26" bottom="0.26" header="0" footer="0"/>
  <pageSetup paperSize="9" scale="81"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1"/>
  <sheetViews>
    <sheetView showZeros="0" workbookViewId="0">
      <selection activeCell="A11" sqref="$A11:$XFD11"/>
    </sheetView>
  </sheetViews>
  <sheetFormatPr defaultColWidth="9.13888888888889" defaultRowHeight="14.25" customHeight="1"/>
  <cols>
    <col min="1" max="1" width="13.4166666666667" customWidth="1"/>
    <col min="2" max="2" width="43.8703703703704" customWidth="1"/>
    <col min="3" max="3" width="23.8518518518519" customWidth="1"/>
    <col min="4" max="4" width="11.1388888888889" customWidth="1"/>
    <col min="5" max="5" width="33.1574074074074" customWidth="1"/>
    <col min="6" max="6" width="9.85185185185185" customWidth="1"/>
    <col min="7" max="7" width="17.712962962963" customWidth="1"/>
    <col min="8" max="11" width="15.4166666666667" customWidth="1"/>
  </cols>
  <sheetData>
    <row r="1" ht="15" customHeight="1" spans="4:11">
      <c r="D1" s="29"/>
      <c r="E1" s="29"/>
      <c r="F1" s="29"/>
      <c r="G1" s="29"/>
      <c r="H1" s="30"/>
      <c r="I1" s="30"/>
      <c r="J1" s="30"/>
      <c r="K1" s="39" t="s">
        <v>803</v>
      </c>
    </row>
    <row r="2" ht="42.75" customHeight="1" spans="1:11">
      <c r="A2" s="5" t="str">
        <f>"2025"&amp;"年转移支付补助项目支出预算表"</f>
        <v>2025年转移支付补助项目支出预算表</v>
      </c>
      <c r="B2" s="6"/>
      <c r="C2" s="6"/>
      <c r="D2" s="6"/>
      <c r="E2" s="6"/>
      <c r="F2" s="6"/>
      <c r="G2" s="6"/>
      <c r="H2" s="6"/>
      <c r="I2" s="6"/>
      <c r="J2" s="6"/>
      <c r="K2" s="6"/>
    </row>
    <row r="3" ht="18.75" customHeight="1" spans="1:11">
      <c r="A3" s="7" t="str">
        <f>"单位名称："&amp;"凤庆县教育体育局"</f>
        <v>单位名称：凤庆县教育体育局</v>
      </c>
      <c r="B3" s="8"/>
      <c r="C3" s="8"/>
      <c r="D3" s="8"/>
      <c r="E3" s="8"/>
      <c r="F3" s="8"/>
      <c r="G3" s="8"/>
      <c r="H3" s="9"/>
      <c r="I3" s="9"/>
      <c r="J3" s="9"/>
      <c r="K3" s="4" t="s">
        <v>196</v>
      </c>
    </row>
    <row r="4" ht="18.75" customHeight="1" spans="1:11">
      <c r="A4" s="10" t="s">
        <v>313</v>
      </c>
      <c r="B4" s="10" t="s">
        <v>211</v>
      </c>
      <c r="C4" s="10" t="s">
        <v>314</v>
      </c>
      <c r="D4" s="11" t="s">
        <v>212</v>
      </c>
      <c r="E4" s="11" t="s">
        <v>213</v>
      </c>
      <c r="F4" s="11" t="s">
        <v>315</v>
      </c>
      <c r="G4" s="11" t="s">
        <v>316</v>
      </c>
      <c r="H4" s="31" t="s">
        <v>56</v>
      </c>
      <c r="I4" s="12" t="s">
        <v>804</v>
      </c>
      <c r="J4" s="13"/>
      <c r="K4" s="14"/>
    </row>
    <row r="5" ht="18.75" customHeight="1" spans="1:11">
      <c r="A5" s="15"/>
      <c r="B5" s="15"/>
      <c r="C5" s="15"/>
      <c r="D5" s="16"/>
      <c r="E5" s="16"/>
      <c r="F5" s="16"/>
      <c r="G5" s="16"/>
      <c r="H5" s="32"/>
      <c r="I5" s="11" t="s">
        <v>59</v>
      </c>
      <c r="J5" s="11" t="s">
        <v>60</v>
      </c>
      <c r="K5" s="11" t="s">
        <v>61</v>
      </c>
    </row>
    <row r="6" ht="18.75" customHeight="1" spans="1:11">
      <c r="A6" s="17"/>
      <c r="B6" s="17"/>
      <c r="C6" s="17"/>
      <c r="D6" s="18"/>
      <c r="E6" s="18"/>
      <c r="F6" s="18"/>
      <c r="G6" s="18"/>
      <c r="H6" s="33"/>
      <c r="I6" s="18" t="s">
        <v>58</v>
      </c>
      <c r="J6" s="18"/>
      <c r="K6" s="18"/>
    </row>
    <row r="7" ht="18.75" customHeight="1" spans="1:11">
      <c r="A7" s="19">
        <v>1</v>
      </c>
      <c r="B7" s="19">
        <v>2</v>
      </c>
      <c r="C7" s="19">
        <v>3</v>
      </c>
      <c r="D7" s="19">
        <v>4</v>
      </c>
      <c r="E7" s="19">
        <v>5</v>
      </c>
      <c r="F7" s="19">
        <v>6</v>
      </c>
      <c r="G7" s="19">
        <v>7</v>
      </c>
      <c r="H7" s="19">
        <v>8</v>
      </c>
      <c r="I7" s="19">
        <v>9</v>
      </c>
      <c r="J7" s="20">
        <v>10</v>
      </c>
      <c r="K7" s="20">
        <v>11</v>
      </c>
    </row>
    <row r="8" ht="18.75" customHeight="1" spans="1:11">
      <c r="A8" s="34"/>
      <c r="B8" s="21"/>
      <c r="C8" s="34"/>
      <c r="D8" s="34"/>
      <c r="E8" s="34"/>
      <c r="F8" s="34"/>
      <c r="G8" s="34"/>
      <c r="H8" s="23"/>
      <c r="I8" s="23"/>
      <c r="J8" s="23"/>
      <c r="K8" s="23"/>
    </row>
    <row r="9" ht="18.75" customHeight="1" spans="1:11">
      <c r="A9" s="21"/>
      <c r="B9" s="21"/>
      <c r="C9" s="21"/>
      <c r="D9" s="21"/>
      <c r="E9" s="21"/>
      <c r="F9" s="21"/>
      <c r="G9" s="21"/>
      <c r="H9" s="23"/>
      <c r="I9" s="23"/>
      <c r="J9" s="23"/>
      <c r="K9" s="23"/>
    </row>
    <row r="10" ht="18.75" customHeight="1" spans="1:11">
      <c r="A10" s="35" t="s">
        <v>147</v>
      </c>
      <c r="B10" s="36"/>
      <c r="C10" s="36"/>
      <c r="D10" s="36"/>
      <c r="E10" s="36"/>
      <c r="F10" s="36"/>
      <c r="G10" s="37"/>
      <c r="H10" s="23"/>
      <c r="I10" s="23"/>
      <c r="J10" s="23"/>
      <c r="K10" s="23"/>
    </row>
    <row r="11" s="28" customFormat="1" ht="21" customHeight="1" spans="1:1">
      <c r="A11" s="38" t="s">
        <v>754</v>
      </c>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rintOptions horizontalCentered="1"/>
  <pageMargins left="0.39" right="0.39" top="0.58" bottom="0.58" header="0.5" footer="0.5"/>
  <pageSetup paperSize="9" scale="57"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23"/>
  <sheetViews>
    <sheetView showZeros="0" workbookViewId="0">
      <selection activeCell="F30" sqref="F30"/>
    </sheetView>
  </sheetViews>
  <sheetFormatPr defaultColWidth="9.13888888888889" defaultRowHeight="14.25" customHeight="1" outlineLevelCol="6"/>
  <cols>
    <col min="1" max="1" width="29.4166666666667" customWidth="1"/>
    <col min="2" max="2" width="23.1388888888889" customWidth="1"/>
    <col min="3" max="3" width="38.4259259259259" customWidth="1"/>
    <col min="4" max="4" width="20.4166666666667" customWidth="1"/>
    <col min="5" max="7" width="23.8518518518519" customWidth="1"/>
  </cols>
  <sheetData>
    <row r="1" ht="15" customHeight="1" spans="1:7">
      <c r="A1" s="1"/>
      <c r="B1" s="1"/>
      <c r="C1" s="1"/>
      <c r="D1" s="2"/>
      <c r="E1" s="3"/>
      <c r="F1" s="3"/>
      <c r="G1" s="4" t="s">
        <v>805</v>
      </c>
    </row>
    <row r="2" ht="36.75" customHeight="1" spans="1:7">
      <c r="A2" s="5" t="str">
        <f>"2025"&amp;"年部门项目中期规划预算表"</f>
        <v>2025年部门项目中期规划预算表</v>
      </c>
      <c r="B2" s="6"/>
      <c r="C2" s="6"/>
      <c r="D2" s="6"/>
      <c r="E2" s="6"/>
      <c r="F2" s="6"/>
      <c r="G2" s="6"/>
    </row>
    <row r="3" ht="18.75" customHeight="1" spans="1:7">
      <c r="A3" s="7" t="str">
        <f>"单位名称："&amp;"凤庆县教育体育局"</f>
        <v>单位名称：凤庆县教育体育局</v>
      </c>
      <c r="B3" s="8"/>
      <c r="C3" s="8"/>
      <c r="D3" s="8"/>
      <c r="E3" s="9"/>
      <c r="F3" s="9"/>
      <c r="G3" s="4" t="s">
        <v>196</v>
      </c>
    </row>
    <row r="4" ht="18.75" customHeight="1" spans="1:7">
      <c r="A4" s="10" t="s">
        <v>314</v>
      </c>
      <c r="B4" s="10" t="s">
        <v>313</v>
      </c>
      <c r="C4" s="10" t="s">
        <v>211</v>
      </c>
      <c r="D4" s="11" t="s">
        <v>806</v>
      </c>
      <c r="E4" s="12" t="s">
        <v>59</v>
      </c>
      <c r="F4" s="13"/>
      <c r="G4" s="14"/>
    </row>
    <row r="5" ht="18.75" customHeight="1" spans="1:7">
      <c r="A5" s="15"/>
      <c r="B5" s="15"/>
      <c r="C5" s="15"/>
      <c r="D5" s="16"/>
      <c r="E5" s="10" t="str">
        <f>"2025"&amp;"年"</f>
        <v>2025年</v>
      </c>
      <c r="F5" s="10" t="str">
        <f>"2025"+1&amp;"年"</f>
        <v>2026年</v>
      </c>
      <c r="G5" s="11" t="str">
        <f>"2025"+2&amp;"年"</f>
        <v>2027年</v>
      </c>
    </row>
    <row r="6" ht="18.75" customHeight="1" spans="1:7">
      <c r="A6" s="17"/>
      <c r="B6" s="17"/>
      <c r="C6" s="17"/>
      <c r="D6" s="18"/>
      <c r="E6" s="17" t="s">
        <v>58</v>
      </c>
      <c r="F6" s="17"/>
      <c r="G6" s="18"/>
    </row>
    <row r="7" ht="18.75" customHeight="1" spans="1:7">
      <c r="A7" s="19">
        <v>1</v>
      </c>
      <c r="B7" s="19">
        <v>2</v>
      </c>
      <c r="C7" s="19">
        <v>3</v>
      </c>
      <c r="D7" s="19">
        <v>4</v>
      </c>
      <c r="E7" s="19">
        <v>5</v>
      </c>
      <c r="F7" s="19">
        <v>6</v>
      </c>
      <c r="G7" s="20">
        <v>7</v>
      </c>
    </row>
    <row r="8" ht="18.75" customHeight="1" spans="1:7">
      <c r="A8" s="21" t="s">
        <v>71</v>
      </c>
      <c r="B8" s="22"/>
      <c r="C8" s="22"/>
      <c r="D8" s="21"/>
      <c r="E8" s="23">
        <v>828097.2</v>
      </c>
      <c r="F8" s="23"/>
      <c r="G8" s="23"/>
    </row>
    <row r="9" ht="18.75" customHeight="1" spans="1:7">
      <c r="A9" s="21"/>
      <c r="B9" s="21" t="s">
        <v>807</v>
      </c>
      <c r="C9" s="21" t="s">
        <v>340</v>
      </c>
      <c r="D9" s="21" t="s">
        <v>808</v>
      </c>
      <c r="E9" s="23">
        <v>30000</v>
      </c>
      <c r="F9" s="23"/>
      <c r="G9" s="23"/>
    </row>
    <row r="10" ht="18.75" customHeight="1" spans="1:7">
      <c r="A10" s="24"/>
      <c r="B10" s="21" t="s">
        <v>807</v>
      </c>
      <c r="C10" s="21" t="s">
        <v>354</v>
      </c>
      <c r="D10" s="21" t="s">
        <v>808</v>
      </c>
      <c r="E10" s="23">
        <v>50000</v>
      </c>
      <c r="F10" s="23"/>
      <c r="G10" s="23"/>
    </row>
    <row r="11" ht="18.75" customHeight="1" spans="1:7">
      <c r="A11" s="24"/>
      <c r="B11" s="21" t="s">
        <v>807</v>
      </c>
      <c r="C11" s="21" t="s">
        <v>356</v>
      </c>
      <c r="D11" s="21" t="s">
        <v>808</v>
      </c>
      <c r="E11" s="23">
        <v>300000</v>
      </c>
      <c r="F11" s="23"/>
      <c r="G11" s="23"/>
    </row>
    <row r="12" ht="18.75" customHeight="1" spans="1:7">
      <c r="A12" s="24"/>
      <c r="B12" s="21" t="s">
        <v>807</v>
      </c>
      <c r="C12" s="21" t="s">
        <v>334</v>
      </c>
      <c r="D12" s="21" t="s">
        <v>808</v>
      </c>
      <c r="E12" s="23">
        <v>16200</v>
      </c>
      <c r="F12" s="23"/>
      <c r="G12" s="23"/>
    </row>
    <row r="13" ht="18.75" customHeight="1" spans="1:7">
      <c r="A13" s="24"/>
      <c r="B13" s="21" t="s">
        <v>807</v>
      </c>
      <c r="C13" s="21" t="s">
        <v>344</v>
      </c>
      <c r="D13" s="21" t="s">
        <v>808</v>
      </c>
      <c r="E13" s="23">
        <v>3000</v>
      </c>
      <c r="F13" s="23"/>
      <c r="G13" s="23"/>
    </row>
    <row r="14" ht="18.75" customHeight="1" spans="1:7">
      <c r="A14" s="24"/>
      <c r="B14" s="21" t="s">
        <v>809</v>
      </c>
      <c r="C14" s="21" t="s">
        <v>370</v>
      </c>
      <c r="D14" s="21" t="s">
        <v>808</v>
      </c>
      <c r="E14" s="23">
        <v>109809</v>
      </c>
      <c r="F14" s="23"/>
      <c r="G14" s="23"/>
    </row>
    <row r="15" ht="18.75" customHeight="1" spans="1:7">
      <c r="A15" s="24"/>
      <c r="B15" s="21" t="s">
        <v>809</v>
      </c>
      <c r="C15" s="21" t="s">
        <v>374</v>
      </c>
      <c r="D15" s="21" t="s">
        <v>808</v>
      </c>
      <c r="E15" s="23">
        <v>50000</v>
      </c>
      <c r="F15" s="23"/>
      <c r="G15" s="23"/>
    </row>
    <row r="16" ht="18.75" customHeight="1" spans="1:7">
      <c r="A16" s="24"/>
      <c r="B16" s="21" t="s">
        <v>809</v>
      </c>
      <c r="C16" s="21" t="s">
        <v>376</v>
      </c>
      <c r="D16" s="21" t="s">
        <v>808</v>
      </c>
      <c r="E16" s="23">
        <v>1190.7</v>
      </c>
      <c r="F16" s="23"/>
      <c r="G16" s="23"/>
    </row>
    <row r="17" ht="18.75" customHeight="1" spans="1:7">
      <c r="A17" s="24"/>
      <c r="B17" s="21" t="s">
        <v>809</v>
      </c>
      <c r="C17" s="21" t="s">
        <v>348</v>
      </c>
      <c r="D17" s="21" t="s">
        <v>808</v>
      </c>
      <c r="E17" s="23">
        <v>7155</v>
      </c>
      <c r="F17" s="23"/>
      <c r="G17" s="23"/>
    </row>
    <row r="18" ht="18.75" customHeight="1" spans="1:7">
      <c r="A18" s="24"/>
      <c r="B18" s="21" t="s">
        <v>809</v>
      </c>
      <c r="C18" s="21" t="s">
        <v>350</v>
      </c>
      <c r="D18" s="21" t="s">
        <v>808</v>
      </c>
      <c r="E18" s="23">
        <v>405</v>
      </c>
      <c r="F18" s="23"/>
      <c r="G18" s="23"/>
    </row>
    <row r="19" ht="18.75" customHeight="1" spans="1:7">
      <c r="A19" s="24"/>
      <c r="B19" s="21" t="s">
        <v>809</v>
      </c>
      <c r="C19" s="21" t="s">
        <v>352</v>
      </c>
      <c r="D19" s="21" t="s">
        <v>808</v>
      </c>
      <c r="E19" s="23">
        <v>337.5</v>
      </c>
      <c r="F19" s="23"/>
      <c r="G19" s="23"/>
    </row>
    <row r="20" ht="18.75" customHeight="1" spans="1:7">
      <c r="A20" s="24"/>
      <c r="B20" s="21" t="s">
        <v>810</v>
      </c>
      <c r="C20" s="21" t="s">
        <v>336</v>
      </c>
      <c r="D20" s="21" t="s">
        <v>808</v>
      </c>
      <c r="E20" s="23">
        <v>150000</v>
      </c>
      <c r="F20" s="23"/>
      <c r="G20" s="23"/>
    </row>
    <row r="21" ht="18.75" customHeight="1" spans="1:7">
      <c r="A21" s="24"/>
      <c r="B21" s="21" t="s">
        <v>810</v>
      </c>
      <c r="C21" s="21" t="s">
        <v>342</v>
      </c>
      <c r="D21" s="21" t="s">
        <v>808</v>
      </c>
      <c r="E21" s="23">
        <v>100000</v>
      </c>
      <c r="F21" s="23"/>
      <c r="G21" s="23"/>
    </row>
    <row r="22" ht="18.75" customHeight="1" spans="1:7">
      <c r="A22" s="24"/>
      <c r="B22" s="21" t="s">
        <v>810</v>
      </c>
      <c r="C22" s="21" t="s">
        <v>329</v>
      </c>
      <c r="D22" s="21" t="s">
        <v>808</v>
      </c>
      <c r="E22" s="23">
        <v>10000</v>
      </c>
      <c r="F22" s="23"/>
      <c r="G22" s="23"/>
    </row>
    <row r="23" ht="18.75" customHeight="1" spans="1:7">
      <c r="A23" s="25" t="s">
        <v>56</v>
      </c>
      <c r="B23" s="26" t="s">
        <v>811</v>
      </c>
      <c r="C23" s="26"/>
      <c r="D23" s="27"/>
      <c r="E23" s="23">
        <v>828097.2</v>
      </c>
      <c r="F23" s="23"/>
      <c r="G23" s="23"/>
    </row>
  </sheetData>
  <mergeCells count="11">
    <mergeCell ref="A2:G2"/>
    <mergeCell ref="A3:D3"/>
    <mergeCell ref="E4:G4"/>
    <mergeCell ref="A23:D23"/>
    <mergeCell ref="A4:A6"/>
    <mergeCell ref="B4:B6"/>
    <mergeCell ref="C4:C6"/>
    <mergeCell ref="D4:D6"/>
    <mergeCell ref="E5:E6"/>
    <mergeCell ref="F5:F6"/>
    <mergeCell ref="G5:G6"/>
  </mergeCells>
  <printOptions horizontalCentered="1"/>
  <pageMargins left="0.39" right="0.39" top="0.58" bottom="0.58" header="0.5" footer="0.5"/>
  <pageSetup paperSize="9" scale="57"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S9"/>
  <sheetViews>
    <sheetView showZeros="0" workbookViewId="0">
      <selection activeCell="B53" sqref="B53"/>
    </sheetView>
  </sheetViews>
  <sheetFormatPr defaultColWidth="9.13888888888889" defaultRowHeight="14.25" customHeight="1"/>
  <cols>
    <col min="1" max="1" width="21.1388888888889" customWidth="1"/>
    <col min="2" max="2" width="35.287037037037" customWidth="1"/>
    <col min="3" max="8" width="20.4166666666667" customWidth="1"/>
    <col min="9" max="11" width="20.5740740740741" customWidth="1"/>
    <col min="12" max="12" width="20.4166666666667" customWidth="1"/>
    <col min="13" max="13" width="20.5740740740741" customWidth="1"/>
    <col min="14" max="19" width="20.4166666666667" customWidth="1"/>
  </cols>
  <sheetData>
    <row r="1" ht="15" customHeight="1" spans="10:19">
      <c r="J1" s="195"/>
      <c r="O1" s="67"/>
      <c r="P1" s="67"/>
      <c r="Q1" s="67"/>
      <c r="R1" s="67"/>
      <c r="S1" s="39" t="s">
        <v>53</v>
      </c>
    </row>
    <row r="2" ht="57.75" customHeight="1" spans="1:19">
      <c r="A2" s="126" t="str">
        <f>"2025"&amp;"年部门收入预算表"</f>
        <v>2025年部门收入预算表</v>
      </c>
      <c r="B2" s="180"/>
      <c r="C2" s="180"/>
      <c r="D2" s="180"/>
      <c r="E2" s="180"/>
      <c r="F2" s="180"/>
      <c r="G2" s="180"/>
      <c r="H2" s="180"/>
      <c r="I2" s="180"/>
      <c r="J2" s="180"/>
      <c r="K2" s="180"/>
      <c r="L2" s="180"/>
      <c r="M2" s="180"/>
      <c r="N2" s="180"/>
      <c r="O2" s="196"/>
      <c r="P2" s="196"/>
      <c r="Q2" s="196"/>
      <c r="R2" s="196"/>
      <c r="S2" s="196"/>
    </row>
    <row r="3" ht="18.75" customHeight="1" spans="1:19">
      <c r="A3" s="42" t="str">
        <f>"单位名称："&amp;"凤庆县教育体育局"</f>
        <v>单位名称：凤庆县教育体育局</v>
      </c>
      <c r="B3" s="93"/>
      <c r="C3" s="93"/>
      <c r="D3" s="93"/>
      <c r="E3" s="93"/>
      <c r="F3" s="93"/>
      <c r="G3" s="93"/>
      <c r="H3" s="93"/>
      <c r="I3" s="93"/>
      <c r="J3" s="71"/>
      <c r="K3" s="93"/>
      <c r="L3" s="93"/>
      <c r="M3" s="93"/>
      <c r="N3" s="93"/>
      <c r="O3" s="71"/>
      <c r="P3" s="71"/>
      <c r="Q3" s="71"/>
      <c r="R3" s="71"/>
      <c r="S3" s="39" t="s">
        <v>1</v>
      </c>
    </row>
    <row r="4" ht="18.75" customHeight="1" spans="1:19">
      <c r="A4" s="181" t="s">
        <v>54</v>
      </c>
      <c r="B4" s="182" t="s">
        <v>55</v>
      </c>
      <c r="C4" s="182" t="s">
        <v>56</v>
      </c>
      <c r="D4" s="183" t="s">
        <v>57</v>
      </c>
      <c r="E4" s="184"/>
      <c r="F4" s="184"/>
      <c r="G4" s="184"/>
      <c r="H4" s="184"/>
      <c r="I4" s="184"/>
      <c r="J4" s="197"/>
      <c r="K4" s="184"/>
      <c r="L4" s="184"/>
      <c r="M4" s="184"/>
      <c r="N4" s="198"/>
      <c r="O4" s="183" t="s">
        <v>46</v>
      </c>
      <c r="P4" s="183"/>
      <c r="Q4" s="183"/>
      <c r="R4" s="183"/>
      <c r="S4" s="201"/>
    </row>
    <row r="5" ht="18.75" customHeight="1" spans="1:19">
      <c r="A5" s="185"/>
      <c r="B5" s="186"/>
      <c r="C5" s="186"/>
      <c r="D5" s="187" t="s">
        <v>58</v>
      </c>
      <c r="E5" s="187" t="s">
        <v>59</v>
      </c>
      <c r="F5" s="187" t="s">
        <v>60</v>
      </c>
      <c r="G5" s="187" t="s">
        <v>61</v>
      </c>
      <c r="H5" s="187" t="s">
        <v>62</v>
      </c>
      <c r="I5" s="199" t="s">
        <v>63</v>
      </c>
      <c r="J5" s="199"/>
      <c r="K5" s="199"/>
      <c r="L5" s="199"/>
      <c r="M5" s="199"/>
      <c r="N5" s="190"/>
      <c r="O5" s="187" t="s">
        <v>58</v>
      </c>
      <c r="P5" s="187" t="s">
        <v>59</v>
      </c>
      <c r="Q5" s="187" t="s">
        <v>60</v>
      </c>
      <c r="R5" s="187" t="s">
        <v>61</v>
      </c>
      <c r="S5" s="187" t="s">
        <v>64</v>
      </c>
    </row>
    <row r="6" ht="18.75" customHeight="1" spans="1:19">
      <c r="A6" s="188"/>
      <c r="B6" s="189"/>
      <c r="C6" s="189"/>
      <c r="D6" s="190"/>
      <c r="E6" s="190"/>
      <c r="F6" s="190"/>
      <c r="G6" s="190"/>
      <c r="H6" s="190"/>
      <c r="I6" s="189" t="s">
        <v>58</v>
      </c>
      <c r="J6" s="189" t="s">
        <v>65</v>
      </c>
      <c r="K6" s="189" t="s">
        <v>66</v>
      </c>
      <c r="L6" s="189" t="s">
        <v>67</v>
      </c>
      <c r="M6" s="189" t="s">
        <v>68</v>
      </c>
      <c r="N6" s="189" t="s">
        <v>69</v>
      </c>
      <c r="O6" s="200"/>
      <c r="P6" s="200"/>
      <c r="Q6" s="200"/>
      <c r="R6" s="200"/>
      <c r="S6" s="190"/>
    </row>
    <row r="7" ht="18.75" customHeight="1" spans="1:19">
      <c r="A7" s="19">
        <v>1</v>
      </c>
      <c r="B7" s="19">
        <v>2</v>
      </c>
      <c r="C7" s="19">
        <v>3</v>
      </c>
      <c r="D7" s="19">
        <v>4</v>
      </c>
      <c r="E7" s="19">
        <v>5</v>
      </c>
      <c r="F7" s="19">
        <v>6</v>
      </c>
      <c r="G7" s="19">
        <v>7</v>
      </c>
      <c r="H7" s="19">
        <v>8</v>
      </c>
      <c r="I7" s="19">
        <v>9</v>
      </c>
      <c r="J7" s="19">
        <v>10</v>
      </c>
      <c r="K7" s="19">
        <v>11</v>
      </c>
      <c r="L7" s="19">
        <v>12</v>
      </c>
      <c r="M7" s="19">
        <v>13</v>
      </c>
      <c r="N7" s="19">
        <v>14</v>
      </c>
      <c r="O7" s="19">
        <v>15</v>
      </c>
      <c r="P7" s="19">
        <v>16</v>
      </c>
      <c r="Q7" s="19">
        <v>17</v>
      </c>
      <c r="R7" s="19">
        <v>18</v>
      </c>
      <c r="S7" s="19">
        <v>19</v>
      </c>
    </row>
    <row r="8" ht="18.75" customHeight="1" spans="1:19">
      <c r="A8" s="191" t="s">
        <v>70</v>
      </c>
      <c r="B8" s="192" t="s">
        <v>71</v>
      </c>
      <c r="C8" s="23">
        <v>47692646.83</v>
      </c>
      <c r="D8" s="23">
        <v>47692646.83</v>
      </c>
      <c r="E8" s="23">
        <v>45541556.83</v>
      </c>
      <c r="F8" s="23"/>
      <c r="G8" s="23"/>
      <c r="H8" s="23">
        <v>566840</v>
      </c>
      <c r="I8" s="23">
        <v>1584250</v>
      </c>
      <c r="J8" s="23"/>
      <c r="K8" s="23"/>
      <c r="L8" s="23"/>
      <c r="M8" s="23"/>
      <c r="N8" s="23">
        <v>1584250</v>
      </c>
      <c r="O8" s="23"/>
      <c r="P8" s="23"/>
      <c r="Q8" s="23"/>
      <c r="R8" s="23"/>
      <c r="S8" s="23"/>
    </row>
    <row r="9" ht="18.75" customHeight="1" spans="1:19">
      <c r="A9" s="193" t="s">
        <v>56</v>
      </c>
      <c r="B9" s="194"/>
      <c r="C9" s="23">
        <v>47692646.83</v>
      </c>
      <c r="D9" s="23">
        <v>47692646.83</v>
      </c>
      <c r="E9" s="23">
        <v>45541556.83</v>
      </c>
      <c r="F9" s="23"/>
      <c r="G9" s="23"/>
      <c r="H9" s="23">
        <v>566840</v>
      </c>
      <c r="I9" s="23">
        <v>1584250</v>
      </c>
      <c r="J9" s="23"/>
      <c r="K9" s="23"/>
      <c r="L9" s="23"/>
      <c r="M9" s="23"/>
      <c r="N9" s="23">
        <v>1584250</v>
      </c>
      <c r="O9" s="23"/>
      <c r="P9" s="23"/>
      <c r="Q9" s="23"/>
      <c r="R9" s="23"/>
      <c r="S9" s="23"/>
    </row>
  </sheetData>
  <mergeCells count="19">
    <mergeCell ref="A2:S2"/>
    <mergeCell ref="A3:D3"/>
    <mergeCell ref="D4:N4"/>
    <mergeCell ref="O4:S4"/>
    <mergeCell ref="I5:N5"/>
    <mergeCell ref="A9:B9"/>
    <mergeCell ref="A4:A6"/>
    <mergeCell ref="B4:B6"/>
    <mergeCell ref="C4:C6"/>
    <mergeCell ref="D5:D6"/>
    <mergeCell ref="E5:E6"/>
    <mergeCell ref="F5:F6"/>
    <mergeCell ref="G5:G6"/>
    <mergeCell ref="H5:H6"/>
    <mergeCell ref="O5:O6"/>
    <mergeCell ref="P5:P6"/>
    <mergeCell ref="Q5:Q6"/>
    <mergeCell ref="R5:R6"/>
    <mergeCell ref="S5:S6"/>
  </mergeCells>
  <printOptions horizontalCentered="1"/>
  <pageMargins left="0.39" right="0.39" top="0.51" bottom="0.51" header="0.31" footer="0.31"/>
  <pageSetup paperSize="9" scale="56"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O39"/>
  <sheetViews>
    <sheetView showZeros="0" topLeftCell="A20" workbookViewId="0">
      <selection activeCell="B53" sqref="B53"/>
    </sheetView>
  </sheetViews>
  <sheetFormatPr defaultColWidth="9.13888888888889" defaultRowHeight="14.25" customHeight="1"/>
  <cols>
    <col min="1" max="1" width="14.287037037037" customWidth="1"/>
    <col min="2" max="2" width="37.712962962963" customWidth="1"/>
    <col min="3" max="6" width="19.1388888888889" customWidth="1"/>
    <col min="7" max="8" width="19" customWidth="1"/>
    <col min="9" max="9" width="18.8518518518519" customWidth="1"/>
    <col min="10" max="11" width="19" customWidth="1"/>
    <col min="12" max="14" width="18.8518518518519" customWidth="1"/>
    <col min="15" max="15" width="19" customWidth="1"/>
  </cols>
  <sheetData>
    <row r="1" ht="15" customHeight="1" spans="1:15">
      <c r="A1" s="1"/>
      <c r="B1" s="1"/>
      <c r="C1" s="1"/>
      <c r="D1" s="169"/>
      <c r="E1" s="1"/>
      <c r="F1" s="1"/>
      <c r="G1" s="1"/>
      <c r="H1" s="169"/>
      <c r="I1" s="1"/>
      <c r="J1" s="169"/>
      <c r="K1" s="1"/>
      <c r="L1" s="1"/>
      <c r="M1" s="1"/>
      <c r="N1" s="1"/>
      <c r="O1" s="40" t="s">
        <v>72</v>
      </c>
    </row>
    <row r="2" ht="42" customHeight="1" spans="1:15">
      <c r="A2" s="5" t="str">
        <f>"2025"&amp;"年部门支出预算表"</f>
        <v>2025年部门支出预算表</v>
      </c>
      <c r="B2" s="170"/>
      <c r="C2" s="170"/>
      <c r="D2" s="170"/>
      <c r="E2" s="170"/>
      <c r="F2" s="170"/>
      <c r="G2" s="170"/>
      <c r="H2" s="170"/>
      <c r="I2" s="170"/>
      <c r="J2" s="170"/>
      <c r="K2" s="170"/>
      <c r="L2" s="170"/>
      <c r="M2" s="170"/>
      <c r="N2" s="170"/>
      <c r="O2" s="170"/>
    </row>
    <row r="3" ht="18.75" customHeight="1" spans="1:15">
      <c r="A3" s="171" t="str">
        <f>"单位名称："&amp;"凤庆县教育体育局"</f>
        <v>单位名称：凤庆县教育体育局</v>
      </c>
      <c r="B3" s="172"/>
      <c r="C3" s="62"/>
      <c r="D3" s="30"/>
      <c r="E3" s="62"/>
      <c r="F3" s="62"/>
      <c r="G3" s="62"/>
      <c r="H3" s="30"/>
      <c r="I3" s="62"/>
      <c r="J3" s="30"/>
      <c r="K3" s="62"/>
      <c r="L3" s="62"/>
      <c r="M3" s="179"/>
      <c r="N3" s="179"/>
      <c r="O3" s="40" t="s">
        <v>1</v>
      </c>
    </row>
    <row r="4" ht="18.75" customHeight="1" spans="1:15">
      <c r="A4" s="10" t="s">
        <v>73</v>
      </c>
      <c r="B4" s="10" t="s">
        <v>74</v>
      </c>
      <c r="C4" s="10" t="s">
        <v>56</v>
      </c>
      <c r="D4" s="12" t="s">
        <v>59</v>
      </c>
      <c r="E4" s="74" t="s">
        <v>75</v>
      </c>
      <c r="F4" s="133" t="s">
        <v>76</v>
      </c>
      <c r="G4" s="10" t="s">
        <v>60</v>
      </c>
      <c r="H4" s="10" t="s">
        <v>61</v>
      </c>
      <c r="I4" s="10" t="s">
        <v>77</v>
      </c>
      <c r="J4" s="12" t="s">
        <v>78</v>
      </c>
      <c r="K4" s="13"/>
      <c r="L4" s="13"/>
      <c r="M4" s="13"/>
      <c r="N4" s="13"/>
      <c r="O4" s="14"/>
    </row>
    <row r="5" ht="30" customHeight="1" spans="1:15">
      <c r="A5" s="18"/>
      <c r="B5" s="18"/>
      <c r="C5" s="18"/>
      <c r="D5" s="66" t="s">
        <v>58</v>
      </c>
      <c r="E5" s="92" t="s">
        <v>75</v>
      </c>
      <c r="F5" s="92" t="s">
        <v>76</v>
      </c>
      <c r="G5" s="18"/>
      <c r="H5" s="18"/>
      <c r="I5" s="18"/>
      <c r="J5" s="66" t="s">
        <v>58</v>
      </c>
      <c r="K5" s="47" t="s">
        <v>79</v>
      </c>
      <c r="L5" s="47" t="s">
        <v>80</v>
      </c>
      <c r="M5" s="47" t="s">
        <v>81</v>
      </c>
      <c r="N5" s="47" t="s">
        <v>82</v>
      </c>
      <c r="O5" s="47" t="s">
        <v>83</v>
      </c>
    </row>
    <row r="6" ht="18.75" customHeight="1" spans="1:15">
      <c r="A6" s="116">
        <v>1</v>
      </c>
      <c r="B6" s="116">
        <v>2</v>
      </c>
      <c r="C6" s="66">
        <v>3</v>
      </c>
      <c r="D6" s="66">
        <v>4</v>
      </c>
      <c r="E6" s="66">
        <v>5</v>
      </c>
      <c r="F6" s="66">
        <v>6</v>
      </c>
      <c r="G6" s="66">
        <v>7</v>
      </c>
      <c r="H6" s="66">
        <v>8</v>
      </c>
      <c r="I6" s="66">
        <v>9</v>
      </c>
      <c r="J6" s="66">
        <v>10</v>
      </c>
      <c r="K6" s="66">
        <v>11</v>
      </c>
      <c r="L6" s="66">
        <v>12</v>
      </c>
      <c r="M6" s="66">
        <v>13</v>
      </c>
      <c r="N6" s="66">
        <v>14</v>
      </c>
      <c r="O6" s="66">
        <v>15</v>
      </c>
    </row>
    <row r="7" ht="18.75" customHeight="1" spans="1:15">
      <c r="A7" s="130" t="s">
        <v>84</v>
      </c>
      <c r="B7" s="158" t="s">
        <v>85</v>
      </c>
      <c r="C7" s="23">
        <v>19200</v>
      </c>
      <c r="D7" s="23">
        <v>19200</v>
      </c>
      <c r="E7" s="23"/>
      <c r="F7" s="23">
        <v>19200</v>
      </c>
      <c r="G7" s="23"/>
      <c r="H7" s="23"/>
      <c r="I7" s="23"/>
      <c r="J7" s="23"/>
      <c r="K7" s="23"/>
      <c r="L7" s="23"/>
      <c r="M7" s="23"/>
      <c r="N7" s="23"/>
      <c r="O7" s="23"/>
    </row>
    <row r="8" ht="18.75" customHeight="1" spans="1:15">
      <c r="A8" s="173" t="s">
        <v>86</v>
      </c>
      <c r="B8" s="209" t="s">
        <v>87</v>
      </c>
      <c r="C8" s="23">
        <v>3000</v>
      </c>
      <c r="D8" s="23">
        <v>3000</v>
      </c>
      <c r="E8" s="23"/>
      <c r="F8" s="23">
        <v>3000</v>
      </c>
      <c r="G8" s="23"/>
      <c r="H8" s="23"/>
      <c r="I8" s="23"/>
      <c r="J8" s="23"/>
      <c r="K8" s="23"/>
      <c r="L8" s="23"/>
      <c r="M8" s="23"/>
      <c r="N8" s="23"/>
      <c r="O8" s="23"/>
    </row>
    <row r="9" ht="18.75" customHeight="1" spans="1:15">
      <c r="A9" s="175" t="s">
        <v>88</v>
      </c>
      <c r="B9" s="210" t="s">
        <v>89</v>
      </c>
      <c r="C9" s="23">
        <v>3000</v>
      </c>
      <c r="D9" s="23">
        <v>3000</v>
      </c>
      <c r="E9" s="23"/>
      <c r="F9" s="23">
        <v>3000</v>
      </c>
      <c r="G9" s="23"/>
      <c r="H9" s="23"/>
      <c r="I9" s="23"/>
      <c r="J9" s="23"/>
      <c r="K9" s="23"/>
      <c r="L9" s="23"/>
      <c r="M9" s="23"/>
      <c r="N9" s="23"/>
      <c r="O9" s="23"/>
    </row>
    <row r="10" ht="18.75" customHeight="1" spans="1:15">
      <c r="A10" s="173" t="s">
        <v>90</v>
      </c>
      <c r="B10" s="209" t="s">
        <v>91</v>
      </c>
      <c r="C10" s="23">
        <v>16200</v>
      </c>
      <c r="D10" s="23">
        <v>16200</v>
      </c>
      <c r="E10" s="23"/>
      <c r="F10" s="23">
        <v>16200</v>
      </c>
      <c r="G10" s="23"/>
      <c r="H10" s="23"/>
      <c r="I10" s="23"/>
      <c r="J10" s="23"/>
      <c r="K10" s="23"/>
      <c r="L10" s="23"/>
      <c r="M10" s="23"/>
      <c r="N10" s="23"/>
      <c r="O10" s="23"/>
    </row>
    <row r="11" ht="18.75" customHeight="1" spans="1:15">
      <c r="A11" s="175" t="s">
        <v>92</v>
      </c>
      <c r="B11" s="210" t="s">
        <v>89</v>
      </c>
      <c r="C11" s="23">
        <v>16200</v>
      </c>
      <c r="D11" s="23">
        <v>16200</v>
      </c>
      <c r="E11" s="23"/>
      <c r="F11" s="23">
        <v>16200</v>
      </c>
      <c r="G11" s="23"/>
      <c r="H11" s="23"/>
      <c r="I11" s="23"/>
      <c r="J11" s="23"/>
      <c r="K11" s="23"/>
      <c r="L11" s="23"/>
      <c r="M11" s="23"/>
      <c r="N11" s="23"/>
      <c r="O11" s="23"/>
    </row>
    <row r="12" ht="18.75" customHeight="1" spans="1:15">
      <c r="A12" s="130" t="s">
        <v>93</v>
      </c>
      <c r="B12" s="158" t="s">
        <v>94</v>
      </c>
      <c r="C12" s="23">
        <v>36071477.87</v>
      </c>
      <c r="D12" s="23">
        <v>33932387.87</v>
      </c>
      <c r="E12" s="23">
        <v>33273490.67</v>
      </c>
      <c r="F12" s="23">
        <v>658897.2</v>
      </c>
      <c r="G12" s="23"/>
      <c r="H12" s="23"/>
      <c r="I12" s="23">
        <v>566840</v>
      </c>
      <c r="J12" s="23">
        <v>1572250</v>
      </c>
      <c r="K12" s="23"/>
      <c r="L12" s="23"/>
      <c r="M12" s="23"/>
      <c r="N12" s="23"/>
      <c r="O12" s="23">
        <v>1572250</v>
      </c>
    </row>
    <row r="13" ht="18.75" customHeight="1" spans="1:15">
      <c r="A13" s="173" t="s">
        <v>95</v>
      </c>
      <c r="B13" s="209" t="s">
        <v>96</v>
      </c>
      <c r="C13" s="23">
        <v>12298274.39</v>
      </c>
      <c r="D13" s="23">
        <v>10159184.39</v>
      </c>
      <c r="E13" s="23">
        <v>9619184.39</v>
      </c>
      <c r="F13" s="23">
        <v>540000</v>
      </c>
      <c r="G13" s="23"/>
      <c r="H13" s="23"/>
      <c r="I13" s="23">
        <v>566840</v>
      </c>
      <c r="J13" s="23">
        <v>1572250</v>
      </c>
      <c r="K13" s="23"/>
      <c r="L13" s="23"/>
      <c r="M13" s="23"/>
      <c r="N13" s="23"/>
      <c r="O13" s="23">
        <v>1572250</v>
      </c>
    </row>
    <row r="14" ht="18.75" customHeight="1" spans="1:15">
      <c r="A14" s="175" t="s">
        <v>97</v>
      </c>
      <c r="B14" s="210" t="s">
        <v>98</v>
      </c>
      <c r="C14" s="23">
        <v>1721852.95</v>
      </c>
      <c r="D14" s="23">
        <v>1721852.95</v>
      </c>
      <c r="E14" s="23">
        <v>1721852.95</v>
      </c>
      <c r="F14" s="23"/>
      <c r="G14" s="23"/>
      <c r="H14" s="23"/>
      <c r="I14" s="23"/>
      <c r="J14" s="23"/>
      <c r="K14" s="23"/>
      <c r="L14" s="23"/>
      <c r="M14" s="23"/>
      <c r="N14" s="23"/>
      <c r="O14" s="23"/>
    </row>
    <row r="15" ht="18.75" customHeight="1" spans="1:15">
      <c r="A15" s="175" t="s">
        <v>99</v>
      </c>
      <c r="B15" s="210" t="s">
        <v>100</v>
      </c>
      <c r="C15" s="23">
        <v>10576421.44</v>
      </c>
      <c r="D15" s="23">
        <v>8437331.44</v>
      </c>
      <c r="E15" s="23">
        <v>7897331.44</v>
      </c>
      <c r="F15" s="23">
        <v>540000</v>
      </c>
      <c r="G15" s="23"/>
      <c r="H15" s="23"/>
      <c r="I15" s="23">
        <v>566840</v>
      </c>
      <c r="J15" s="23">
        <v>1572250</v>
      </c>
      <c r="K15" s="23"/>
      <c r="L15" s="23"/>
      <c r="M15" s="23"/>
      <c r="N15" s="23"/>
      <c r="O15" s="23">
        <v>1572250</v>
      </c>
    </row>
    <row r="16" ht="18.75" customHeight="1" spans="1:15">
      <c r="A16" s="173" t="s">
        <v>101</v>
      </c>
      <c r="B16" s="209" t="s">
        <v>102</v>
      </c>
      <c r="C16" s="23">
        <v>23773203.48</v>
      </c>
      <c r="D16" s="23">
        <v>23773203.48</v>
      </c>
      <c r="E16" s="23">
        <v>23654306.28</v>
      </c>
      <c r="F16" s="23">
        <v>118897.2</v>
      </c>
      <c r="G16" s="23"/>
      <c r="H16" s="23"/>
      <c r="I16" s="23"/>
      <c r="J16" s="23"/>
      <c r="K16" s="23"/>
      <c r="L16" s="23"/>
      <c r="M16" s="23"/>
      <c r="N16" s="23"/>
      <c r="O16" s="23"/>
    </row>
    <row r="17" ht="18.75" customHeight="1" spans="1:15">
      <c r="A17" s="175" t="s">
        <v>103</v>
      </c>
      <c r="B17" s="210" t="s">
        <v>104</v>
      </c>
      <c r="C17" s="23">
        <v>1190.7</v>
      </c>
      <c r="D17" s="23">
        <v>1190.7</v>
      </c>
      <c r="E17" s="23"/>
      <c r="F17" s="23">
        <v>1190.7</v>
      </c>
      <c r="G17" s="23"/>
      <c r="H17" s="23"/>
      <c r="I17" s="23"/>
      <c r="J17" s="23"/>
      <c r="K17" s="23"/>
      <c r="L17" s="23"/>
      <c r="M17" s="23"/>
      <c r="N17" s="23"/>
      <c r="O17" s="23"/>
    </row>
    <row r="18" ht="18.75" customHeight="1" spans="1:15">
      <c r="A18" s="175" t="s">
        <v>105</v>
      </c>
      <c r="B18" s="210" t="s">
        <v>106</v>
      </c>
      <c r="C18" s="23">
        <v>13456366</v>
      </c>
      <c r="D18" s="23">
        <v>13456366</v>
      </c>
      <c r="E18" s="23">
        <v>13456366</v>
      </c>
      <c r="F18" s="23"/>
      <c r="G18" s="23"/>
      <c r="H18" s="23"/>
      <c r="I18" s="23"/>
      <c r="J18" s="23"/>
      <c r="K18" s="23"/>
      <c r="L18" s="23"/>
      <c r="M18" s="23"/>
      <c r="N18" s="23"/>
      <c r="O18" s="23"/>
    </row>
    <row r="19" ht="18.75" customHeight="1" spans="1:15">
      <c r="A19" s="175" t="s">
        <v>107</v>
      </c>
      <c r="B19" s="210" t="s">
        <v>108</v>
      </c>
      <c r="C19" s="23">
        <v>10197940.28</v>
      </c>
      <c r="D19" s="23">
        <v>10197940.28</v>
      </c>
      <c r="E19" s="23">
        <v>10197940.28</v>
      </c>
      <c r="F19" s="23"/>
      <c r="G19" s="23"/>
      <c r="H19" s="23"/>
      <c r="I19" s="23"/>
      <c r="J19" s="23"/>
      <c r="K19" s="23"/>
      <c r="L19" s="23"/>
      <c r="M19" s="23"/>
      <c r="N19" s="23"/>
      <c r="O19" s="23"/>
    </row>
    <row r="20" ht="18.75" customHeight="1" spans="1:15">
      <c r="A20" s="175" t="s">
        <v>109</v>
      </c>
      <c r="B20" s="210" t="s">
        <v>110</v>
      </c>
      <c r="C20" s="23">
        <v>7897.5</v>
      </c>
      <c r="D20" s="23">
        <v>7897.5</v>
      </c>
      <c r="E20" s="23"/>
      <c r="F20" s="23">
        <v>7897.5</v>
      </c>
      <c r="G20" s="23"/>
      <c r="H20" s="23"/>
      <c r="I20" s="23"/>
      <c r="J20" s="23"/>
      <c r="K20" s="23"/>
      <c r="L20" s="23"/>
      <c r="M20" s="23"/>
      <c r="N20" s="23"/>
      <c r="O20" s="23"/>
    </row>
    <row r="21" ht="18.75" customHeight="1" spans="1:15">
      <c r="A21" s="175" t="s">
        <v>111</v>
      </c>
      <c r="B21" s="210" t="s">
        <v>112</v>
      </c>
      <c r="C21" s="23">
        <v>109809</v>
      </c>
      <c r="D21" s="23">
        <v>109809</v>
      </c>
      <c r="E21" s="23"/>
      <c r="F21" s="23">
        <v>109809</v>
      </c>
      <c r="G21" s="23"/>
      <c r="H21" s="23"/>
      <c r="I21" s="23"/>
      <c r="J21" s="23"/>
      <c r="K21" s="23"/>
      <c r="L21" s="23"/>
      <c r="M21" s="23"/>
      <c r="N21" s="23"/>
      <c r="O21" s="23"/>
    </row>
    <row r="22" ht="18.75" customHeight="1" spans="1:15">
      <c r="A22" s="130" t="s">
        <v>113</v>
      </c>
      <c r="B22" s="158" t="s">
        <v>114</v>
      </c>
      <c r="C22" s="23">
        <v>162000</v>
      </c>
      <c r="D22" s="23">
        <v>150000</v>
      </c>
      <c r="E22" s="23"/>
      <c r="F22" s="23">
        <v>150000</v>
      </c>
      <c r="G22" s="23"/>
      <c r="H22" s="23"/>
      <c r="I22" s="23"/>
      <c r="J22" s="23">
        <v>12000</v>
      </c>
      <c r="K22" s="23"/>
      <c r="L22" s="23"/>
      <c r="M22" s="23"/>
      <c r="N22" s="23"/>
      <c r="O22" s="23">
        <v>12000</v>
      </c>
    </row>
    <row r="23" ht="18.75" customHeight="1" spans="1:15">
      <c r="A23" s="173" t="s">
        <v>115</v>
      </c>
      <c r="B23" s="209" t="s">
        <v>116</v>
      </c>
      <c r="C23" s="23">
        <v>162000</v>
      </c>
      <c r="D23" s="23">
        <v>150000</v>
      </c>
      <c r="E23" s="23"/>
      <c r="F23" s="23">
        <v>150000</v>
      </c>
      <c r="G23" s="23"/>
      <c r="H23" s="23"/>
      <c r="I23" s="23"/>
      <c r="J23" s="23">
        <v>12000</v>
      </c>
      <c r="K23" s="23"/>
      <c r="L23" s="23"/>
      <c r="M23" s="23"/>
      <c r="N23" s="23"/>
      <c r="O23" s="23">
        <v>12000</v>
      </c>
    </row>
    <row r="24" ht="18.75" customHeight="1" spans="1:15">
      <c r="A24" s="175" t="s">
        <v>117</v>
      </c>
      <c r="B24" s="210" t="s">
        <v>118</v>
      </c>
      <c r="C24" s="23">
        <v>50000</v>
      </c>
      <c r="D24" s="23">
        <v>50000</v>
      </c>
      <c r="E24" s="23"/>
      <c r="F24" s="23">
        <v>50000</v>
      </c>
      <c r="G24" s="23"/>
      <c r="H24" s="23"/>
      <c r="I24" s="23"/>
      <c r="J24" s="23"/>
      <c r="K24" s="23"/>
      <c r="L24" s="23"/>
      <c r="M24" s="23"/>
      <c r="N24" s="23"/>
      <c r="O24" s="23"/>
    </row>
    <row r="25" ht="18.75" customHeight="1" spans="1:15">
      <c r="A25" s="175" t="s">
        <v>119</v>
      </c>
      <c r="B25" s="210" t="s">
        <v>120</v>
      </c>
      <c r="C25" s="23">
        <v>112000</v>
      </c>
      <c r="D25" s="23">
        <v>100000</v>
      </c>
      <c r="E25" s="23"/>
      <c r="F25" s="23">
        <v>100000</v>
      </c>
      <c r="G25" s="23"/>
      <c r="H25" s="23"/>
      <c r="I25" s="23"/>
      <c r="J25" s="23">
        <v>12000</v>
      </c>
      <c r="K25" s="23"/>
      <c r="L25" s="23"/>
      <c r="M25" s="23"/>
      <c r="N25" s="23"/>
      <c r="O25" s="23">
        <v>12000</v>
      </c>
    </row>
    <row r="26" ht="18.75" customHeight="1" spans="1:15">
      <c r="A26" s="130" t="s">
        <v>121</v>
      </c>
      <c r="B26" s="158" t="s">
        <v>122</v>
      </c>
      <c r="C26" s="23">
        <v>5997012.24</v>
      </c>
      <c r="D26" s="23">
        <v>5997012.24</v>
      </c>
      <c r="E26" s="23">
        <v>5997012.24</v>
      </c>
      <c r="F26" s="23"/>
      <c r="G26" s="23"/>
      <c r="H26" s="23"/>
      <c r="I26" s="23"/>
      <c r="J26" s="23"/>
      <c r="K26" s="23"/>
      <c r="L26" s="23"/>
      <c r="M26" s="23"/>
      <c r="N26" s="23"/>
      <c r="O26" s="23"/>
    </row>
    <row r="27" ht="18.75" customHeight="1" spans="1:15">
      <c r="A27" s="173" t="s">
        <v>123</v>
      </c>
      <c r="B27" s="209" t="s">
        <v>124</v>
      </c>
      <c r="C27" s="23">
        <v>5997012.24</v>
      </c>
      <c r="D27" s="23">
        <v>5997012.24</v>
      </c>
      <c r="E27" s="23">
        <v>5997012.24</v>
      </c>
      <c r="F27" s="23"/>
      <c r="G27" s="23"/>
      <c r="H27" s="23"/>
      <c r="I27" s="23"/>
      <c r="J27" s="23"/>
      <c r="K27" s="23"/>
      <c r="L27" s="23"/>
      <c r="M27" s="23"/>
      <c r="N27" s="23"/>
      <c r="O27" s="23"/>
    </row>
    <row r="28" ht="18.75" customHeight="1" spans="1:15">
      <c r="A28" s="175" t="s">
        <v>125</v>
      </c>
      <c r="B28" s="210" t="s">
        <v>126</v>
      </c>
      <c r="C28" s="23">
        <v>296016</v>
      </c>
      <c r="D28" s="23">
        <v>296016</v>
      </c>
      <c r="E28" s="23">
        <v>296016</v>
      </c>
      <c r="F28" s="23"/>
      <c r="G28" s="23"/>
      <c r="H28" s="23"/>
      <c r="I28" s="23"/>
      <c r="J28" s="23"/>
      <c r="K28" s="23"/>
      <c r="L28" s="23"/>
      <c r="M28" s="23"/>
      <c r="N28" s="23"/>
      <c r="O28" s="23"/>
    </row>
    <row r="29" ht="18.75" customHeight="1" spans="1:15">
      <c r="A29" s="175" t="s">
        <v>127</v>
      </c>
      <c r="B29" s="210" t="s">
        <v>128</v>
      </c>
      <c r="C29" s="23">
        <v>777964.56</v>
      </c>
      <c r="D29" s="23">
        <v>777964.56</v>
      </c>
      <c r="E29" s="23">
        <v>777964.56</v>
      </c>
      <c r="F29" s="23"/>
      <c r="G29" s="23"/>
      <c r="H29" s="23"/>
      <c r="I29" s="23"/>
      <c r="J29" s="23"/>
      <c r="K29" s="23"/>
      <c r="L29" s="23"/>
      <c r="M29" s="23"/>
      <c r="N29" s="23"/>
      <c r="O29" s="23"/>
    </row>
    <row r="30" ht="18.75" customHeight="1" spans="1:15">
      <c r="A30" s="175" t="s">
        <v>129</v>
      </c>
      <c r="B30" s="210" t="s">
        <v>130</v>
      </c>
      <c r="C30" s="23">
        <v>4923031.68</v>
      </c>
      <c r="D30" s="23">
        <v>4923031.68</v>
      </c>
      <c r="E30" s="23">
        <v>4923031.68</v>
      </c>
      <c r="F30" s="23"/>
      <c r="G30" s="23"/>
      <c r="H30" s="23"/>
      <c r="I30" s="23"/>
      <c r="J30" s="23"/>
      <c r="K30" s="23"/>
      <c r="L30" s="23"/>
      <c r="M30" s="23"/>
      <c r="N30" s="23"/>
      <c r="O30" s="23"/>
    </row>
    <row r="31" ht="18.75" customHeight="1" spans="1:15">
      <c r="A31" s="130" t="s">
        <v>131</v>
      </c>
      <c r="B31" s="158" t="s">
        <v>132</v>
      </c>
      <c r="C31" s="23">
        <v>2318644.72</v>
      </c>
      <c r="D31" s="23">
        <v>2318644.72</v>
      </c>
      <c r="E31" s="23">
        <v>2318644.72</v>
      </c>
      <c r="F31" s="23"/>
      <c r="G31" s="23"/>
      <c r="H31" s="23"/>
      <c r="I31" s="23"/>
      <c r="J31" s="23"/>
      <c r="K31" s="23"/>
      <c r="L31" s="23"/>
      <c r="M31" s="23"/>
      <c r="N31" s="23"/>
      <c r="O31" s="23"/>
    </row>
    <row r="32" ht="18.75" customHeight="1" spans="1:15">
      <c r="A32" s="173" t="s">
        <v>133</v>
      </c>
      <c r="B32" s="209" t="s">
        <v>134</v>
      </c>
      <c r="C32" s="23">
        <v>2318644.72</v>
      </c>
      <c r="D32" s="23">
        <v>2318644.72</v>
      </c>
      <c r="E32" s="23">
        <v>2318644.72</v>
      </c>
      <c r="F32" s="23"/>
      <c r="G32" s="23"/>
      <c r="H32" s="23"/>
      <c r="I32" s="23"/>
      <c r="J32" s="23"/>
      <c r="K32" s="23"/>
      <c r="L32" s="23"/>
      <c r="M32" s="23"/>
      <c r="N32" s="23"/>
      <c r="O32" s="23"/>
    </row>
    <row r="33" ht="18.75" customHeight="1" spans="1:15">
      <c r="A33" s="175" t="s">
        <v>135</v>
      </c>
      <c r="B33" s="210" t="s">
        <v>136</v>
      </c>
      <c r="C33" s="23">
        <v>94220.12</v>
      </c>
      <c r="D33" s="23">
        <v>94220.12</v>
      </c>
      <c r="E33" s="23">
        <v>94220.12</v>
      </c>
      <c r="F33" s="23"/>
      <c r="G33" s="23"/>
      <c r="H33" s="23"/>
      <c r="I33" s="23"/>
      <c r="J33" s="23"/>
      <c r="K33" s="23"/>
      <c r="L33" s="23"/>
      <c r="M33" s="23"/>
      <c r="N33" s="23"/>
      <c r="O33" s="23"/>
    </row>
    <row r="34" ht="18.75" customHeight="1" spans="1:15">
      <c r="A34" s="175" t="s">
        <v>137</v>
      </c>
      <c r="B34" s="210" t="s">
        <v>138</v>
      </c>
      <c r="C34" s="23">
        <v>2090381.65</v>
      </c>
      <c r="D34" s="23">
        <v>2090381.65</v>
      </c>
      <c r="E34" s="23">
        <v>2090381.65</v>
      </c>
      <c r="F34" s="23"/>
      <c r="G34" s="23"/>
      <c r="H34" s="23"/>
      <c r="I34" s="23"/>
      <c r="J34" s="23"/>
      <c r="K34" s="23"/>
      <c r="L34" s="23"/>
      <c r="M34" s="23"/>
      <c r="N34" s="23"/>
      <c r="O34" s="23"/>
    </row>
    <row r="35" ht="18.75" customHeight="1" spans="1:15">
      <c r="A35" s="175" t="s">
        <v>139</v>
      </c>
      <c r="B35" s="210" t="s">
        <v>140</v>
      </c>
      <c r="C35" s="23">
        <v>134042.95</v>
      </c>
      <c r="D35" s="23">
        <v>134042.95</v>
      </c>
      <c r="E35" s="23">
        <v>134042.95</v>
      </c>
      <c r="F35" s="23"/>
      <c r="G35" s="23"/>
      <c r="H35" s="23"/>
      <c r="I35" s="23"/>
      <c r="J35" s="23"/>
      <c r="K35" s="23"/>
      <c r="L35" s="23"/>
      <c r="M35" s="23"/>
      <c r="N35" s="23"/>
      <c r="O35" s="23"/>
    </row>
    <row r="36" ht="18.75" customHeight="1" spans="1:15">
      <c r="A36" s="130" t="s">
        <v>141</v>
      </c>
      <c r="B36" s="158" t="s">
        <v>142</v>
      </c>
      <c r="C36" s="23">
        <v>3124312</v>
      </c>
      <c r="D36" s="23">
        <v>3124312</v>
      </c>
      <c r="E36" s="23">
        <v>3124312</v>
      </c>
      <c r="F36" s="23"/>
      <c r="G36" s="23"/>
      <c r="H36" s="23"/>
      <c r="I36" s="23"/>
      <c r="J36" s="23"/>
      <c r="K36" s="23"/>
      <c r="L36" s="23"/>
      <c r="M36" s="23"/>
      <c r="N36" s="23"/>
      <c r="O36" s="23"/>
    </row>
    <row r="37" ht="18.75" customHeight="1" spans="1:15">
      <c r="A37" s="173" t="s">
        <v>143</v>
      </c>
      <c r="B37" s="209" t="s">
        <v>144</v>
      </c>
      <c r="C37" s="23">
        <v>3124312</v>
      </c>
      <c r="D37" s="23">
        <v>3124312</v>
      </c>
      <c r="E37" s="23">
        <v>3124312</v>
      </c>
      <c r="F37" s="23"/>
      <c r="G37" s="23"/>
      <c r="H37" s="23"/>
      <c r="I37" s="23"/>
      <c r="J37" s="23"/>
      <c r="K37" s="23"/>
      <c r="L37" s="23"/>
      <c r="M37" s="23"/>
      <c r="N37" s="23"/>
      <c r="O37" s="23"/>
    </row>
    <row r="38" ht="18.75" customHeight="1" spans="1:15">
      <c r="A38" s="175" t="s">
        <v>145</v>
      </c>
      <c r="B38" s="210" t="s">
        <v>146</v>
      </c>
      <c r="C38" s="23">
        <v>3124312</v>
      </c>
      <c r="D38" s="23">
        <v>3124312</v>
      </c>
      <c r="E38" s="23">
        <v>3124312</v>
      </c>
      <c r="F38" s="23"/>
      <c r="G38" s="23"/>
      <c r="H38" s="23"/>
      <c r="I38" s="23"/>
      <c r="J38" s="23"/>
      <c r="K38" s="23"/>
      <c r="L38" s="23"/>
      <c r="M38" s="23"/>
      <c r="N38" s="23"/>
      <c r="O38" s="23"/>
    </row>
    <row r="39" ht="18.75" customHeight="1" spans="1:15">
      <c r="A39" s="177" t="s">
        <v>147</v>
      </c>
      <c r="B39" s="178" t="s">
        <v>147</v>
      </c>
      <c r="C39" s="23">
        <v>47692646.83</v>
      </c>
      <c r="D39" s="23">
        <v>45541556.83</v>
      </c>
      <c r="E39" s="23">
        <v>44713459.63</v>
      </c>
      <c r="F39" s="23">
        <v>828097.2</v>
      </c>
      <c r="G39" s="23"/>
      <c r="H39" s="23"/>
      <c r="I39" s="23">
        <v>566840</v>
      </c>
      <c r="J39" s="23">
        <v>1584250</v>
      </c>
      <c r="K39" s="23"/>
      <c r="L39" s="23"/>
      <c r="M39" s="23"/>
      <c r="N39" s="23"/>
      <c r="O39" s="23">
        <v>1584250</v>
      </c>
    </row>
  </sheetData>
  <mergeCells count="11">
    <mergeCell ref="A2:O2"/>
    <mergeCell ref="A3:L3"/>
    <mergeCell ref="D4:F4"/>
    <mergeCell ref="J4:O4"/>
    <mergeCell ref="A39:B39"/>
    <mergeCell ref="A4:A5"/>
    <mergeCell ref="B4:B5"/>
    <mergeCell ref="C4:C5"/>
    <mergeCell ref="G4:G5"/>
    <mergeCell ref="H4:H5"/>
    <mergeCell ref="I4:I5"/>
  </mergeCells>
  <printOptions horizontalCentered="1"/>
  <pageMargins left="0.39" right="0.39" top="0.51" bottom="0.51" header="0.31" footer="0.31"/>
  <pageSetup paperSize="9" scale="58"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6"/>
  <sheetViews>
    <sheetView showZeros="0" topLeftCell="A9" workbookViewId="0">
      <selection activeCell="B36" sqref="B36"/>
    </sheetView>
  </sheetViews>
  <sheetFormatPr defaultColWidth="9.13888888888889" defaultRowHeight="14.25" customHeight="1" outlineLevelCol="3"/>
  <cols>
    <col min="1" max="1" width="39.287037037037" customWidth="1"/>
    <col min="2" max="2" width="30.8518518518519" customWidth="1"/>
    <col min="3" max="3" width="35.8518518518519" customWidth="1"/>
    <col min="4" max="4" width="29.8518518518519" customWidth="1"/>
  </cols>
  <sheetData>
    <row r="1" ht="15" customHeight="1" spans="1:4">
      <c r="A1" s="1"/>
      <c r="B1" s="1"/>
      <c r="C1" s="1"/>
      <c r="D1" s="40" t="s">
        <v>148</v>
      </c>
    </row>
    <row r="2" ht="36" customHeight="1" spans="1:4">
      <c r="A2" s="5" t="str">
        <f>"2025"&amp;"年部门财政拨款收支预算总表"</f>
        <v>2025年部门财政拨款收支预算总表</v>
      </c>
      <c r="B2" s="156"/>
      <c r="C2" s="156"/>
      <c r="D2" s="156"/>
    </row>
    <row r="3" ht="18.75" customHeight="1" spans="1:4">
      <c r="A3" s="7" t="str">
        <f>"单位名称："&amp;"凤庆县教育体育局"</f>
        <v>单位名称：凤庆县教育体育局</v>
      </c>
      <c r="B3" s="157"/>
      <c r="C3" s="157"/>
      <c r="D3" s="40" t="s">
        <v>1</v>
      </c>
    </row>
    <row r="4" ht="18.75" customHeight="1" spans="1:4">
      <c r="A4" s="12" t="s">
        <v>2</v>
      </c>
      <c r="B4" s="14"/>
      <c r="C4" s="12" t="s">
        <v>3</v>
      </c>
      <c r="D4" s="14"/>
    </row>
    <row r="5" ht="18.75" customHeight="1" spans="1:4">
      <c r="A5" s="31" t="s">
        <v>4</v>
      </c>
      <c r="B5" s="106" t="str">
        <f>"2025"&amp;"年预算数"</f>
        <v>2025年预算数</v>
      </c>
      <c r="C5" s="31" t="s">
        <v>149</v>
      </c>
      <c r="D5" s="106" t="str">
        <f>"2025"&amp;"年预算数"</f>
        <v>2025年预算数</v>
      </c>
    </row>
    <row r="6" ht="18.75" customHeight="1" spans="1:4">
      <c r="A6" s="33"/>
      <c r="B6" s="18"/>
      <c r="C6" s="33"/>
      <c r="D6" s="18"/>
    </row>
    <row r="7" ht="18.75" customHeight="1" spans="1:4">
      <c r="A7" s="158" t="s">
        <v>150</v>
      </c>
      <c r="B7" s="23">
        <v>45541556.83</v>
      </c>
      <c r="C7" s="22" t="s">
        <v>151</v>
      </c>
      <c r="D7" s="23">
        <v>45541556.83</v>
      </c>
    </row>
    <row r="8" ht="18.75" customHeight="1" spans="1:4">
      <c r="A8" s="159" t="s">
        <v>152</v>
      </c>
      <c r="B8" s="23">
        <v>45541556.83</v>
      </c>
      <c r="C8" s="22" t="s">
        <v>153</v>
      </c>
      <c r="D8" s="23">
        <v>19200</v>
      </c>
    </row>
    <row r="9" ht="18.75" customHeight="1" spans="1:4">
      <c r="A9" s="159" t="s">
        <v>154</v>
      </c>
      <c r="B9" s="23"/>
      <c r="C9" s="22" t="s">
        <v>155</v>
      </c>
      <c r="D9" s="23"/>
    </row>
    <row r="10" ht="18.75" customHeight="1" spans="1:4">
      <c r="A10" s="159" t="s">
        <v>156</v>
      </c>
      <c r="B10" s="23"/>
      <c r="C10" s="22" t="s">
        <v>157</v>
      </c>
      <c r="D10" s="23"/>
    </row>
    <row r="11" ht="18.75" customHeight="1" spans="1:4">
      <c r="A11" s="160" t="s">
        <v>158</v>
      </c>
      <c r="B11" s="23"/>
      <c r="C11" s="161" t="s">
        <v>159</v>
      </c>
      <c r="D11" s="23"/>
    </row>
    <row r="12" ht="18.75" customHeight="1" spans="1:4">
      <c r="A12" s="162" t="s">
        <v>152</v>
      </c>
      <c r="B12" s="23"/>
      <c r="C12" s="163" t="s">
        <v>160</v>
      </c>
      <c r="D12" s="23">
        <v>33932387.87</v>
      </c>
    </row>
    <row r="13" ht="18.75" customHeight="1" spans="1:4">
      <c r="A13" s="162" t="s">
        <v>154</v>
      </c>
      <c r="B13" s="23"/>
      <c r="C13" s="163" t="s">
        <v>161</v>
      </c>
      <c r="D13" s="23"/>
    </row>
    <row r="14" ht="18.75" customHeight="1" spans="1:4">
      <c r="A14" s="162" t="s">
        <v>156</v>
      </c>
      <c r="B14" s="23"/>
      <c r="C14" s="163" t="s">
        <v>162</v>
      </c>
      <c r="D14" s="23">
        <v>150000</v>
      </c>
    </row>
    <row r="15" ht="18.75" customHeight="1" spans="1:4">
      <c r="A15" s="162" t="s">
        <v>26</v>
      </c>
      <c r="B15" s="23"/>
      <c r="C15" s="163" t="s">
        <v>163</v>
      </c>
      <c r="D15" s="23">
        <v>5997012.24</v>
      </c>
    </row>
    <row r="16" ht="18.75" customHeight="1" spans="1:4">
      <c r="A16" s="162" t="s">
        <v>26</v>
      </c>
      <c r="B16" s="23" t="s">
        <v>26</v>
      </c>
      <c r="C16" s="163" t="s">
        <v>164</v>
      </c>
      <c r="D16" s="23">
        <v>2318644.72</v>
      </c>
    </row>
    <row r="17" ht="18.75" customHeight="1" spans="1:4">
      <c r="A17" s="164" t="s">
        <v>26</v>
      </c>
      <c r="B17" s="23" t="s">
        <v>26</v>
      </c>
      <c r="C17" s="163" t="s">
        <v>165</v>
      </c>
      <c r="D17" s="23"/>
    </row>
    <row r="18" ht="18.75" customHeight="1" spans="1:4">
      <c r="A18" s="164" t="s">
        <v>26</v>
      </c>
      <c r="B18" s="23" t="s">
        <v>26</v>
      </c>
      <c r="C18" s="163" t="s">
        <v>166</v>
      </c>
      <c r="D18" s="23"/>
    </row>
    <row r="19" ht="18.75" customHeight="1" spans="1:4">
      <c r="A19" s="165" t="s">
        <v>26</v>
      </c>
      <c r="B19" s="23" t="s">
        <v>26</v>
      </c>
      <c r="C19" s="163" t="s">
        <v>167</v>
      </c>
      <c r="D19" s="23"/>
    </row>
    <row r="20" ht="18.75" customHeight="1" spans="1:4">
      <c r="A20" s="165" t="s">
        <v>26</v>
      </c>
      <c r="B20" s="23" t="s">
        <v>26</v>
      </c>
      <c r="C20" s="163" t="s">
        <v>168</v>
      </c>
      <c r="D20" s="23"/>
    </row>
    <row r="21" ht="18.75" customHeight="1" spans="1:4">
      <c r="A21" s="165" t="s">
        <v>26</v>
      </c>
      <c r="B21" s="23" t="s">
        <v>26</v>
      </c>
      <c r="C21" s="163" t="s">
        <v>169</v>
      </c>
      <c r="D21" s="23"/>
    </row>
    <row r="22" ht="18.75" customHeight="1" spans="1:4">
      <c r="A22" s="165" t="s">
        <v>26</v>
      </c>
      <c r="B22" s="23" t="s">
        <v>26</v>
      </c>
      <c r="C22" s="163" t="s">
        <v>170</v>
      </c>
      <c r="D22" s="23"/>
    </row>
    <row r="23" ht="18.75" customHeight="1" spans="1:4">
      <c r="A23" s="165" t="s">
        <v>26</v>
      </c>
      <c r="B23" s="23" t="s">
        <v>26</v>
      </c>
      <c r="C23" s="163" t="s">
        <v>171</v>
      </c>
      <c r="D23" s="23"/>
    </row>
    <row r="24" ht="18.75" customHeight="1" spans="1:4">
      <c r="A24" s="165" t="s">
        <v>26</v>
      </c>
      <c r="B24" s="23" t="s">
        <v>26</v>
      </c>
      <c r="C24" s="163" t="s">
        <v>172</v>
      </c>
      <c r="D24" s="23"/>
    </row>
    <row r="25" ht="18.75" customHeight="1" spans="1:4">
      <c r="A25" s="165" t="s">
        <v>26</v>
      </c>
      <c r="B25" s="23" t="s">
        <v>26</v>
      </c>
      <c r="C25" s="163" t="s">
        <v>173</v>
      </c>
      <c r="D25" s="23"/>
    </row>
    <row r="26" ht="18.75" customHeight="1" spans="1:4">
      <c r="A26" s="165" t="s">
        <v>26</v>
      </c>
      <c r="B26" s="23" t="s">
        <v>26</v>
      </c>
      <c r="C26" s="163" t="s">
        <v>174</v>
      </c>
      <c r="D26" s="23">
        <v>3124312</v>
      </c>
    </row>
    <row r="27" ht="18.75" customHeight="1" spans="1:4">
      <c r="A27" s="165" t="s">
        <v>26</v>
      </c>
      <c r="B27" s="23" t="s">
        <v>26</v>
      </c>
      <c r="C27" s="163" t="s">
        <v>175</v>
      </c>
      <c r="D27" s="23"/>
    </row>
    <row r="28" ht="18.75" customHeight="1" spans="1:4">
      <c r="A28" s="165" t="s">
        <v>26</v>
      </c>
      <c r="B28" s="23" t="s">
        <v>26</v>
      </c>
      <c r="C28" s="163" t="s">
        <v>176</v>
      </c>
      <c r="D28" s="23"/>
    </row>
    <row r="29" ht="18.75" customHeight="1" spans="1:4">
      <c r="A29" s="165" t="s">
        <v>26</v>
      </c>
      <c r="B29" s="23" t="s">
        <v>26</v>
      </c>
      <c r="C29" s="163" t="s">
        <v>177</v>
      </c>
      <c r="D29" s="23"/>
    </row>
    <row r="30" ht="18.75" customHeight="1" spans="1:4">
      <c r="A30" s="165" t="s">
        <v>26</v>
      </c>
      <c r="B30" s="23" t="s">
        <v>26</v>
      </c>
      <c r="C30" s="163" t="s">
        <v>178</v>
      </c>
      <c r="D30" s="23"/>
    </row>
    <row r="31" ht="18.75" customHeight="1" spans="1:4">
      <c r="A31" s="166" t="s">
        <v>26</v>
      </c>
      <c r="B31" s="23" t="s">
        <v>26</v>
      </c>
      <c r="C31" s="163" t="s">
        <v>179</v>
      </c>
      <c r="D31" s="23"/>
    </row>
    <row r="32" ht="18.75" customHeight="1" spans="1:4">
      <c r="A32" s="166" t="s">
        <v>26</v>
      </c>
      <c r="B32" s="23" t="s">
        <v>26</v>
      </c>
      <c r="C32" s="163" t="s">
        <v>180</v>
      </c>
      <c r="D32" s="23"/>
    </row>
    <row r="33" ht="18.75" customHeight="1" spans="1:4">
      <c r="A33" s="166" t="s">
        <v>26</v>
      </c>
      <c r="B33" s="23" t="s">
        <v>26</v>
      </c>
      <c r="C33" s="163" t="s">
        <v>181</v>
      </c>
      <c r="D33" s="23"/>
    </row>
    <row r="34" ht="18.75" customHeight="1" spans="1:4">
      <c r="A34" s="166"/>
      <c r="B34" s="23"/>
      <c r="C34" s="163" t="s">
        <v>182</v>
      </c>
      <c r="D34" s="23"/>
    </row>
    <row r="35" ht="18.75" customHeight="1" spans="1:4">
      <c r="A35" s="166" t="s">
        <v>26</v>
      </c>
      <c r="B35" s="23" t="s">
        <v>26</v>
      </c>
      <c r="C35" s="163" t="s">
        <v>183</v>
      </c>
      <c r="D35" s="23"/>
    </row>
    <row r="36" ht="18.75" customHeight="1" spans="1:4">
      <c r="A36" s="55" t="s">
        <v>184</v>
      </c>
      <c r="B36" s="167">
        <v>45541556.83</v>
      </c>
      <c r="C36" s="168" t="s">
        <v>52</v>
      </c>
      <c r="D36" s="167">
        <v>45541556.83</v>
      </c>
    </row>
  </sheetData>
  <mergeCells count="8">
    <mergeCell ref="A2:D2"/>
    <mergeCell ref="A3:B3"/>
    <mergeCell ref="A4:B4"/>
    <mergeCell ref="C4:D4"/>
    <mergeCell ref="A5:A6"/>
    <mergeCell ref="B5:B6"/>
    <mergeCell ref="C5:C6"/>
    <mergeCell ref="D5:D6"/>
  </mergeCells>
  <printOptions horizontalCentered="1"/>
  <pageMargins left="0.39" right="0.39" top="0.51" bottom="0.51" header="0.31" footer="0.31"/>
  <pageSetup paperSize="9" scale="78"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39"/>
  <sheetViews>
    <sheetView showZeros="0" topLeftCell="A9" workbookViewId="0">
      <selection activeCell="C38" sqref="C38"/>
    </sheetView>
  </sheetViews>
  <sheetFormatPr defaultColWidth="9.13888888888889" defaultRowHeight="14.25" customHeight="1" outlineLevelCol="6"/>
  <cols>
    <col min="1" max="1" width="20.1388888888889" customWidth="1"/>
    <col min="2" max="2" width="44" customWidth="1"/>
    <col min="3" max="3" width="24.287037037037" customWidth="1"/>
    <col min="4" max="4" width="20.4166666666667" customWidth="1"/>
    <col min="5" max="7" width="24.287037037037" customWidth="1"/>
  </cols>
  <sheetData>
    <row r="1" ht="15" customHeight="1" spans="4:7">
      <c r="D1" s="146"/>
      <c r="F1" s="57"/>
      <c r="G1" s="40" t="s">
        <v>185</v>
      </c>
    </row>
    <row r="2" ht="39" customHeight="1" spans="1:7">
      <c r="A2" s="5" t="str">
        <f>"2025"&amp;"年一般公共预算支出预算表（按功能科目分类）"</f>
        <v>2025年一般公共预算支出预算表（按功能科目分类）</v>
      </c>
      <c r="B2" s="147"/>
      <c r="C2" s="147"/>
      <c r="D2" s="147"/>
      <c r="E2" s="147"/>
      <c r="F2" s="147"/>
      <c r="G2" s="147"/>
    </row>
    <row r="3" ht="18" customHeight="1" spans="1:7">
      <c r="A3" s="148" t="str">
        <f>"单位名称："&amp;"凤庆县教育体育局"</f>
        <v>单位名称：凤庆县教育体育局</v>
      </c>
      <c r="B3" s="29"/>
      <c r="C3" s="30"/>
      <c r="D3" s="30"/>
      <c r="E3" s="30"/>
      <c r="F3" s="101"/>
      <c r="G3" s="40" t="s">
        <v>1</v>
      </c>
    </row>
    <row r="4" ht="20.25" customHeight="1" spans="1:7">
      <c r="A4" s="149" t="s">
        <v>186</v>
      </c>
      <c r="B4" s="150"/>
      <c r="C4" s="106" t="s">
        <v>56</v>
      </c>
      <c r="D4" s="128" t="s">
        <v>75</v>
      </c>
      <c r="E4" s="13"/>
      <c r="F4" s="14"/>
      <c r="G4" s="121" t="s">
        <v>76</v>
      </c>
    </row>
    <row r="5" ht="20.25" customHeight="1" spans="1:7">
      <c r="A5" s="151" t="s">
        <v>73</v>
      </c>
      <c r="B5" s="151" t="s">
        <v>74</v>
      </c>
      <c r="C5" s="33"/>
      <c r="D5" s="66" t="s">
        <v>58</v>
      </c>
      <c r="E5" s="66" t="s">
        <v>187</v>
      </c>
      <c r="F5" s="66" t="s">
        <v>188</v>
      </c>
      <c r="G5" s="94"/>
    </row>
    <row r="6" ht="19.5" customHeight="1" spans="1:7">
      <c r="A6" s="151" t="s">
        <v>189</v>
      </c>
      <c r="B6" s="151" t="s">
        <v>190</v>
      </c>
      <c r="C6" s="151" t="s">
        <v>191</v>
      </c>
      <c r="D6" s="66">
        <v>4</v>
      </c>
      <c r="E6" s="152" t="s">
        <v>192</v>
      </c>
      <c r="F6" s="152" t="s">
        <v>193</v>
      </c>
      <c r="G6" s="151" t="s">
        <v>194</v>
      </c>
    </row>
    <row r="7" ht="18" customHeight="1" spans="1:7">
      <c r="A7" s="34" t="s">
        <v>84</v>
      </c>
      <c r="B7" s="34" t="s">
        <v>85</v>
      </c>
      <c r="C7" s="23">
        <v>19200</v>
      </c>
      <c r="D7" s="23"/>
      <c r="E7" s="23"/>
      <c r="F7" s="23"/>
      <c r="G7" s="23">
        <v>19200</v>
      </c>
    </row>
    <row r="8" ht="18" customHeight="1" spans="1:7">
      <c r="A8" s="117" t="s">
        <v>86</v>
      </c>
      <c r="B8" s="117" t="s">
        <v>87</v>
      </c>
      <c r="C8" s="23">
        <v>3000</v>
      </c>
      <c r="D8" s="23"/>
      <c r="E8" s="23"/>
      <c r="F8" s="23"/>
      <c r="G8" s="23">
        <v>3000</v>
      </c>
    </row>
    <row r="9" ht="18" customHeight="1" spans="1:7">
      <c r="A9" s="153" t="s">
        <v>88</v>
      </c>
      <c r="B9" s="153" t="s">
        <v>89</v>
      </c>
      <c r="C9" s="23">
        <v>3000</v>
      </c>
      <c r="D9" s="23"/>
      <c r="E9" s="23"/>
      <c r="F9" s="23"/>
      <c r="G9" s="23">
        <v>3000</v>
      </c>
    </row>
    <row r="10" ht="18" customHeight="1" spans="1:7">
      <c r="A10" s="117" t="s">
        <v>90</v>
      </c>
      <c r="B10" s="117" t="s">
        <v>91</v>
      </c>
      <c r="C10" s="23">
        <v>16200</v>
      </c>
      <c r="D10" s="23"/>
      <c r="E10" s="23"/>
      <c r="F10" s="23"/>
      <c r="G10" s="23">
        <v>16200</v>
      </c>
    </row>
    <row r="11" ht="18" customHeight="1" spans="1:7">
      <c r="A11" s="153" t="s">
        <v>92</v>
      </c>
      <c r="B11" s="153" t="s">
        <v>89</v>
      </c>
      <c r="C11" s="23">
        <v>16200</v>
      </c>
      <c r="D11" s="23"/>
      <c r="E11" s="23"/>
      <c r="F11" s="23"/>
      <c r="G11" s="23">
        <v>16200</v>
      </c>
    </row>
    <row r="12" ht="18" customHeight="1" spans="1:7">
      <c r="A12" s="34" t="s">
        <v>93</v>
      </c>
      <c r="B12" s="34" t="s">
        <v>94</v>
      </c>
      <c r="C12" s="23">
        <v>33932387.87</v>
      </c>
      <c r="D12" s="23">
        <v>33273490.67</v>
      </c>
      <c r="E12" s="23">
        <v>32733852.67</v>
      </c>
      <c r="F12" s="23">
        <v>539638</v>
      </c>
      <c r="G12" s="23">
        <v>658897.2</v>
      </c>
    </row>
    <row r="13" ht="18" customHeight="1" spans="1:7">
      <c r="A13" s="117" t="s">
        <v>95</v>
      </c>
      <c r="B13" s="117" t="s">
        <v>96</v>
      </c>
      <c r="C13" s="23">
        <v>10159184.39</v>
      </c>
      <c r="D13" s="23">
        <v>9619184.39</v>
      </c>
      <c r="E13" s="23">
        <v>9079546.39</v>
      </c>
      <c r="F13" s="23">
        <v>539638</v>
      </c>
      <c r="G13" s="23">
        <v>540000</v>
      </c>
    </row>
    <row r="14" ht="18" customHeight="1" spans="1:7">
      <c r="A14" s="153" t="s">
        <v>97</v>
      </c>
      <c r="B14" s="153" t="s">
        <v>98</v>
      </c>
      <c r="C14" s="23">
        <v>1721852.95</v>
      </c>
      <c r="D14" s="23">
        <v>1721852.95</v>
      </c>
      <c r="E14" s="23">
        <v>1544527.95</v>
      </c>
      <c r="F14" s="23">
        <v>177325</v>
      </c>
      <c r="G14" s="23"/>
    </row>
    <row r="15" ht="18" customHeight="1" spans="1:7">
      <c r="A15" s="153" t="s">
        <v>99</v>
      </c>
      <c r="B15" s="153" t="s">
        <v>100</v>
      </c>
      <c r="C15" s="23">
        <v>8437331.44</v>
      </c>
      <c r="D15" s="23">
        <v>7897331.44</v>
      </c>
      <c r="E15" s="23">
        <v>7535018.44</v>
      </c>
      <c r="F15" s="23">
        <v>362313</v>
      </c>
      <c r="G15" s="23">
        <v>540000</v>
      </c>
    </row>
    <row r="16" ht="18" customHeight="1" spans="1:7">
      <c r="A16" s="117" t="s">
        <v>101</v>
      </c>
      <c r="B16" s="117" t="s">
        <v>102</v>
      </c>
      <c r="C16" s="23">
        <v>23773203.48</v>
      </c>
      <c r="D16" s="23">
        <v>23654306.28</v>
      </c>
      <c r="E16" s="23">
        <v>23654306.28</v>
      </c>
      <c r="F16" s="23"/>
      <c r="G16" s="23">
        <v>118897.2</v>
      </c>
    </row>
    <row r="17" ht="18" customHeight="1" spans="1:7">
      <c r="A17" s="153" t="s">
        <v>103</v>
      </c>
      <c r="B17" s="153" t="s">
        <v>104</v>
      </c>
      <c r="C17" s="23">
        <v>1190.7</v>
      </c>
      <c r="D17" s="23"/>
      <c r="E17" s="23"/>
      <c r="F17" s="23"/>
      <c r="G17" s="23">
        <v>1190.7</v>
      </c>
    </row>
    <row r="18" ht="18" customHeight="1" spans="1:7">
      <c r="A18" s="153" t="s">
        <v>105</v>
      </c>
      <c r="B18" s="153" t="s">
        <v>106</v>
      </c>
      <c r="C18" s="23">
        <v>13456366</v>
      </c>
      <c r="D18" s="23">
        <v>13456366</v>
      </c>
      <c r="E18" s="23">
        <v>13456366</v>
      </c>
      <c r="F18" s="23"/>
      <c r="G18" s="23"/>
    </row>
    <row r="19" ht="18" customHeight="1" spans="1:7">
      <c r="A19" s="153" t="s">
        <v>107</v>
      </c>
      <c r="B19" s="153" t="s">
        <v>108</v>
      </c>
      <c r="C19" s="23">
        <v>10197940.28</v>
      </c>
      <c r="D19" s="23">
        <v>10197940.28</v>
      </c>
      <c r="E19" s="23">
        <v>10197940.28</v>
      </c>
      <c r="F19" s="23"/>
      <c r="G19" s="23"/>
    </row>
    <row r="20" ht="18" customHeight="1" spans="1:7">
      <c r="A20" s="153" t="s">
        <v>109</v>
      </c>
      <c r="B20" s="153" t="s">
        <v>110</v>
      </c>
      <c r="C20" s="23">
        <v>7897.5</v>
      </c>
      <c r="D20" s="23"/>
      <c r="E20" s="23"/>
      <c r="F20" s="23"/>
      <c r="G20" s="23">
        <v>7897.5</v>
      </c>
    </row>
    <row r="21" ht="18" customHeight="1" spans="1:7">
      <c r="A21" s="153" t="s">
        <v>111</v>
      </c>
      <c r="B21" s="153" t="s">
        <v>112</v>
      </c>
      <c r="C21" s="23">
        <v>109809</v>
      </c>
      <c r="D21" s="23"/>
      <c r="E21" s="23"/>
      <c r="F21" s="23"/>
      <c r="G21" s="23">
        <v>109809</v>
      </c>
    </row>
    <row r="22" ht="18" customHeight="1" spans="1:7">
      <c r="A22" s="34" t="s">
        <v>113</v>
      </c>
      <c r="B22" s="34" t="s">
        <v>114</v>
      </c>
      <c r="C22" s="23">
        <v>150000</v>
      </c>
      <c r="D22" s="23"/>
      <c r="E22" s="23"/>
      <c r="F22" s="23"/>
      <c r="G22" s="23">
        <v>150000</v>
      </c>
    </row>
    <row r="23" ht="18" customHeight="1" spans="1:7">
      <c r="A23" s="117" t="s">
        <v>115</v>
      </c>
      <c r="B23" s="117" t="s">
        <v>116</v>
      </c>
      <c r="C23" s="23">
        <v>150000</v>
      </c>
      <c r="D23" s="23"/>
      <c r="E23" s="23"/>
      <c r="F23" s="23"/>
      <c r="G23" s="23">
        <v>150000</v>
      </c>
    </row>
    <row r="24" ht="18" customHeight="1" spans="1:7">
      <c r="A24" s="153" t="s">
        <v>117</v>
      </c>
      <c r="B24" s="153" t="s">
        <v>118</v>
      </c>
      <c r="C24" s="23">
        <v>50000</v>
      </c>
      <c r="D24" s="23"/>
      <c r="E24" s="23"/>
      <c r="F24" s="23"/>
      <c r="G24" s="23">
        <v>50000</v>
      </c>
    </row>
    <row r="25" ht="18" customHeight="1" spans="1:7">
      <c r="A25" s="153" t="s">
        <v>119</v>
      </c>
      <c r="B25" s="153" t="s">
        <v>120</v>
      </c>
      <c r="C25" s="23">
        <v>100000</v>
      </c>
      <c r="D25" s="23"/>
      <c r="E25" s="23"/>
      <c r="F25" s="23"/>
      <c r="G25" s="23">
        <v>100000</v>
      </c>
    </row>
    <row r="26" ht="18" customHeight="1" spans="1:7">
      <c r="A26" s="34" t="s">
        <v>121</v>
      </c>
      <c r="B26" s="34" t="s">
        <v>122</v>
      </c>
      <c r="C26" s="23">
        <v>5997012.24</v>
      </c>
      <c r="D26" s="23">
        <v>5997012.24</v>
      </c>
      <c r="E26" s="23">
        <v>5997012.24</v>
      </c>
      <c r="F26" s="23"/>
      <c r="G26" s="23"/>
    </row>
    <row r="27" ht="18" customHeight="1" spans="1:7">
      <c r="A27" s="117" t="s">
        <v>123</v>
      </c>
      <c r="B27" s="117" t="s">
        <v>124</v>
      </c>
      <c r="C27" s="23">
        <v>5997012.24</v>
      </c>
      <c r="D27" s="23">
        <v>5997012.24</v>
      </c>
      <c r="E27" s="23">
        <v>5997012.24</v>
      </c>
      <c r="F27" s="23"/>
      <c r="G27" s="23"/>
    </row>
    <row r="28" ht="18" customHeight="1" spans="1:7">
      <c r="A28" s="153" t="s">
        <v>125</v>
      </c>
      <c r="B28" s="153" t="s">
        <v>126</v>
      </c>
      <c r="C28" s="23">
        <v>296016</v>
      </c>
      <c r="D28" s="23">
        <v>296016</v>
      </c>
      <c r="E28" s="23">
        <v>296016</v>
      </c>
      <c r="F28" s="23"/>
      <c r="G28" s="23"/>
    </row>
    <row r="29" ht="18" customHeight="1" spans="1:7">
      <c r="A29" s="153" t="s">
        <v>127</v>
      </c>
      <c r="B29" s="153" t="s">
        <v>128</v>
      </c>
      <c r="C29" s="23">
        <v>777964.56</v>
      </c>
      <c r="D29" s="23">
        <v>777964.56</v>
      </c>
      <c r="E29" s="23">
        <v>777964.56</v>
      </c>
      <c r="F29" s="23"/>
      <c r="G29" s="23"/>
    </row>
    <row r="30" ht="18" customHeight="1" spans="1:7">
      <c r="A30" s="153" t="s">
        <v>129</v>
      </c>
      <c r="B30" s="153" t="s">
        <v>130</v>
      </c>
      <c r="C30" s="23">
        <v>4923031.68</v>
      </c>
      <c r="D30" s="23">
        <v>4923031.68</v>
      </c>
      <c r="E30" s="23">
        <v>4923031.68</v>
      </c>
      <c r="F30" s="23"/>
      <c r="G30" s="23"/>
    </row>
    <row r="31" ht="18" customHeight="1" spans="1:7">
      <c r="A31" s="34" t="s">
        <v>131</v>
      </c>
      <c r="B31" s="34" t="s">
        <v>132</v>
      </c>
      <c r="C31" s="23">
        <v>2318644.72</v>
      </c>
      <c r="D31" s="23">
        <v>2318644.72</v>
      </c>
      <c r="E31" s="23">
        <v>2318644.72</v>
      </c>
      <c r="F31" s="23"/>
      <c r="G31" s="23"/>
    </row>
    <row r="32" ht="18" customHeight="1" spans="1:7">
      <c r="A32" s="117" t="s">
        <v>133</v>
      </c>
      <c r="B32" s="117" t="s">
        <v>134</v>
      </c>
      <c r="C32" s="23">
        <v>2318644.72</v>
      </c>
      <c r="D32" s="23">
        <v>2318644.72</v>
      </c>
      <c r="E32" s="23">
        <v>2318644.72</v>
      </c>
      <c r="F32" s="23"/>
      <c r="G32" s="23"/>
    </row>
    <row r="33" ht="18" customHeight="1" spans="1:7">
      <c r="A33" s="153" t="s">
        <v>135</v>
      </c>
      <c r="B33" s="153" t="s">
        <v>136</v>
      </c>
      <c r="C33" s="23">
        <v>94220.12</v>
      </c>
      <c r="D33" s="23">
        <v>94220.12</v>
      </c>
      <c r="E33" s="23">
        <v>94220.12</v>
      </c>
      <c r="F33" s="23"/>
      <c r="G33" s="23"/>
    </row>
    <row r="34" ht="18" customHeight="1" spans="1:7">
      <c r="A34" s="153" t="s">
        <v>137</v>
      </c>
      <c r="B34" s="153" t="s">
        <v>138</v>
      </c>
      <c r="C34" s="23">
        <v>2090381.65</v>
      </c>
      <c r="D34" s="23">
        <v>2090381.65</v>
      </c>
      <c r="E34" s="23">
        <v>2090381.65</v>
      </c>
      <c r="F34" s="23"/>
      <c r="G34" s="23"/>
    </row>
    <row r="35" ht="18" customHeight="1" spans="1:7">
      <c r="A35" s="153" t="s">
        <v>139</v>
      </c>
      <c r="B35" s="153" t="s">
        <v>140</v>
      </c>
      <c r="C35" s="23">
        <v>134042.95</v>
      </c>
      <c r="D35" s="23">
        <v>134042.95</v>
      </c>
      <c r="E35" s="23">
        <v>134042.95</v>
      </c>
      <c r="F35" s="23"/>
      <c r="G35" s="23"/>
    </row>
    <row r="36" ht="18" customHeight="1" spans="1:7">
      <c r="A36" s="34" t="s">
        <v>141</v>
      </c>
      <c r="B36" s="34" t="s">
        <v>142</v>
      </c>
      <c r="C36" s="23">
        <v>3124312</v>
      </c>
      <c r="D36" s="23">
        <v>3124312</v>
      </c>
      <c r="E36" s="23">
        <v>3124312</v>
      </c>
      <c r="F36" s="23"/>
      <c r="G36" s="23"/>
    </row>
    <row r="37" ht="18" customHeight="1" spans="1:7">
      <c r="A37" s="117" t="s">
        <v>143</v>
      </c>
      <c r="B37" s="117" t="s">
        <v>144</v>
      </c>
      <c r="C37" s="23">
        <v>3124312</v>
      </c>
      <c r="D37" s="23">
        <v>3124312</v>
      </c>
      <c r="E37" s="23">
        <v>3124312</v>
      </c>
      <c r="F37" s="23"/>
      <c r="G37" s="23"/>
    </row>
    <row r="38" ht="18" customHeight="1" spans="1:7">
      <c r="A38" s="153" t="s">
        <v>145</v>
      </c>
      <c r="B38" s="153" t="s">
        <v>146</v>
      </c>
      <c r="C38" s="23">
        <v>3124312</v>
      </c>
      <c r="D38" s="23">
        <v>3124312</v>
      </c>
      <c r="E38" s="23">
        <v>3124312</v>
      </c>
      <c r="F38" s="23"/>
      <c r="G38" s="23"/>
    </row>
    <row r="39" ht="18" customHeight="1" spans="1:7">
      <c r="A39" s="154" t="s">
        <v>147</v>
      </c>
      <c r="B39" s="155" t="s">
        <v>147</v>
      </c>
      <c r="C39" s="23">
        <v>45541556.83</v>
      </c>
      <c r="D39" s="23">
        <v>44713459.63</v>
      </c>
      <c r="E39" s="23">
        <v>44173821.63</v>
      </c>
      <c r="F39" s="23">
        <v>539638</v>
      </c>
      <c r="G39" s="23">
        <v>828097.2</v>
      </c>
    </row>
  </sheetData>
  <mergeCells count="7">
    <mergeCell ref="A2:G2"/>
    <mergeCell ref="A3:E3"/>
    <mergeCell ref="A4:B4"/>
    <mergeCell ref="D4:F4"/>
    <mergeCell ref="A39:B39"/>
    <mergeCell ref="C4:C5"/>
    <mergeCell ref="G4:G5"/>
  </mergeCells>
  <printOptions horizontalCentered="1"/>
  <pageMargins left="0.39" right="0.39" top="0.58" bottom="0.58" header="0.5" footer="0.5"/>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11"/>
  <sheetViews>
    <sheetView showZeros="0" workbookViewId="0">
      <selection activeCell="B9" sqref="B9"/>
    </sheetView>
  </sheetViews>
  <sheetFormatPr defaultColWidth="9.13888888888889" defaultRowHeight="14.25" customHeight="1" outlineLevelCol="6"/>
  <cols>
    <col min="1" max="1" width="23.5740740740741" customWidth="1"/>
    <col min="2" max="7" width="22.8518518518519" customWidth="1"/>
  </cols>
  <sheetData>
    <row r="1" ht="15" customHeight="1" spans="1:7">
      <c r="A1" s="136"/>
      <c r="B1" s="137"/>
      <c r="C1" s="138"/>
      <c r="D1" s="62"/>
      <c r="G1" s="87" t="s">
        <v>195</v>
      </c>
    </row>
    <row r="2" ht="39" customHeight="1" spans="1:7">
      <c r="A2" s="126" t="str">
        <f>"2025"&amp;"年“三公”经费支出预算表"</f>
        <v>2025年“三公”经费支出预算表</v>
      </c>
      <c r="B2" s="52"/>
      <c r="C2" s="52"/>
      <c r="D2" s="52"/>
      <c r="E2" s="52"/>
      <c r="F2" s="52"/>
      <c r="G2" s="52"/>
    </row>
    <row r="3" ht="18.75" customHeight="1" spans="1:7">
      <c r="A3" s="42" t="str">
        <f>"单位名称："&amp;"凤庆县教育体育局"</f>
        <v>单位名称：凤庆县教育体育局</v>
      </c>
      <c r="B3" s="137"/>
      <c r="C3" s="138"/>
      <c r="D3" s="62"/>
      <c r="E3" s="30"/>
      <c r="G3" s="87" t="s">
        <v>196</v>
      </c>
    </row>
    <row r="4" ht="18.75" customHeight="1" spans="1:7">
      <c r="A4" s="10" t="s">
        <v>197</v>
      </c>
      <c r="B4" s="10" t="s">
        <v>198</v>
      </c>
      <c r="C4" s="31" t="s">
        <v>199</v>
      </c>
      <c r="D4" s="12" t="s">
        <v>200</v>
      </c>
      <c r="E4" s="13"/>
      <c r="F4" s="14"/>
      <c r="G4" s="31" t="s">
        <v>201</v>
      </c>
    </row>
    <row r="5" ht="18.75" customHeight="1" spans="1:7">
      <c r="A5" s="17"/>
      <c r="B5" s="139"/>
      <c r="C5" s="33"/>
      <c r="D5" s="66" t="s">
        <v>58</v>
      </c>
      <c r="E5" s="66" t="s">
        <v>202</v>
      </c>
      <c r="F5" s="66" t="s">
        <v>203</v>
      </c>
      <c r="G5" s="33"/>
    </row>
    <row r="6" ht="18.75" customHeight="1" spans="1:7">
      <c r="A6" s="140" t="s">
        <v>56</v>
      </c>
      <c r="B6" s="141">
        <v>1</v>
      </c>
      <c r="C6" s="142">
        <v>2</v>
      </c>
      <c r="D6" s="143">
        <v>3</v>
      </c>
      <c r="E6" s="143">
        <v>4</v>
      </c>
      <c r="F6" s="143">
        <v>5</v>
      </c>
      <c r="G6" s="142">
        <v>6</v>
      </c>
    </row>
    <row r="7" ht="18.75" customHeight="1" spans="1:7">
      <c r="A7" s="140" t="s">
        <v>56</v>
      </c>
      <c r="B7" s="144">
        <v>45500</v>
      </c>
      <c r="C7" s="144"/>
      <c r="D7" s="144">
        <v>20000</v>
      </c>
      <c r="E7" s="144"/>
      <c r="F7" s="144">
        <v>20000</v>
      </c>
      <c r="G7" s="144">
        <v>25500</v>
      </c>
    </row>
    <row r="8" ht="18.75" customHeight="1" spans="1:7">
      <c r="A8" s="145" t="s">
        <v>204</v>
      </c>
      <c r="B8" s="144"/>
      <c r="C8" s="144"/>
      <c r="D8" s="144"/>
      <c r="E8" s="144"/>
      <c r="F8" s="144"/>
      <c r="G8" s="144"/>
    </row>
    <row r="9" ht="18.75" customHeight="1" spans="1:7">
      <c r="A9" s="145" t="s">
        <v>205</v>
      </c>
      <c r="B9" s="144">
        <v>45500</v>
      </c>
      <c r="C9" s="144"/>
      <c r="D9" s="144">
        <v>20000</v>
      </c>
      <c r="E9" s="144"/>
      <c r="F9" s="144">
        <v>20000</v>
      </c>
      <c r="G9" s="144">
        <v>25500</v>
      </c>
    </row>
    <row r="10" ht="18.75" customHeight="1" spans="1:7">
      <c r="A10" s="145" t="s">
        <v>206</v>
      </c>
      <c r="B10" s="144"/>
      <c r="C10" s="144"/>
      <c r="D10" s="144"/>
      <c r="E10" s="144"/>
      <c r="F10" s="144"/>
      <c r="G10" s="144"/>
    </row>
    <row r="11" ht="18.75" customHeight="1" spans="1:7">
      <c r="A11" s="145" t="s">
        <v>207</v>
      </c>
      <c r="B11" s="144"/>
      <c r="C11" s="144"/>
      <c r="D11" s="144"/>
      <c r="E11" s="144"/>
      <c r="F11" s="144"/>
      <c r="G11" s="144"/>
    </row>
  </sheetData>
  <mergeCells count="7">
    <mergeCell ref="A2:G2"/>
    <mergeCell ref="A3:D3"/>
    <mergeCell ref="D4:F4"/>
    <mergeCell ref="A4:A6"/>
    <mergeCell ref="B4:B5"/>
    <mergeCell ref="C4:C5"/>
    <mergeCell ref="G4:G5"/>
  </mergeCells>
  <printOptions horizontalCentered="1"/>
  <pageMargins left="0.39" right="0.39" top="0.58" bottom="0.58" header="0.51" footer="0.51"/>
  <pageSetup paperSize="9" fitToHeight="10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81"/>
  <sheetViews>
    <sheetView showZeros="0" topLeftCell="A58" workbookViewId="0">
      <selection activeCell="D14" sqref="D14"/>
    </sheetView>
  </sheetViews>
  <sheetFormatPr defaultColWidth="9.13888888888889" defaultRowHeight="14.25" customHeight="1"/>
  <cols>
    <col min="1" max="1" width="32.8518518518519" customWidth="1"/>
    <col min="2" max="2" width="25.4166666666667" customWidth="1"/>
    <col min="3" max="3" width="26.5740740740741" customWidth="1"/>
    <col min="4" max="4" width="10.1388888888889" customWidth="1"/>
    <col min="5" max="5" width="28.5925925925926" customWidth="1"/>
    <col min="6" max="6" width="10.287037037037" customWidth="1"/>
    <col min="7" max="7" width="24.712962962963" customWidth="1"/>
    <col min="8" max="21" width="19.8518518518519" customWidth="1"/>
    <col min="22" max="23" width="20" customWidth="1"/>
  </cols>
  <sheetData>
    <row r="1" ht="15" customHeight="1" spans="2:23">
      <c r="B1" s="124"/>
      <c r="D1" s="125"/>
      <c r="E1" s="125"/>
      <c r="F1" s="125"/>
      <c r="G1" s="125"/>
      <c r="H1" s="67"/>
      <c r="I1" s="67"/>
      <c r="J1" s="67"/>
      <c r="K1" s="67"/>
      <c r="L1" s="67"/>
      <c r="M1" s="67"/>
      <c r="N1" s="30"/>
      <c r="O1" s="30"/>
      <c r="P1" s="30"/>
      <c r="Q1" s="67"/>
      <c r="U1" s="124"/>
      <c r="W1" s="39" t="s">
        <v>208</v>
      </c>
    </row>
    <row r="2" ht="39.75" customHeight="1" spans="1:23">
      <c r="A2" s="126" t="str">
        <f>"2025"&amp;"年部门基本支出预算表"</f>
        <v>2025年部门基本支出预算表</v>
      </c>
      <c r="B2" s="52"/>
      <c r="C2" s="52"/>
      <c r="D2" s="52"/>
      <c r="E2" s="52"/>
      <c r="F2" s="52"/>
      <c r="G2" s="52"/>
      <c r="H2" s="52"/>
      <c r="I2" s="52"/>
      <c r="J2" s="52"/>
      <c r="K2" s="52"/>
      <c r="L2" s="52"/>
      <c r="M2" s="52"/>
      <c r="N2" s="6"/>
      <c r="O2" s="6"/>
      <c r="P2" s="6"/>
      <c r="Q2" s="52"/>
      <c r="R2" s="52"/>
      <c r="S2" s="52"/>
      <c r="T2" s="52"/>
      <c r="U2" s="52"/>
      <c r="V2" s="52"/>
      <c r="W2" s="52"/>
    </row>
    <row r="3" ht="18.75" customHeight="1" spans="1:23">
      <c r="A3" s="7" t="str">
        <f>"单位名称："&amp;"凤庆县教育体育局"</f>
        <v>单位名称：凤庆县教育体育局</v>
      </c>
      <c r="B3" s="127"/>
      <c r="C3" s="127"/>
      <c r="D3" s="127"/>
      <c r="E3" s="127"/>
      <c r="F3" s="127"/>
      <c r="G3" s="127"/>
      <c r="H3" s="71"/>
      <c r="I3" s="71"/>
      <c r="J3" s="71"/>
      <c r="K3" s="71"/>
      <c r="L3" s="71"/>
      <c r="M3" s="71"/>
      <c r="N3" s="93"/>
      <c r="O3" s="93"/>
      <c r="P3" s="93"/>
      <c r="Q3" s="71"/>
      <c r="U3" s="124"/>
      <c r="W3" s="39" t="s">
        <v>196</v>
      </c>
    </row>
    <row r="4" ht="18" customHeight="1" spans="1:23">
      <c r="A4" s="10" t="s">
        <v>209</v>
      </c>
      <c r="B4" s="10" t="s">
        <v>210</v>
      </c>
      <c r="C4" s="10" t="s">
        <v>211</v>
      </c>
      <c r="D4" s="10" t="s">
        <v>212</v>
      </c>
      <c r="E4" s="10" t="s">
        <v>213</v>
      </c>
      <c r="F4" s="10" t="s">
        <v>214</v>
      </c>
      <c r="G4" s="10" t="s">
        <v>215</v>
      </c>
      <c r="H4" s="128" t="s">
        <v>216</v>
      </c>
      <c r="I4" s="64" t="s">
        <v>216</v>
      </c>
      <c r="J4" s="64"/>
      <c r="K4" s="64"/>
      <c r="L4" s="64"/>
      <c r="M4" s="64"/>
      <c r="N4" s="13"/>
      <c r="O4" s="13"/>
      <c r="P4" s="13"/>
      <c r="Q4" s="74" t="s">
        <v>62</v>
      </c>
      <c r="R4" s="64" t="s">
        <v>78</v>
      </c>
      <c r="S4" s="64"/>
      <c r="T4" s="64"/>
      <c r="U4" s="64"/>
      <c r="V4" s="64"/>
      <c r="W4" s="131"/>
    </row>
    <row r="5" ht="18" customHeight="1" spans="1:23">
      <c r="A5" s="15"/>
      <c r="B5" s="123"/>
      <c r="C5" s="15"/>
      <c r="D5" s="15"/>
      <c r="E5" s="15"/>
      <c r="F5" s="15"/>
      <c r="G5" s="15"/>
      <c r="H5" s="106" t="s">
        <v>217</v>
      </c>
      <c r="I5" s="128" t="s">
        <v>59</v>
      </c>
      <c r="J5" s="64"/>
      <c r="K5" s="64"/>
      <c r="L5" s="64"/>
      <c r="M5" s="131"/>
      <c r="N5" s="12" t="s">
        <v>218</v>
      </c>
      <c r="O5" s="13"/>
      <c r="P5" s="14"/>
      <c r="Q5" s="10" t="s">
        <v>62</v>
      </c>
      <c r="R5" s="128" t="s">
        <v>78</v>
      </c>
      <c r="S5" s="74" t="s">
        <v>65</v>
      </c>
      <c r="T5" s="64" t="s">
        <v>78</v>
      </c>
      <c r="U5" s="74" t="s">
        <v>67</v>
      </c>
      <c r="V5" s="74" t="s">
        <v>68</v>
      </c>
      <c r="W5" s="133" t="s">
        <v>69</v>
      </c>
    </row>
    <row r="6" ht="18.75" customHeight="1" spans="1:23">
      <c r="A6" s="32"/>
      <c r="B6" s="32"/>
      <c r="C6" s="32"/>
      <c r="D6" s="32"/>
      <c r="E6" s="32"/>
      <c r="F6" s="32"/>
      <c r="G6" s="32"/>
      <c r="H6" s="32"/>
      <c r="I6" s="132" t="s">
        <v>219</v>
      </c>
      <c r="J6" s="10" t="s">
        <v>220</v>
      </c>
      <c r="K6" s="10" t="s">
        <v>221</v>
      </c>
      <c r="L6" s="10" t="s">
        <v>222</v>
      </c>
      <c r="M6" s="10" t="s">
        <v>223</v>
      </c>
      <c r="N6" s="10" t="s">
        <v>59</v>
      </c>
      <c r="O6" s="10" t="s">
        <v>60</v>
      </c>
      <c r="P6" s="10" t="s">
        <v>61</v>
      </c>
      <c r="Q6" s="32"/>
      <c r="R6" s="10" t="s">
        <v>58</v>
      </c>
      <c r="S6" s="10" t="s">
        <v>65</v>
      </c>
      <c r="T6" s="10" t="s">
        <v>224</v>
      </c>
      <c r="U6" s="10" t="s">
        <v>67</v>
      </c>
      <c r="V6" s="10" t="s">
        <v>68</v>
      </c>
      <c r="W6" s="10" t="s">
        <v>69</v>
      </c>
    </row>
    <row r="7" ht="37.5" customHeight="1" spans="1:23">
      <c r="A7" s="109"/>
      <c r="B7" s="109"/>
      <c r="C7" s="109"/>
      <c r="D7" s="109"/>
      <c r="E7" s="109"/>
      <c r="F7" s="109"/>
      <c r="G7" s="109"/>
      <c r="H7" s="109"/>
      <c r="I7" s="92"/>
      <c r="J7" s="17" t="s">
        <v>225</v>
      </c>
      <c r="K7" s="17" t="s">
        <v>221</v>
      </c>
      <c r="L7" s="17" t="s">
        <v>222</v>
      </c>
      <c r="M7" s="17" t="s">
        <v>223</v>
      </c>
      <c r="N7" s="17" t="s">
        <v>221</v>
      </c>
      <c r="O7" s="17" t="s">
        <v>222</v>
      </c>
      <c r="P7" s="17" t="s">
        <v>223</v>
      </c>
      <c r="Q7" s="17" t="s">
        <v>62</v>
      </c>
      <c r="R7" s="17" t="s">
        <v>58</v>
      </c>
      <c r="S7" s="17" t="s">
        <v>65</v>
      </c>
      <c r="T7" s="17" t="s">
        <v>224</v>
      </c>
      <c r="U7" s="17" t="s">
        <v>67</v>
      </c>
      <c r="V7" s="17" t="s">
        <v>68</v>
      </c>
      <c r="W7" s="17" t="s">
        <v>69</v>
      </c>
    </row>
    <row r="8" ht="19.5" customHeight="1" spans="1:23">
      <c r="A8" s="129">
        <v>1</v>
      </c>
      <c r="B8" s="129">
        <v>2</v>
      </c>
      <c r="C8" s="129">
        <v>3</v>
      </c>
      <c r="D8" s="129">
        <v>4</v>
      </c>
      <c r="E8" s="129">
        <v>5</v>
      </c>
      <c r="F8" s="129">
        <v>6</v>
      </c>
      <c r="G8" s="129">
        <v>7</v>
      </c>
      <c r="H8" s="129">
        <v>8</v>
      </c>
      <c r="I8" s="129">
        <v>9</v>
      </c>
      <c r="J8" s="129">
        <v>10</v>
      </c>
      <c r="K8" s="129">
        <v>11</v>
      </c>
      <c r="L8" s="129">
        <v>12</v>
      </c>
      <c r="M8" s="129">
        <v>13</v>
      </c>
      <c r="N8" s="129">
        <v>14</v>
      </c>
      <c r="O8" s="129">
        <v>15</v>
      </c>
      <c r="P8" s="129">
        <v>16</v>
      </c>
      <c r="Q8" s="129">
        <v>17</v>
      </c>
      <c r="R8" s="129">
        <v>18</v>
      </c>
      <c r="S8" s="129">
        <v>19</v>
      </c>
      <c r="T8" s="129">
        <v>20</v>
      </c>
      <c r="U8" s="129">
        <v>21</v>
      </c>
      <c r="V8" s="129">
        <v>22</v>
      </c>
      <c r="W8" s="129">
        <v>23</v>
      </c>
    </row>
    <row r="9" ht="21" customHeight="1" spans="1:23">
      <c r="A9" s="130" t="s">
        <v>71</v>
      </c>
      <c r="B9" s="130"/>
      <c r="C9" s="130"/>
      <c r="D9" s="130"/>
      <c r="E9" s="130"/>
      <c r="F9" s="130"/>
      <c r="G9" s="130"/>
      <c r="H9" s="23">
        <v>44720459.63</v>
      </c>
      <c r="I9" s="23">
        <v>44713459.63</v>
      </c>
      <c r="J9" s="23"/>
      <c r="K9" s="23"/>
      <c r="L9" s="23">
        <v>44713459.63</v>
      </c>
      <c r="M9" s="23"/>
      <c r="N9" s="23"/>
      <c r="O9" s="23"/>
      <c r="P9" s="23"/>
      <c r="Q9" s="23"/>
      <c r="R9" s="23">
        <v>7000</v>
      </c>
      <c r="S9" s="23"/>
      <c r="T9" s="23"/>
      <c r="U9" s="23"/>
      <c r="V9" s="23"/>
      <c r="W9" s="23">
        <v>7000</v>
      </c>
    </row>
    <row r="10" ht="21" customHeight="1" spans="1:23">
      <c r="A10" s="130"/>
      <c r="B10" s="21" t="s">
        <v>226</v>
      </c>
      <c r="C10" s="21" t="s">
        <v>227</v>
      </c>
      <c r="D10" s="21" t="s">
        <v>99</v>
      </c>
      <c r="E10" s="21" t="s">
        <v>100</v>
      </c>
      <c r="F10" s="21" t="s">
        <v>228</v>
      </c>
      <c r="G10" s="21" t="s">
        <v>229</v>
      </c>
      <c r="H10" s="23">
        <v>3735036</v>
      </c>
      <c r="I10" s="23">
        <v>3735036</v>
      </c>
      <c r="J10" s="23"/>
      <c r="K10" s="23"/>
      <c r="L10" s="23">
        <v>3735036</v>
      </c>
      <c r="M10" s="23"/>
      <c r="N10" s="23"/>
      <c r="O10" s="23"/>
      <c r="P10" s="23"/>
      <c r="Q10" s="23"/>
      <c r="R10" s="23"/>
      <c r="S10" s="23"/>
      <c r="T10" s="23"/>
      <c r="U10" s="23"/>
      <c r="V10" s="23"/>
      <c r="W10" s="23"/>
    </row>
    <row r="11" ht="21" customHeight="1" spans="1:23">
      <c r="A11" s="24"/>
      <c r="B11" s="21" t="s">
        <v>230</v>
      </c>
      <c r="C11" s="21" t="s">
        <v>231</v>
      </c>
      <c r="D11" s="21" t="s">
        <v>97</v>
      </c>
      <c r="E11" s="21" t="s">
        <v>98</v>
      </c>
      <c r="F11" s="21" t="s">
        <v>228</v>
      </c>
      <c r="G11" s="21" t="s">
        <v>229</v>
      </c>
      <c r="H11" s="23">
        <v>605724</v>
      </c>
      <c r="I11" s="23">
        <v>605724</v>
      </c>
      <c r="J11" s="23"/>
      <c r="K11" s="23"/>
      <c r="L11" s="23">
        <v>605724</v>
      </c>
      <c r="M11" s="23"/>
      <c r="N11" s="23"/>
      <c r="O11" s="23"/>
      <c r="P11" s="23"/>
      <c r="Q11" s="23"/>
      <c r="R11" s="23"/>
      <c r="S11" s="23"/>
      <c r="T11" s="23"/>
      <c r="U11" s="23"/>
      <c r="V11" s="23"/>
      <c r="W11" s="23"/>
    </row>
    <row r="12" ht="21" customHeight="1" spans="1:23">
      <c r="A12" s="24"/>
      <c r="B12" s="21" t="s">
        <v>230</v>
      </c>
      <c r="C12" s="21" t="s">
        <v>231</v>
      </c>
      <c r="D12" s="21" t="s">
        <v>97</v>
      </c>
      <c r="E12" s="21" t="s">
        <v>98</v>
      </c>
      <c r="F12" s="21" t="s">
        <v>232</v>
      </c>
      <c r="G12" s="21" t="s">
        <v>233</v>
      </c>
      <c r="H12" s="23">
        <v>508680</v>
      </c>
      <c r="I12" s="23">
        <v>508680</v>
      </c>
      <c r="J12" s="23"/>
      <c r="K12" s="23"/>
      <c r="L12" s="23">
        <v>508680</v>
      </c>
      <c r="M12" s="23"/>
      <c r="N12" s="23"/>
      <c r="O12" s="23"/>
      <c r="P12" s="23"/>
      <c r="Q12" s="23"/>
      <c r="R12" s="23"/>
      <c r="S12" s="23"/>
      <c r="T12" s="23"/>
      <c r="U12" s="23"/>
      <c r="V12" s="23"/>
      <c r="W12" s="23"/>
    </row>
    <row r="13" ht="21" customHeight="1" spans="1:23">
      <c r="A13" s="24"/>
      <c r="B13" s="21" t="s">
        <v>226</v>
      </c>
      <c r="C13" s="21" t="s">
        <v>227</v>
      </c>
      <c r="D13" s="21" t="s">
        <v>99</v>
      </c>
      <c r="E13" s="21" t="s">
        <v>100</v>
      </c>
      <c r="F13" s="21" t="s">
        <v>232</v>
      </c>
      <c r="G13" s="21" t="s">
        <v>233</v>
      </c>
      <c r="H13" s="23">
        <v>310932</v>
      </c>
      <c r="I13" s="23">
        <v>310932</v>
      </c>
      <c r="J13" s="23"/>
      <c r="K13" s="23"/>
      <c r="L13" s="23">
        <v>310932</v>
      </c>
      <c r="M13" s="23"/>
      <c r="N13" s="23"/>
      <c r="O13" s="23"/>
      <c r="P13" s="23"/>
      <c r="Q13" s="23"/>
      <c r="R13" s="23"/>
      <c r="S13" s="23"/>
      <c r="T13" s="23"/>
      <c r="U13" s="23"/>
      <c r="V13" s="23"/>
      <c r="W13" s="23"/>
    </row>
    <row r="14" ht="21" customHeight="1" spans="1:23">
      <c r="A14" s="24"/>
      <c r="B14" s="21" t="s">
        <v>230</v>
      </c>
      <c r="C14" s="21" t="s">
        <v>231</v>
      </c>
      <c r="D14" s="21" t="s">
        <v>97</v>
      </c>
      <c r="E14" s="21" t="s">
        <v>98</v>
      </c>
      <c r="F14" s="21" t="s">
        <v>232</v>
      </c>
      <c r="G14" s="21" t="s">
        <v>233</v>
      </c>
      <c r="H14" s="23">
        <v>127800</v>
      </c>
      <c r="I14" s="23">
        <v>127800</v>
      </c>
      <c r="J14" s="23"/>
      <c r="K14" s="23"/>
      <c r="L14" s="23">
        <v>127800</v>
      </c>
      <c r="M14" s="23"/>
      <c r="N14" s="23"/>
      <c r="O14" s="23"/>
      <c r="P14" s="23"/>
      <c r="Q14" s="23"/>
      <c r="R14" s="23"/>
      <c r="S14" s="23"/>
      <c r="T14" s="23"/>
      <c r="U14" s="23"/>
      <c r="V14" s="23"/>
      <c r="W14" s="23"/>
    </row>
    <row r="15" ht="21" customHeight="1" spans="1:23">
      <c r="A15" s="24"/>
      <c r="B15" s="21" t="s">
        <v>234</v>
      </c>
      <c r="C15" s="21" t="s">
        <v>235</v>
      </c>
      <c r="D15" s="21" t="s">
        <v>105</v>
      </c>
      <c r="E15" s="21" t="s">
        <v>106</v>
      </c>
      <c r="F15" s="21" t="s">
        <v>232</v>
      </c>
      <c r="G15" s="21" t="s">
        <v>233</v>
      </c>
      <c r="H15" s="23">
        <v>864000</v>
      </c>
      <c r="I15" s="23">
        <v>864000</v>
      </c>
      <c r="J15" s="23"/>
      <c r="K15" s="23"/>
      <c r="L15" s="23">
        <v>864000</v>
      </c>
      <c r="M15" s="23"/>
      <c r="N15" s="23"/>
      <c r="O15" s="23"/>
      <c r="P15" s="23"/>
      <c r="Q15" s="23"/>
      <c r="R15" s="23"/>
      <c r="S15" s="23"/>
      <c r="T15" s="23"/>
      <c r="U15" s="23"/>
      <c r="V15" s="23"/>
      <c r="W15" s="23"/>
    </row>
    <row r="16" ht="21" customHeight="1" spans="1:23">
      <c r="A16" s="24"/>
      <c r="B16" s="21" t="s">
        <v>234</v>
      </c>
      <c r="C16" s="21" t="s">
        <v>235</v>
      </c>
      <c r="D16" s="21" t="s">
        <v>107</v>
      </c>
      <c r="E16" s="21" t="s">
        <v>108</v>
      </c>
      <c r="F16" s="21" t="s">
        <v>232</v>
      </c>
      <c r="G16" s="21" t="s">
        <v>233</v>
      </c>
      <c r="H16" s="23">
        <v>648000</v>
      </c>
      <c r="I16" s="23">
        <v>648000</v>
      </c>
      <c r="J16" s="23"/>
      <c r="K16" s="23"/>
      <c r="L16" s="23">
        <v>648000</v>
      </c>
      <c r="M16" s="23"/>
      <c r="N16" s="23"/>
      <c r="O16" s="23"/>
      <c r="P16" s="23"/>
      <c r="Q16" s="23"/>
      <c r="R16" s="23"/>
      <c r="S16" s="23"/>
      <c r="T16" s="23"/>
      <c r="U16" s="23"/>
      <c r="V16" s="23"/>
      <c r="W16" s="23"/>
    </row>
    <row r="17" ht="21" customHeight="1" spans="1:23">
      <c r="A17" s="24"/>
      <c r="B17" s="21" t="s">
        <v>226</v>
      </c>
      <c r="C17" s="21" t="s">
        <v>227</v>
      </c>
      <c r="D17" s="21" t="s">
        <v>105</v>
      </c>
      <c r="E17" s="21" t="s">
        <v>106</v>
      </c>
      <c r="F17" s="21" t="s">
        <v>232</v>
      </c>
      <c r="G17" s="21" t="s">
        <v>233</v>
      </c>
      <c r="H17" s="23">
        <v>740280</v>
      </c>
      <c r="I17" s="23">
        <v>740280</v>
      </c>
      <c r="J17" s="23"/>
      <c r="K17" s="23"/>
      <c r="L17" s="23">
        <v>740280</v>
      </c>
      <c r="M17" s="23"/>
      <c r="N17" s="23"/>
      <c r="O17" s="23"/>
      <c r="P17" s="23"/>
      <c r="Q17" s="23"/>
      <c r="R17" s="23"/>
      <c r="S17" s="23"/>
      <c r="T17" s="23"/>
      <c r="U17" s="23"/>
      <c r="V17" s="23"/>
      <c r="W17" s="23"/>
    </row>
    <row r="18" ht="21" customHeight="1" spans="1:23">
      <c r="A18" s="24"/>
      <c r="B18" s="21" t="s">
        <v>226</v>
      </c>
      <c r="C18" s="21" t="s">
        <v>227</v>
      </c>
      <c r="D18" s="21" t="s">
        <v>105</v>
      </c>
      <c r="E18" s="21" t="s">
        <v>106</v>
      </c>
      <c r="F18" s="21" t="s">
        <v>228</v>
      </c>
      <c r="G18" s="21" t="s">
        <v>229</v>
      </c>
      <c r="H18" s="23">
        <v>4131300</v>
      </c>
      <c r="I18" s="23">
        <v>4131300</v>
      </c>
      <c r="J18" s="23"/>
      <c r="K18" s="23"/>
      <c r="L18" s="23">
        <v>4131300</v>
      </c>
      <c r="M18" s="23"/>
      <c r="N18" s="23"/>
      <c r="O18" s="23"/>
      <c r="P18" s="23"/>
      <c r="Q18" s="23"/>
      <c r="R18" s="23"/>
      <c r="S18" s="23"/>
      <c r="T18" s="23"/>
      <c r="U18" s="23"/>
      <c r="V18" s="23"/>
      <c r="W18" s="23"/>
    </row>
    <row r="19" ht="21" customHeight="1" spans="1:23">
      <c r="A19" s="24"/>
      <c r="B19" s="21" t="s">
        <v>226</v>
      </c>
      <c r="C19" s="21" t="s">
        <v>227</v>
      </c>
      <c r="D19" s="21" t="s">
        <v>107</v>
      </c>
      <c r="E19" s="21" t="s">
        <v>108</v>
      </c>
      <c r="F19" s="21" t="s">
        <v>232</v>
      </c>
      <c r="G19" s="21" t="s">
        <v>233</v>
      </c>
      <c r="H19" s="23">
        <v>488520</v>
      </c>
      <c r="I19" s="23">
        <v>488520</v>
      </c>
      <c r="J19" s="23"/>
      <c r="K19" s="23"/>
      <c r="L19" s="23">
        <v>488520</v>
      </c>
      <c r="M19" s="23"/>
      <c r="N19" s="23"/>
      <c r="O19" s="23"/>
      <c r="P19" s="23"/>
      <c r="Q19" s="23"/>
      <c r="R19" s="23"/>
      <c r="S19" s="23"/>
      <c r="T19" s="23"/>
      <c r="U19" s="23"/>
      <c r="V19" s="23"/>
      <c r="W19" s="23"/>
    </row>
    <row r="20" ht="21" customHeight="1" spans="1:23">
      <c r="A20" s="24"/>
      <c r="B20" s="21" t="s">
        <v>226</v>
      </c>
      <c r="C20" s="21" t="s">
        <v>227</v>
      </c>
      <c r="D20" s="21" t="s">
        <v>107</v>
      </c>
      <c r="E20" s="21" t="s">
        <v>108</v>
      </c>
      <c r="F20" s="21" t="s">
        <v>228</v>
      </c>
      <c r="G20" s="21" t="s">
        <v>229</v>
      </c>
      <c r="H20" s="23">
        <v>3141132</v>
      </c>
      <c r="I20" s="23">
        <v>3141132</v>
      </c>
      <c r="J20" s="23"/>
      <c r="K20" s="23"/>
      <c r="L20" s="23">
        <v>3141132</v>
      </c>
      <c r="M20" s="23"/>
      <c r="N20" s="23"/>
      <c r="O20" s="23"/>
      <c r="P20" s="23"/>
      <c r="Q20" s="23"/>
      <c r="R20" s="23"/>
      <c r="S20" s="23"/>
      <c r="T20" s="23"/>
      <c r="U20" s="23"/>
      <c r="V20" s="23"/>
      <c r="W20" s="23"/>
    </row>
    <row r="21" ht="21" customHeight="1" spans="1:23">
      <c r="A21" s="24"/>
      <c r="B21" s="21" t="s">
        <v>226</v>
      </c>
      <c r="C21" s="21" t="s">
        <v>227</v>
      </c>
      <c r="D21" s="21" t="s">
        <v>105</v>
      </c>
      <c r="E21" s="21" t="s">
        <v>106</v>
      </c>
      <c r="F21" s="21" t="s">
        <v>232</v>
      </c>
      <c r="G21" s="21" t="s">
        <v>233</v>
      </c>
      <c r="H21" s="23">
        <v>720000</v>
      </c>
      <c r="I21" s="23">
        <v>720000</v>
      </c>
      <c r="J21" s="23"/>
      <c r="K21" s="23"/>
      <c r="L21" s="23">
        <v>720000</v>
      </c>
      <c r="M21" s="23"/>
      <c r="N21" s="23"/>
      <c r="O21" s="23"/>
      <c r="P21" s="23"/>
      <c r="Q21" s="23"/>
      <c r="R21" s="23"/>
      <c r="S21" s="23"/>
      <c r="T21" s="23"/>
      <c r="U21" s="23"/>
      <c r="V21" s="23"/>
      <c r="W21" s="23"/>
    </row>
    <row r="22" ht="21" customHeight="1" spans="1:23">
      <c r="A22" s="24"/>
      <c r="B22" s="21" t="s">
        <v>226</v>
      </c>
      <c r="C22" s="21" t="s">
        <v>227</v>
      </c>
      <c r="D22" s="21" t="s">
        <v>107</v>
      </c>
      <c r="E22" s="21" t="s">
        <v>108</v>
      </c>
      <c r="F22" s="21" t="s">
        <v>232</v>
      </c>
      <c r="G22" s="21" t="s">
        <v>233</v>
      </c>
      <c r="H22" s="23">
        <v>540000</v>
      </c>
      <c r="I22" s="23">
        <v>540000</v>
      </c>
      <c r="J22" s="23"/>
      <c r="K22" s="23"/>
      <c r="L22" s="23">
        <v>540000</v>
      </c>
      <c r="M22" s="23"/>
      <c r="N22" s="23"/>
      <c r="O22" s="23"/>
      <c r="P22" s="23"/>
      <c r="Q22" s="23"/>
      <c r="R22" s="23"/>
      <c r="S22" s="23"/>
      <c r="T22" s="23"/>
      <c r="U22" s="23"/>
      <c r="V22" s="23"/>
      <c r="W22" s="23"/>
    </row>
    <row r="23" ht="21" customHeight="1" spans="1:23">
      <c r="A23" s="24"/>
      <c r="B23" s="21" t="s">
        <v>230</v>
      </c>
      <c r="C23" s="21" t="s">
        <v>231</v>
      </c>
      <c r="D23" s="21" t="s">
        <v>97</v>
      </c>
      <c r="E23" s="21" t="s">
        <v>98</v>
      </c>
      <c r="F23" s="21" t="s">
        <v>236</v>
      </c>
      <c r="G23" s="21" t="s">
        <v>237</v>
      </c>
      <c r="H23" s="23">
        <v>50477</v>
      </c>
      <c r="I23" s="23">
        <v>50477</v>
      </c>
      <c r="J23" s="23"/>
      <c r="K23" s="23"/>
      <c r="L23" s="23">
        <v>50477</v>
      </c>
      <c r="M23" s="23"/>
      <c r="N23" s="23"/>
      <c r="O23" s="23"/>
      <c r="P23" s="23"/>
      <c r="Q23" s="23"/>
      <c r="R23" s="23"/>
      <c r="S23" s="23"/>
      <c r="T23" s="23"/>
      <c r="U23" s="23"/>
      <c r="V23" s="23"/>
      <c r="W23" s="23"/>
    </row>
    <row r="24" ht="21" customHeight="1" spans="1:23">
      <c r="A24" s="24"/>
      <c r="B24" s="21" t="s">
        <v>238</v>
      </c>
      <c r="C24" s="21" t="s">
        <v>239</v>
      </c>
      <c r="D24" s="21" t="s">
        <v>97</v>
      </c>
      <c r="E24" s="21" t="s">
        <v>98</v>
      </c>
      <c r="F24" s="21" t="s">
        <v>236</v>
      </c>
      <c r="G24" s="21" t="s">
        <v>237</v>
      </c>
      <c r="H24" s="23">
        <v>212820</v>
      </c>
      <c r="I24" s="23">
        <v>212820</v>
      </c>
      <c r="J24" s="23"/>
      <c r="K24" s="23"/>
      <c r="L24" s="23">
        <v>212820</v>
      </c>
      <c r="M24" s="23"/>
      <c r="N24" s="23"/>
      <c r="O24" s="23"/>
      <c r="P24" s="23"/>
      <c r="Q24" s="23"/>
      <c r="R24" s="23"/>
      <c r="S24" s="23"/>
      <c r="T24" s="23"/>
      <c r="U24" s="23"/>
      <c r="V24" s="23"/>
      <c r="W24" s="23"/>
    </row>
    <row r="25" ht="21" customHeight="1" spans="1:23">
      <c r="A25" s="24"/>
      <c r="B25" s="21" t="s">
        <v>226</v>
      </c>
      <c r="C25" s="21" t="s">
        <v>227</v>
      </c>
      <c r="D25" s="21" t="s">
        <v>99</v>
      </c>
      <c r="E25" s="21" t="s">
        <v>100</v>
      </c>
      <c r="F25" s="21" t="s">
        <v>240</v>
      </c>
      <c r="G25" s="21" t="s">
        <v>241</v>
      </c>
      <c r="H25" s="23">
        <v>758040</v>
      </c>
      <c r="I25" s="23">
        <v>758040</v>
      </c>
      <c r="J25" s="23"/>
      <c r="K25" s="23"/>
      <c r="L25" s="23">
        <v>758040</v>
      </c>
      <c r="M25" s="23"/>
      <c r="N25" s="23"/>
      <c r="O25" s="23"/>
      <c r="P25" s="23"/>
      <c r="Q25" s="23"/>
      <c r="R25" s="23"/>
      <c r="S25" s="23"/>
      <c r="T25" s="23"/>
      <c r="U25" s="23"/>
      <c r="V25" s="23"/>
      <c r="W25" s="23"/>
    </row>
    <row r="26" ht="21" customHeight="1" spans="1:23">
      <c r="A26" s="24"/>
      <c r="B26" s="21" t="s">
        <v>242</v>
      </c>
      <c r="C26" s="21" t="s">
        <v>243</v>
      </c>
      <c r="D26" s="21" t="s">
        <v>99</v>
      </c>
      <c r="E26" s="21" t="s">
        <v>100</v>
      </c>
      <c r="F26" s="21" t="s">
        <v>240</v>
      </c>
      <c r="G26" s="21" t="s">
        <v>241</v>
      </c>
      <c r="H26" s="23">
        <v>936048</v>
      </c>
      <c r="I26" s="23">
        <v>936048</v>
      </c>
      <c r="J26" s="23"/>
      <c r="K26" s="23"/>
      <c r="L26" s="23">
        <v>936048</v>
      </c>
      <c r="M26" s="23"/>
      <c r="N26" s="23"/>
      <c r="O26" s="23"/>
      <c r="P26" s="23"/>
      <c r="Q26" s="23"/>
      <c r="R26" s="23"/>
      <c r="S26" s="23"/>
      <c r="T26" s="23"/>
      <c r="U26" s="23"/>
      <c r="V26" s="23"/>
      <c r="W26" s="23"/>
    </row>
    <row r="27" ht="21" customHeight="1" spans="1:23">
      <c r="A27" s="24"/>
      <c r="B27" s="21" t="s">
        <v>226</v>
      </c>
      <c r="C27" s="21" t="s">
        <v>227</v>
      </c>
      <c r="D27" s="21" t="s">
        <v>99</v>
      </c>
      <c r="E27" s="21" t="s">
        <v>100</v>
      </c>
      <c r="F27" s="21" t="s">
        <v>240</v>
      </c>
      <c r="G27" s="21" t="s">
        <v>241</v>
      </c>
      <c r="H27" s="23">
        <v>967824</v>
      </c>
      <c r="I27" s="23">
        <v>967824</v>
      </c>
      <c r="J27" s="23"/>
      <c r="K27" s="23"/>
      <c r="L27" s="23">
        <v>967824</v>
      </c>
      <c r="M27" s="23"/>
      <c r="N27" s="23"/>
      <c r="O27" s="23"/>
      <c r="P27" s="23"/>
      <c r="Q27" s="23"/>
      <c r="R27" s="23"/>
      <c r="S27" s="23"/>
      <c r="T27" s="23"/>
      <c r="U27" s="23"/>
      <c r="V27" s="23"/>
      <c r="W27" s="23"/>
    </row>
    <row r="28" ht="21" customHeight="1" spans="1:23">
      <c r="A28" s="24"/>
      <c r="B28" s="21" t="s">
        <v>226</v>
      </c>
      <c r="C28" s="21" t="s">
        <v>227</v>
      </c>
      <c r="D28" s="21" t="s">
        <v>105</v>
      </c>
      <c r="E28" s="21" t="s">
        <v>106</v>
      </c>
      <c r="F28" s="21" t="s">
        <v>240</v>
      </c>
      <c r="G28" s="21" t="s">
        <v>241</v>
      </c>
      <c r="H28" s="23">
        <v>6718200</v>
      </c>
      <c r="I28" s="23">
        <v>6718200</v>
      </c>
      <c r="J28" s="23"/>
      <c r="K28" s="23"/>
      <c r="L28" s="23">
        <v>6718200</v>
      </c>
      <c r="M28" s="23"/>
      <c r="N28" s="23"/>
      <c r="O28" s="23"/>
      <c r="P28" s="23"/>
      <c r="Q28" s="23"/>
      <c r="R28" s="23"/>
      <c r="S28" s="23"/>
      <c r="T28" s="23"/>
      <c r="U28" s="23"/>
      <c r="V28" s="23"/>
      <c r="W28" s="23"/>
    </row>
    <row r="29" ht="21" customHeight="1" spans="1:23">
      <c r="A29" s="24"/>
      <c r="B29" s="21" t="s">
        <v>226</v>
      </c>
      <c r="C29" s="21" t="s">
        <v>227</v>
      </c>
      <c r="D29" s="21" t="s">
        <v>107</v>
      </c>
      <c r="E29" s="21" t="s">
        <v>108</v>
      </c>
      <c r="F29" s="21" t="s">
        <v>240</v>
      </c>
      <c r="G29" s="21" t="s">
        <v>241</v>
      </c>
      <c r="H29" s="23">
        <v>5149416</v>
      </c>
      <c r="I29" s="23">
        <v>5149416</v>
      </c>
      <c r="J29" s="23"/>
      <c r="K29" s="23"/>
      <c r="L29" s="23">
        <v>5149416</v>
      </c>
      <c r="M29" s="23"/>
      <c r="N29" s="23"/>
      <c r="O29" s="23"/>
      <c r="P29" s="23"/>
      <c r="Q29" s="23"/>
      <c r="R29" s="23"/>
      <c r="S29" s="23"/>
      <c r="T29" s="23"/>
      <c r="U29" s="23"/>
      <c r="V29" s="23"/>
      <c r="W29" s="23"/>
    </row>
    <row r="30" ht="21" customHeight="1" spans="1:23">
      <c r="A30" s="24"/>
      <c r="B30" s="21" t="s">
        <v>226</v>
      </c>
      <c r="C30" s="21" t="s">
        <v>227</v>
      </c>
      <c r="D30" s="21" t="s">
        <v>99</v>
      </c>
      <c r="E30" s="21" t="s">
        <v>100</v>
      </c>
      <c r="F30" s="21" t="s">
        <v>240</v>
      </c>
      <c r="G30" s="21" t="s">
        <v>241</v>
      </c>
      <c r="H30" s="23">
        <v>564720</v>
      </c>
      <c r="I30" s="23">
        <v>564720</v>
      </c>
      <c r="J30" s="23"/>
      <c r="K30" s="23"/>
      <c r="L30" s="23">
        <v>564720</v>
      </c>
      <c r="M30" s="23"/>
      <c r="N30" s="23"/>
      <c r="O30" s="23"/>
      <c r="P30" s="23"/>
      <c r="Q30" s="23"/>
      <c r="R30" s="23"/>
      <c r="S30" s="23"/>
      <c r="T30" s="23"/>
      <c r="U30" s="23"/>
      <c r="V30" s="23"/>
      <c r="W30" s="23"/>
    </row>
    <row r="31" ht="21" customHeight="1" spans="1:23">
      <c r="A31" s="24"/>
      <c r="B31" s="21" t="s">
        <v>244</v>
      </c>
      <c r="C31" s="21" t="s">
        <v>245</v>
      </c>
      <c r="D31" s="21" t="s">
        <v>129</v>
      </c>
      <c r="E31" s="21" t="s">
        <v>130</v>
      </c>
      <c r="F31" s="21" t="s">
        <v>246</v>
      </c>
      <c r="G31" s="21" t="s">
        <v>247</v>
      </c>
      <c r="H31" s="23">
        <v>212327.04</v>
      </c>
      <c r="I31" s="23">
        <v>212327.04</v>
      </c>
      <c r="J31" s="23"/>
      <c r="K31" s="23"/>
      <c r="L31" s="23">
        <v>212327.04</v>
      </c>
      <c r="M31" s="23"/>
      <c r="N31" s="23"/>
      <c r="O31" s="23"/>
      <c r="P31" s="23"/>
      <c r="Q31" s="23"/>
      <c r="R31" s="23"/>
      <c r="S31" s="23"/>
      <c r="T31" s="23"/>
      <c r="U31" s="23"/>
      <c r="V31" s="23"/>
      <c r="W31" s="23"/>
    </row>
    <row r="32" ht="21" customHeight="1" spans="1:23">
      <c r="A32" s="24"/>
      <c r="B32" s="21" t="s">
        <v>244</v>
      </c>
      <c r="C32" s="21" t="s">
        <v>245</v>
      </c>
      <c r="D32" s="21" t="s">
        <v>129</v>
      </c>
      <c r="E32" s="21" t="s">
        <v>130</v>
      </c>
      <c r="F32" s="21" t="s">
        <v>246</v>
      </c>
      <c r="G32" s="21" t="s">
        <v>247</v>
      </c>
      <c r="H32" s="23">
        <v>3696865.92</v>
      </c>
      <c r="I32" s="23">
        <v>3696865.92</v>
      </c>
      <c r="J32" s="23"/>
      <c r="K32" s="23"/>
      <c r="L32" s="23">
        <v>3696865.92</v>
      </c>
      <c r="M32" s="23"/>
      <c r="N32" s="23"/>
      <c r="O32" s="23"/>
      <c r="P32" s="23"/>
      <c r="Q32" s="23"/>
      <c r="R32" s="23"/>
      <c r="S32" s="23"/>
      <c r="T32" s="23"/>
      <c r="U32" s="23"/>
      <c r="V32" s="23"/>
      <c r="W32" s="23"/>
    </row>
    <row r="33" ht="21" customHeight="1" spans="1:23">
      <c r="A33" s="24"/>
      <c r="B33" s="21" t="s">
        <v>244</v>
      </c>
      <c r="C33" s="21" t="s">
        <v>245</v>
      </c>
      <c r="D33" s="21" t="s">
        <v>129</v>
      </c>
      <c r="E33" s="21" t="s">
        <v>130</v>
      </c>
      <c r="F33" s="21" t="s">
        <v>246</v>
      </c>
      <c r="G33" s="21" t="s">
        <v>247</v>
      </c>
      <c r="H33" s="23">
        <v>1013838.72</v>
      </c>
      <c r="I33" s="23">
        <v>1013838.72</v>
      </c>
      <c r="J33" s="23"/>
      <c r="K33" s="23"/>
      <c r="L33" s="23">
        <v>1013838.72</v>
      </c>
      <c r="M33" s="23"/>
      <c r="N33" s="23"/>
      <c r="O33" s="23"/>
      <c r="P33" s="23"/>
      <c r="Q33" s="23"/>
      <c r="R33" s="23"/>
      <c r="S33" s="23"/>
      <c r="T33" s="23"/>
      <c r="U33" s="23"/>
      <c r="V33" s="23"/>
      <c r="W33" s="23"/>
    </row>
    <row r="34" ht="21" customHeight="1" spans="1:23">
      <c r="A34" s="24"/>
      <c r="B34" s="21" t="s">
        <v>244</v>
      </c>
      <c r="C34" s="21" t="s">
        <v>245</v>
      </c>
      <c r="D34" s="21" t="s">
        <v>135</v>
      </c>
      <c r="E34" s="21" t="s">
        <v>136</v>
      </c>
      <c r="F34" s="21" t="s">
        <v>248</v>
      </c>
      <c r="G34" s="21" t="s">
        <v>249</v>
      </c>
      <c r="H34" s="23">
        <v>94220.12</v>
      </c>
      <c r="I34" s="23">
        <v>94220.12</v>
      </c>
      <c r="J34" s="23"/>
      <c r="K34" s="23"/>
      <c r="L34" s="23">
        <v>94220.12</v>
      </c>
      <c r="M34" s="23"/>
      <c r="N34" s="23"/>
      <c r="O34" s="23"/>
      <c r="P34" s="23"/>
      <c r="Q34" s="23"/>
      <c r="R34" s="23"/>
      <c r="S34" s="23"/>
      <c r="T34" s="23"/>
      <c r="U34" s="23"/>
      <c r="V34" s="23"/>
      <c r="W34" s="23"/>
    </row>
    <row r="35" ht="21" customHeight="1" spans="1:23">
      <c r="A35" s="24"/>
      <c r="B35" s="21" t="s">
        <v>244</v>
      </c>
      <c r="C35" s="21" t="s">
        <v>245</v>
      </c>
      <c r="D35" s="21" t="s">
        <v>137</v>
      </c>
      <c r="E35" s="21" t="s">
        <v>138</v>
      </c>
      <c r="F35" s="21" t="s">
        <v>248</v>
      </c>
      <c r="G35" s="21" t="s">
        <v>249</v>
      </c>
      <c r="H35" s="23">
        <v>449890.93</v>
      </c>
      <c r="I35" s="23">
        <v>449890.93</v>
      </c>
      <c r="J35" s="23"/>
      <c r="K35" s="23"/>
      <c r="L35" s="23">
        <v>449890.93</v>
      </c>
      <c r="M35" s="23"/>
      <c r="N35" s="23"/>
      <c r="O35" s="23"/>
      <c r="P35" s="23"/>
      <c r="Q35" s="23"/>
      <c r="R35" s="23"/>
      <c r="S35" s="23"/>
      <c r="T35" s="23"/>
      <c r="U35" s="23"/>
      <c r="V35" s="23"/>
      <c r="W35" s="23"/>
    </row>
    <row r="36" ht="21" customHeight="1" spans="1:23">
      <c r="A36" s="24"/>
      <c r="B36" s="21" t="s">
        <v>244</v>
      </c>
      <c r="C36" s="21" t="s">
        <v>245</v>
      </c>
      <c r="D36" s="21" t="s">
        <v>137</v>
      </c>
      <c r="E36" s="21" t="s">
        <v>138</v>
      </c>
      <c r="F36" s="21" t="s">
        <v>248</v>
      </c>
      <c r="G36" s="21" t="s">
        <v>249</v>
      </c>
      <c r="H36" s="23">
        <v>1640490.72</v>
      </c>
      <c r="I36" s="23">
        <v>1640490.72</v>
      </c>
      <c r="J36" s="23"/>
      <c r="K36" s="23"/>
      <c r="L36" s="23">
        <v>1640490.72</v>
      </c>
      <c r="M36" s="23"/>
      <c r="N36" s="23"/>
      <c r="O36" s="23"/>
      <c r="P36" s="23"/>
      <c r="Q36" s="23"/>
      <c r="R36" s="23"/>
      <c r="S36" s="23"/>
      <c r="T36" s="23"/>
      <c r="U36" s="23"/>
      <c r="V36" s="23"/>
      <c r="W36" s="23"/>
    </row>
    <row r="37" ht="21" customHeight="1" spans="1:23">
      <c r="A37" s="24"/>
      <c r="B37" s="21" t="s">
        <v>244</v>
      </c>
      <c r="C37" s="21" t="s">
        <v>245</v>
      </c>
      <c r="D37" s="21" t="s">
        <v>105</v>
      </c>
      <c r="E37" s="21" t="s">
        <v>106</v>
      </c>
      <c r="F37" s="21" t="s">
        <v>250</v>
      </c>
      <c r="G37" s="21" t="s">
        <v>251</v>
      </c>
      <c r="H37" s="23">
        <v>92046</v>
      </c>
      <c r="I37" s="23">
        <v>92046</v>
      </c>
      <c r="J37" s="23"/>
      <c r="K37" s="23"/>
      <c r="L37" s="23">
        <v>92046</v>
      </c>
      <c r="M37" s="23"/>
      <c r="N37" s="23"/>
      <c r="O37" s="23"/>
      <c r="P37" s="23"/>
      <c r="Q37" s="23"/>
      <c r="R37" s="23"/>
      <c r="S37" s="23"/>
      <c r="T37" s="23"/>
      <c r="U37" s="23"/>
      <c r="V37" s="23"/>
      <c r="W37" s="23"/>
    </row>
    <row r="38" ht="21" customHeight="1" spans="1:23">
      <c r="A38" s="24"/>
      <c r="B38" s="21" t="s">
        <v>244</v>
      </c>
      <c r="C38" s="21" t="s">
        <v>245</v>
      </c>
      <c r="D38" s="21" t="s">
        <v>107</v>
      </c>
      <c r="E38" s="21" t="s">
        <v>108</v>
      </c>
      <c r="F38" s="21" t="s">
        <v>250</v>
      </c>
      <c r="G38" s="21" t="s">
        <v>251</v>
      </c>
      <c r="H38" s="23">
        <v>69689.28</v>
      </c>
      <c r="I38" s="23">
        <v>69689.28</v>
      </c>
      <c r="J38" s="23"/>
      <c r="K38" s="23"/>
      <c r="L38" s="23">
        <v>69689.28</v>
      </c>
      <c r="M38" s="23"/>
      <c r="N38" s="23"/>
      <c r="O38" s="23"/>
      <c r="P38" s="23"/>
      <c r="Q38" s="23"/>
      <c r="R38" s="23"/>
      <c r="S38" s="23"/>
      <c r="T38" s="23"/>
      <c r="U38" s="23"/>
      <c r="V38" s="23"/>
      <c r="W38" s="23"/>
    </row>
    <row r="39" ht="21" customHeight="1" spans="1:23">
      <c r="A39" s="24"/>
      <c r="B39" s="21" t="s">
        <v>244</v>
      </c>
      <c r="C39" s="21" t="s">
        <v>245</v>
      </c>
      <c r="D39" s="21" t="s">
        <v>139</v>
      </c>
      <c r="E39" s="21" t="s">
        <v>140</v>
      </c>
      <c r="F39" s="21" t="s">
        <v>250</v>
      </c>
      <c r="G39" s="21" t="s">
        <v>251</v>
      </c>
      <c r="H39" s="23">
        <v>10260</v>
      </c>
      <c r="I39" s="23">
        <v>10260</v>
      </c>
      <c r="J39" s="23"/>
      <c r="K39" s="23"/>
      <c r="L39" s="23">
        <v>10260</v>
      </c>
      <c r="M39" s="23"/>
      <c r="N39" s="23"/>
      <c r="O39" s="23"/>
      <c r="P39" s="23"/>
      <c r="Q39" s="23"/>
      <c r="R39" s="23"/>
      <c r="S39" s="23"/>
      <c r="T39" s="23"/>
      <c r="U39" s="23"/>
      <c r="V39" s="23"/>
      <c r="W39" s="23"/>
    </row>
    <row r="40" ht="21" customHeight="1" spans="1:23">
      <c r="A40" s="24"/>
      <c r="B40" s="21" t="s">
        <v>244</v>
      </c>
      <c r="C40" s="21" t="s">
        <v>245</v>
      </c>
      <c r="D40" s="21" t="s">
        <v>139</v>
      </c>
      <c r="E40" s="21" t="s">
        <v>140</v>
      </c>
      <c r="F40" s="21" t="s">
        <v>250</v>
      </c>
      <c r="G40" s="21" t="s">
        <v>251</v>
      </c>
      <c r="H40" s="23">
        <v>14364</v>
      </c>
      <c r="I40" s="23">
        <v>14364</v>
      </c>
      <c r="J40" s="23"/>
      <c r="K40" s="23"/>
      <c r="L40" s="23">
        <v>14364</v>
      </c>
      <c r="M40" s="23"/>
      <c r="N40" s="23"/>
      <c r="O40" s="23"/>
      <c r="P40" s="23"/>
      <c r="Q40" s="23"/>
      <c r="R40" s="23"/>
      <c r="S40" s="23"/>
      <c r="T40" s="23"/>
      <c r="U40" s="23"/>
      <c r="V40" s="23"/>
      <c r="W40" s="23"/>
    </row>
    <row r="41" ht="21" customHeight="1" spans="1:23">
      <c r="A41" s="24"/>
      <c r="B41" s="21" t="s">
        <v>244</v>
      </c>
      <c r="C41" s="21" t="s">
        <v>245</v>
      </c>
      <c r="D41" s="21" t="s">
        <v>139</v>
      </c>
      <c r="E41" s="21" t="s">
        <v>140</v>
      </c>
      <c r="F41" s="21" t="s">
        <v>250</v>
      </c>
      <c r="G41" s="21" t="s">
        <v>251</v>
      </c>
      <c r="H41" s="23">
        <v>46211.88</v>
      </c>
      <c r="I41" s="23">
        <v>46211.88</v>
      </c>
      <c r="J41" s="23"/>
      <c r="K41" s="23"/>
      <c r="L41" s="23">
        <v>46211.88</v>
      </c>
      <c r="M41" s="23"/>
      <c r="N41" s="23"/>
      <c r="O41" s="23"/>
      <c r="P41" s="23"/>
      <c r="Q41" s="23"/>
      <c r="R41" s="23"/>
      <c r="S41" s="23"/>
      <c r="T41" s="23"/>
      <c r="U41" s="23"/>
      <c r="V41" s="23"/>
      <c r="W41" s="23"/>
    </row>
    <row r="42" ht="21" customHeight="1" spans="1:23">
      <c r="A42" s="24"/>
      <c r="B42" s="21" t="s">
        <v>244</v>
      </c>
      <c r="C42" s="21" t="s">
        <v>245</v>
      </c>
      <c r="D42" s="21" t="s">
        <v>99</v>
      </c>
      <c r="E42" s="21" t="s">
        <v>100</v>
      </c>
      <c r="F42" s="21" t="s">
        <v>250</v>
      </c>
      <c r="G42" s="21" t="s">
        <v>251</v>
      </c>
      <c r="H42" s="23">
        <v>44355.44</v>
      </c>
      <c r="I42" s="23">
        <v>44355.44</v>
      </c>
      <c r="J42" s="23"/>
      <c r="K42" s="23"/>
      <c r="L42" s="23">
        <v>44355.44</v>
      </c>
      <c r="M42" s="23"/>
      <c r="N42" s="23"/>
      <c r="O42" s="23"/>
      <c r="P42" s="23"/>
      <c r="Q42" s="23"/>
      <c r="R42" s="23"/>
      <c r="S42" s="23"/>
      <c r="T42" s="23"/>
      <c r="U42" s="23"/>
      <c r="V42" s="23"/>
      <c r="W42" s="23"/>
    </row>
    <row r="43" ht="21" customHeight="1" spans="1:23">
      <c r="A43" s="24"/>
      <c r="B43" s="21" t="s">
        <v>244</v>
      </c>
      <c r="C43" s="21" t="s">
        <v>245</v>
      </c>
      <c r="D43" s="21" t="s">
        <v>139</v>
      </c>
      <c r="E43" s="21" t="s">
        <v>140</v>
      </c>
      <c r="F43" s="21" t="s">
        <v>250</v>
      </c>
      <c r="G43" s="21" t="s">
        <v>251</v>
      </c>
      <c r="H43" s="23">
        <v>2654.09</v>
      </c>
      <c r="I43" s="23">
        <v>2654.09</v>
      </c>
      <c r="J43" s="23"/>
      <c r="K43" s="23"/>
      <c r="L43" s="23">
        <v>2654.09</v>
      </c>
      <c r="M43" s="23"/>
      <c r="N43" s="23"/>
      <c r="O43" s="23"/>
      <c r="P43" s="23"/>
      <c r="Q43" s="23"/>
      <c r="R43" s="23"/>
      <c r="S43" s="23"/>
      <c r="T43" s="23"/>
      <c r="U43" s="23"/>
      <c r="V43" s="23"/>
      <c r="W43" s="23"/>
    </row>
    <row r="44" ht="21" customHeight="1" spans="1:23">
      <c r="A44" s="24"/>
      <c r="B44" s="21" t="s">
        <v>244</v>
      </c>
      <c r="C44" s="21" t="s">
        <v>245</v>
      </c>
      <c r="D44" s="21" t="s">
        <v>139</v>
      </c>
      <c r="E44" s="21" t="s">
        <v>140</v>
      </c>
      <c r="F44" s="21" t="s">
        <v>250</v>
      </c>
      <c r="G44" s="21" t="s">
        <v>251</v>
      </c>
      <c r="H44" s="23">
        <v>12672.98</v>
      </c>
      <c r="I44" s="23">
        <v>12672.98</v>
      </c>
      <c r="J44" s="23"/>
      <c r="K44" s="23"/>
      <c r="L44" s="23">
        <v>12672.98</v>
      </c>
      <c r="M44" s="23"/>
      <c r="N44" s="23"/>
      <c r="O44" s="23"/>
      <c r="P44" s="23"/>
      <c r="Q44" s="23"/>
      <c r="R44" s="23"/>
      <c r="S44" s="23"/>
      <c r="T44" s="23"/>
      <c r="U44" s="23"/>
      <c r="V44" s="23"/>
      <c r="W44" s="23"/>
    </row>
    <row r="45" ht="21" customHeight="1" spans="1:23">
      <c r="A45" s="24"/>
      <c r="B45" s="21" t="s">
        <v>244</v>
      </c>
      <c r="C45" s="21" t="s">
        <v>245</v>
      </c>
      <c r="D45" s="21" t="s">
        <v>97</v>
      </c>
      <c r="E45" s="21" t="s">
        <v>98</v>
      </c>
      <c r="F45" s="21" t="s">
        <v>250</v>
      </c>
      <c r="G45" s="21" t="s">
        <v>251</v>
      </c>
      <c r="H45" s="23">
        <v>854.95</v>
      </c>
      <c r="I45" s="23">
        <v>854.95</v>
      </c>
      <c r="J45" s="23"/>
      <c r="K45" s="23"/>
      <c r="L45" s="23">
        <v>854.95</v>
      </c>
      <c r="M45" s="23"/>
      <c r="N45" s="23"/>
      <c r="O45" s="23"/>
      <c r="P45" s="23"/>
      <c r="Q45" s="23"/>
      <c r="R45" s="23"/>
      <c r="S45" s="23"/>
      <c r="T45" s="23"/>
      <c r="U45" s="23"/>
      <c r="V45" s="23"/>
      <c r="W45" s="23"/>
    </row>
    <row r="46" ht="21" customHeight="1" spans="1:23">
      <c r="A46" s="24"/>
      <c r="B46" s="21" t="s">
        <v>252</v>
      </c>
      <c r="C46" s="21" t="s">
        <v>253</v>
      </c>
      <c r="D46" s="21" t="s">
        <v>139</v>
      </c>
      <c r="E46" s="21" t="s">
        <v>140</v>
      </c>
      <c r="F46" s="21" t="s">
        <v>250</v>
      </c>
      <c r="G46" s="21" t="s">
        <v>251</v>
      </c>
      <c r="H46" s="23">
        <v>47880</v>
      </c>
      <c r="I46" s="23">
        <v>47880</v>
      </c>
      <c r="J46" s="23"/>
      <c r="K46" s="23"/>
      <c r="L46" s="23">
        <v>47880</v>
      </c>
      <c r="M46" s="23"/>
      <c r="N46" s="23"/>
      <c r="O46" s="23"/>
      <c r="P46" s="23"/>
      <c r="Q46" s="23"/>
      <c r="R46" s="23"/>
      <c r="S46" s="23"/>
      <c r="T46" s="23"/>
      <c r="U46" s="23"/>
      <c r="V46" s="23"/>
      <c r="W46" s="23"/>
    </row>
    <row r="47" ht="21" customHeight="1" spans="1:23">
      <c r="A47" s="24"/>
      <c r="B47" s="21" t="s">
        <v>252</v>
      </c>
      <c r="C47" s="21" t="s">
        <v>253</v>
      </c>
      <c r="D47" s="21" t="s">
        <v>139</v>
      </c>
      <c r="E47" s="21" t="s">
        <v>140</v>
      </c>
      <c r="F47" s="21" t="s">
        <v>250</v>
      </c>
      <c r="G47" s="21" t="s">
        <v>251</v>
      </c>
      <c r="H47" s="23"/>
      <c r="I47" s="23"/>
      <c r="J47" s="23"/>
      <c r="K47" s="23"/>
      <c r="L47" s="23"/>
      <c r="M47" s="23"/>
      <c r="N47" s="23"/>
      <c r="O47" s="23"/>
      <c r="P47" s="23"/>
      <c r="Q47" s="23"/>
      <c r="R47" s="23"/>
      <c r="S47" s="23"/>
      <c r="T47" s="23"/>
      <c r="U47" s="23"/>
      <c r="V47" s="23"/>
      <c r="W47" s="23"/>
    </row>
    <row r="48" ht="21" customHeight="1" spans="1:23">
      <c r="A48" s="24"/>
      <c r="B48" s="21" t="s">
        <v>254</v>
      </c>
      <c r="C48" s="21" t="s">
        <v>146</v>
      </c>
      <c r="D48" s="21" t="s">
        <v>145</v>
      </c>
      <c r="E48" s="21" t="s">
        <v>146</v>
      </c>
      <c r="F48" s="21" t="s">
        <v>255</v>
      </c>
      <c r="G48" s="21" t="s">
        <v>146</v>
      </c>
      <c r="H48" s="23">
        <v>760379</v>
      </c>
      <c r="I48" s="23">
        <v>760379</v>
      </c>
      <c r="J48" s="23"/>
      <c r="K48" s="23"/>
      <c r="L48" s="23">
        <v>760379</v>
      </c>
      <c r="M48" s="23"/>
      <c r="N48" s="23"/>
      <c r="O48" s="23"/>
      <c r="P48" s="23"/>
      <c r="Q48" s="23"/>
      <c r="R48" s="23"/>
      <c r="S48" s="23"/>
      <c r="T48" s="23"/>
      <c r="U48" s="23"/>
      <c r="V48" s="23"/>
      <c r="W48" s="23"/>
    </row>
    <row r="49" ht="21" customHeight="1" spans="1:23">
      <c r="A49" s="24"/>
      <c r="B49" s="21" t="s">
        <v>254</v>
      </c>
      <c r="C49" s="21" t="s">
        <v>146</v>
      </c>
      <c r="D49" s="21" t="s">
        <v>145</v>
      </c>
      <c r="E49" s="21" t="s">
        <v>146</v>
      </c>
      <c r="F49" s="21" t="s">
        <v>255</v>
      </c>
      <c r="G49" s="21" t="s">
        <v>146</v>
      </c>
      <c r="H49" s="23">
        <v>2204688</v>
      </c>
      <c r="I49" s="23">
        <v>2204688</v>
      </c>
      <c r="J49" s="23"/>
      <c r="K49" s="23"/>
      <c r="L49" s="23">
        <v>2204688</v>
      </c>
      <c r="M49" s="23"/>
      <c r="N49" s="23"/>
      <c r="O49" s="23"/>
      <c r="P49" s="23"/>
      <c r="Q49" s="23"/>
      <c r="R49" s="23"/>
      <c r="S49" s="23"/>
      <c r="T49" s="23"/>
      <c r="U49" s="23"/>
      <c r="V49" s="23"/>
      <c r="W49" s="23"/>
    </row>
    <row r="50" ht="21" customHeight="1" spans="1:23">
      <c r="A50" s="24"/>
      <c r="B50" s="21" t="s">
        <v>254</v>
      </c>
      <c r="C50" s="21" t="s">
        <v>146</v>
      </c>
      <c r="D50" s="21" t="s">
        <v>145</v>
      </c>
      <c r="E50" s="21" t="s">
        <v>146</v>
      </c>
      <c r="F50" s="21" t="s">
        <v>255</v>
      </c>
      <c r="G50" s="21" t="s">
        <v>146</v>
      </c>
      <c r="H50" s="23">
        <v>159245</v>
      </c>
      <c r="I50" s="23">
        <v>159245</v>
      </c>
      <c r="J50" s="23"/>
      <c r="K50" s="23"/>
      <c r="L50" s="23">
        <v>159245</v>
      </c>
      <c r="M50" s="23"/>
      <c r="N50" s="23"/>
      <c r="O50" s="23"/>
      <c r="P50" s="23"/>
      <c r="Q50" s="23"/>
      <c r="R50" s="23"/>
      <c r="S50" s="23"/>
      <c r="T50" s="23"/>
      <c r="U50" s="23"/>
      <c r="V50" s="23"/>
      <c r="W50" s="23"/>
    </row>
    <row r="51" ht="21" customHeight="1" spans="1:23">
      <c r="A51" s="24"/>
      <c r="B51" s="21" t="s">
        <v>256</v>
      </c>
      <c r="C51" s="21" t="s">
        <v>257</v>
      </c>
      <c r="D51" s="21" t="s">
        <v>97</v>
      </c>
      <c r="E51" s="21" t="s">
        <v>98</v>
      </c>
      <c r="F51" s="21" t="s">
        <v>258</v>
      </c>
      <c r="G51" s="21" t="s">
        <v>259</v>
      </c>
      <c r="H51" s="23">
        <v>12500</v>
      </c>
      <c r="I51" s="23">
        <v>12500</v>
      </c>
      <c r="J51" s="23"/>
      <c r="K51" s="23"/>
      <c r="L51" s="23">
        <v>12500</v>
      </c>
      <c r="M51" s="23"/>
      <c r="N51" s="23"/>
      <c r="O51" s="23"/>
      <c r="P51" s="23"/>
      <c r="Q51" s="23"/>
      <c r="R51" s="23"/>
      <c r="S51" s="23"/>
      <c r="T51" s="23"/>
      <c r="U51" s="23"/>
      <c r="V51" s="23"/>
      <c r="W51" s="23"/>
    </row>
    <row r="52" ht="21" customHeight="1" spans="1:23">
      <c r="A52" s="24"/>
      <c r="B52" s="21" t="s">
        <v>260</v>
      </c>
      <c r="C52" s="21" t="s">
        <v>261</v>
      </c>
      <c r="D52" s="21" t="s">
        <v>97</v>
      </c>
      <c r="E52" s="21" t="s">
        <v>98</v>
      </c>
      <c r="F52" s="21" t="s">
        <v>262</v>
      </c>
      <c r="G52" s="21" t="s">
        <v>201</v>
      </c>
      <c r="H52" s="23">
        <v>15000</v>
      </c>
      <c r="I52" s="23">
        <v>15000</v>
      </c>
      <c r="J52" s="23"/>
      <c r="K52" s="23"/>
      <c r="L52" s="23">
        <v>15000</v>
      </c>
      <c r="M52" s="23"/>
      <c r="N52" s="23"/>
      <c r="O52" s="23"/>
      <c r="P52" s="23"/>
      <c r="Q52" s="23"/>
      <c r="R52" s="23"/>
      <c r="S52" s="23"/>
      <c r="T52" s="23"/>
      <c r="U52" s="23"/>
      <c r="V52" s="23"/>
      <c r="W52" s="23"/>
    </row>
    <row r="53" ht="21" customHeight="1" spans="1:23">
      <c r="A53" s="24"/>
      <c r="B53" s="21" t="s">
        <v>256</v>
      </c>
      <c r="C53" s="21" t="s">
        <v>257</v>
      </c>
      <c r="D53" s="21" t="s">
        <v>99</v>
      </c>
      <c r="E53" s="21" t="s">
        <v>100</v>
      </c>
      <c r="F53" s="21" t="s">
        <v>258</v>
      </c>
      <c r="G53" s="21" t="s">
        <v>259</v>
      </c>
      <c r="H53" s="23">
        <v>22900</v>
      </c>
      <c r="I53" s="23">
        <v>22900</v>
      </c>
      <c r="J53" s="23"/>
      <c r="K53" s="23"/>
      <c r="L53" s="23">
        <v>22900</v>
      </c>
      <c r="M53" s="23"/>
      <c r="N53" s="23"/>
      <c r="O53" s="23"/>
      <c r="P53" s="23"/>
      <c r="Q53" s="23"/>
      <c r="R53" s="23"/>
      <c r="S53" s="23"/>
      <c r="T53" s="23"/>
      <c r="U53" s="23"/>
      <c r="V53" s="23"/>
      <c r="W53" s="23"/>
    </row>
    <row r="54" ht="21" customHeight="1" spans="1:23">
      <c r="A54" s="24"/>
      <c r="B54" s="21" t="s">
        <v>256</v>
      </c>
      <c r="C54" s="21" t="s">
        <v>257</v>
      </c>
      <c r="D54" s="21" t="s">
        <v>99</v>
      </c>
      <c r="E54" s="21" t="s">
        <v>100</v>
      </c>
      <c r="F54" s="21" t="s">
        <v>263</v>
      </c>
      <c r="G54" s="21" t="s">
        <v>264</v>
      </c>
      <c r="H54" s="23">
        <v>2000</v>
      </c>
      <c r="I54" s="23">
        <v>2000</v>
      </c>
      <c r="J54" s="23"/>
      <c r="K54" s="23"/>
      <c r="L54" s="23">
        <v>2000</v>
      </c>
      <c r="M54" s="23"/>
      <c r="N54" s="23"/>
      <c r="O54" s="23"/>
      <c r="P54" s="23"/>
      <c r="Q54" s="23"/>
      <c r="R54" s="23"/>
      <c r="S54" s="23"/>
      <c r="T54" s="23"/>
      <c r="U54" s="23"/>
      <c r="V54" s="23"/>
      <c r="W54" s="23"/>
    </row>
    <row r="55" ht="21" customHeight="1" spans="1:23">
      <c r="A55" s="24"/>
      <c r="B55" s="21" t="s">
        <v>256</v>
      </c>
      <c r="C55" s="21" t="s">
        <v>257</v>
      </c>
      <c r="D55" s="21" t="s">
        <v>99</v>
      </c>
      <c r="E55" s="21" t="s">
        <v>100</v>
      </c>
      <c r="F55" s="21" t="s">
        <v>265</v>
      </c>
      <c r="G55" s="21" t="s">
        <v>266</v>
      </c>
      <c r="H55" s="23">
        <v>8000</v>
      </c>
      <c r="I55" s="23">
        <v>8000</v>
      </c>
      <c r="J55" s="23"/>
      <c r="K55" s="23"/>
      <c r="L55" s="23">
        <v>8000</v>
      </c>
      <c r="M55" s="23"/>
      <c r="N55" s="23"/>
      <c r="O55" s="23"/>
      <c r="P55" s="23"/>
      <c r="Q55" s="23"/>
      <c r="R55" s="23"/>
      <c r="S55" s="23"/>
      <c r="T55" s="23"/>
      <c r="U55" s="23"/>
      <c r="V55" s="23"/>
      <c r="W55" s="23"/>
    </row>
    <row r="56" ht="21" customHeight="1" spans="1:23">
      <c r="A56" s="24"/>
      <c r="B56" s="21" t="s">
        <v>256</v>
      </c>
      <c r="C56" s="21" t="s">
        <v>257</v>
      </c>
      <c r="D56" s="21" t="s">
        <v>99</v>
      </c>
      <c r="E56" s="21" t="s">
        <v>100</v>
      </c>
      <c r="F56" s="21" t="s">
        <v>267</v>
      </c>
      <c r="G56" s="21" t="s">
        <v>268</v>
      </c>
      <c r="H56" s="23">
        <v>5000</v>
      </c>
      <c r="I56" s="23">
        <v>5000</v>
      </c>
      <c r="J56" s="23"/>
      <c r="K56" s="23"/>
      <c r="L56" s="23">
        <v>5000</v>
      </c>
      <c r="M56" s="23"/>
      <c r="N56" s="23"/>
      <c r="O56" s="23"/>
      <c r="P56" s="23"/>
      <c r="Q56" s="23"/>
      <c r="R56" s="23"/>
      <c r="S56" s="23"/>
      <c r="T56" s="23"/>
      <c r="U56" s="23"/>
      <c r="V56" s="23"/>
      <c r="W56" s="23"/>
    </row>
    <row r="57" ht="21" customHeight="1" spans="1:23">
      <c r="A57" s="24"/>
      <c r="B57" s="21" t="s">
        <v>256</v>
      </c>
      <c r="C57" s="21" t="s">
        <v>257</v>
      </c>
      <c r="D57" s="21" t="s">
        <v>99</v>
      </c>
      <c r="E57" s="21" t="s">
        <v>100</v>
      </c>
      <c r="F57" s="21" t="s">
        <v>269</v>
      </c>
      <c r="G57" s="21" t="s">
        <v>270</v>
      </c>
      <c r="H57" s="23">
        <v>10200</v>
      </c>
      <c r="I57" s="23">
        <v>10200</v>
      </c>
      <c r="J57" s="23"/>
      <c r="K57" s="23"/>
      <c r="L57" s="23">
        <v>10200</v>
      </c>
      <c r="M57" s="23"/>
      <c r="N57" s="23"/>
      <c r="O57" s="23"/>
      <c r="P57" s="23"/>
      <c r="Q57" s="23"/>
      <c r="R57" s="23"/>
      <c r="S57" s="23"/>
      <c r="T57" s="23"/>
      <c r="U57" s="23"/>
      <c r="V57" s="23"/>
      <c r="W57" s="23"/>
    </row>
    <row r="58" ht="21" customHeight="1" spans="1:23">
      <c r="A58" s="24"/>
      <c r="B58" s="21" t="s">
        <v>256</v>
      </c>
      <c r="C58" s="21" t="s">
        <v>257</v>
      </c>
      <c r="D58" s="21" t="s">
        <v>99</v>
      </c>
      <c r="E58" s="21" t="s">
        <v>100</v>
      </c>
      <c r="F58" s="21" t="s">
        <v>271</v>
      </c>
      <c r="G58" s="21" t="s">
        <v>272</v>
      </c>
      <c r="H58" s="23">
        <v>41000</v>
      </c>
      <c r="I58" s="23">
        <v>41000</v>
      </c>
      <c r="J58" s="23"/>
      <c r="K58" s="23"/>
      <c r="L58" s="23">
        <v>41000</v>
      </c>
      <c r="M58" s="23"/>
      <c r="N58" s="23"/>
      <c r="O58" s="23"/>
      <c r="P58" s="23"/>
      <c r="Q58" s="23"/>
      <c r="R58" s="23"/>
      <c r="S58" s="23"/>
      <c r="T58" s="23"/>
      <c r="U58" s="23"/>
      <c r="V58" s="23"/>
      <c r="W58" s="23"/>
    </row>
    <row r="59" ht="21" customHeight="1" spans="1:23">
      <c r="A59" s="24"/>
      <c r="B59" s="21" t="s">
        <v>256</v>
      </c>
      <c r="C59" s="21" t="s">
        <v>257</v>
      </c>
      <c r="D59" s="21" t="s">
        <v>99</v>
      </c>
      <c r="E59" s="21" t="s">
        <v>100</v>
      </c>
      <c r="F59" s="21" t="s">
        <v>273</v>
      </c>
      <c r="G59" s="21" t="s">
        <v>274</v>
      </c>
      <c r="H59" s="23">
        <v>5000</v>
      </c>
      <c r="I59" s="23">
        <v>5000</v>
      </c>
      <c r="J59" s="23"/>
      <c r="K59" s="23"/>
      <c r="L59" s="23">
        <v>5000</v>
      </c>
      <c r="M59" s="23"/>
      <c r="N59" s="23"/>
      <c r="O59" s="23"/>
      <c r="P59" s="23"/>
      <c r="Q59" s="23"/>
      <c r="R59" s="23"/>
      <c r="S59" s="23"/>
      <c r="T59" s="23"/>
      <c r="U59" s="23"/>
      <c r="V59" s="23"/>
      <c r="W59" s="23"/>
    </row>
    <row r="60" ht="21" customHeight="1" spans="1:23">
      <c r="A60" s="24"/>
      <c r="B60" s="21" t="s">
        <v>256</v>
      </c>
      <c r="C60" s="21" t="s">
        <v>257</v>
      </c>
      <c r="D60" s="21" t="s">
        <v>99</v>
      </c>
      <c r="E60" s="21" t="s">
        <v>100</v>
      </c>
      <c r="F60" s="21" t="s">
        <v>275</v>
      </c>
      <c r="G60" s="21" t="s">
        <v>276</v>
      </c>
      <c r="H60" s="23">
        <v>10000</v>
      </c>
      <c r="I60" s="23">
        <v>10000</v>
      </c>
      <c r="J60" s="23"/>
      <c r="K60" s="23"/>
      <c r="L60" s="23">
        <v>10000</v>
      </c>
      <c r="M60" s="23"/>
      <c r="N60" s="23"/>
      <c r="O60" s="23"/>
      <c r="P60" s="23"/>
      <c r="Q60" s="23"/>
      <c r="R60" s="23"/>
      <c r="S60" s="23"/>
      <c r="T60" s="23"/>
      <c r="U60" s="23"/>
      <c r="V60" s="23"/>
      <c r="W60" s="23"/>
    </row>
    <row r="61" ht="21" customHeight="1" spans="1:23">
      <c r="A61" s="24"/>
      <c r="B61" s="21" t="s">
        <v>260</v>
      </c>
      <c r="C61" s="21" t="s">
        <v>261</v>
      </c>
      <c r="D61" s="21" t="s">
        <v>99</v>
      </c>
      <c r="E61" s="21" t="s">
        <v>100</v>
      </c>
      <c r="F61" s="21" t="s">
        <v>262</v>
      </c>
      <c r="G61" s="21" t="s">
        <v>201</v>
      </c>
      <c r="H61" s="23">
        <v>10500</v>
      </c>
      <c r="I61" s="23">
        <v>10500</v>
      </c>
      <c r="J61" s="23"/>
      <c r="K61" s="23"/>
      <c r="L61" s="23">
        <v>10500</v>
      </c>
      <c r="M61" s="23"/>
      <c r="N61" s="23"/>
      <c r="O61" s="23"/>
      <c r="P61" s="23"/>
      <c r="Q61" s="23"/>
      <c r="R61" s="23"/>
      <c r="S61" s="23"/>
      <c r="T61" s="23"/>
      <c r="U61" s="23"/>
      <c r="V61" s="23"/>
      <c r="W61" s="23"/>
    </row>
    <row r="62" ht="21" customHeight="1" spans="1:23">
      <c r="A62" s="24"/>
      <c r="B62" s="21" t="s">
        <v>256</v>
      </c>
      <c r="C62" s="21" t="s">
        <v>257</v>
      </c>
      <c r="D62" s="21" t="s">
        <v>99</v>
      </c>
      <c r="E62" s="21" t="s">
        <v>100</v>
      </c>
      <c r="F62" s="21" t="s">
        <v>277</v>
      </c>
      <c r="G62" s="21" t="s">
        <v>278</v>
      </c>
      <c r="H62" s="23">
        <v>5000</v>
      </c>
      <c r="I62" s="23">
        <v>5000</v>
      </c>
      <c r="J62" s="23"/>
      <c r="K62" s="23"/>
      <c r="L62" s="23">
        <v>5000</v>
      </c>
      <c r="M62" s="23"/>
      <c r="N62" s="23"/>
      <c r="O62" s="23"/>
      <c r="P62" s="23"/>
      <c r="Q62" s="23"/>
      <c r="R62" s="23"/>
      <c r="S62" s="23"/>
      <c r="T62" s="23"/>
      <c r="U62" s="23"/>
      <c r="V62" s="23"/>
      <c r="W62" s="23"/>
    </row>
    <row r="63" ht="21" customHeight="1" spans="1:23">
      <c r="A63" s="24"/>
      <c r="B63" s="21" t="s">
        <v>279</v>
      </c>
      <c r="C63" s="21" t="s">
        <v>280</v>
      </c>
      <c r="D63" s="21" t="s">
        <v>99</v>
      </c>
      <c r="E63" s="21" t="s">
        <v>100</v>
      </c>
      <c r="F63" s="21" t="s">
        <v>275</v>
      </c>
      <c r="G63" s="21" t="s">
        <v>276</v>
      </c>
      <c r="H63" s="23">
        <v>95047</v>
      </c>
      <c r="I63" s="23">
        <v>95047</v>
      </c>
      <c r="J63" s="23"/>
      <c r="K63" s="23"/>
      <c r="L63" s="23">
        <v>95047</v>
      </c>
      <c r="M63" s="23"/>
      <c r="N63" s="23"/>
      <c r="O63" s="23"/>
      <c r="P63" s="23"/>
      <c r="Q63" s="23"/>
      <c r="R63" s="23"/>
      <c r="S63" s="23"/>
      <c r="T63" s="23"/>
      <c r="U63" s="23"/>
      <c r="V63" s="23"/>
      <c r="W63" s="23"/>
    </row>
    <row r="64" ht="21" customHeight="1" spans="1:23">
      <c r="A64" s="24"/>
      <c r="B64" s="21" t="s">
        <v>281</v>
      </c>
      <c r="C64" s="21" t="s">
        <v>282</v>
      </c>
      <c r="D64" s="21" t="s">
        <v>97</v>
      </c>
      <c r="E64" s="21" t="s">
        <v>98</v>
      </c>
      <c r="F64" s="21" t="s">
        <v>275</v>
      </c>
      <c r="G64" s="21" t="s">
        <v>276</v>
      </c>
      <c r="H64" s="23">
        <v>19906</v>
      </c>
      <c r="I64" s="23">
        <v>19906</v>
      </c>
      <c r="J64" s="23"/>
      <c r="K64" s="23"/>
      <c r="L64" s="23">
        <v>19906</v>
      </c>
      <c r="M64" s="23"/>
      <c r="N64" s="23"/>
      <c r="O64" s="23"/>
      <c r="P64" s="23"/>
      <c r="Q64" s="23"/>
      <c r="R64" s="23"/>
      <c r="S64" s="23"/>
      <c r="T64" s="23"/>
      <c r="U64" s="23"/>
      <c r="V64" s="23"/>
      <c r="W64" s="23"/>
    </row>
    <row r="65" ht="21" customHeight="1" spans="1:23">
      <c r="A65" s="24"/>
      <c r="B65" s="21" t="s">
        <v>283</v>
      </c>
      <c r="C65" s="21" t="s">
        <v>284</v>
      </c>
      <c r="D65" s="21" t="s">
        <v>97</v>
      </c>
      <c r="E65" s="21" t="s">
        <v>98</v>
      </c>
      <c r="F65" s="21" t="s">
        <v>285</v>
      </c>
      <c r="G65" s="21" t="s">
        <v>284</v>
      </c>
      <c r="H65" s="23">
        <v>26541</v>
      </c>
      <c r="I65" s="23">
        <v>26541</v>
      </c>
      <c r="J65" s="23"/>
      <c r="K65" s="23"/>
      <c r="L65" s="23">
        <v>26541</v>
      </c>
      <c r="M65" s="23"/>
      <c r="N65" s="23"/>
      <c r="O65" s="23"/>
      <c r="P65" s="23"/>
      <c r="Q65" s="23"/>
      <c r="R65" s="23"/>
      <c r="S65" s="23"/>
      <c r="T65" s="23"/>
      <c r="U65" s="23"/>
      <c r="V65" s="23"/>
      <c r="W65" s="23"/>
    </row>
    <row r="66" ht="21" customHeight="1" spans="1:23">
      <c r="A66" s="24"/>
      <c r="B66" s="21" t="s">
        <v>283</v>
      </c>
      <c r="C66" s="21" t="s">
        <v>284</v>
      </c>
      <c r="D66" s="21" t="s">
        <v>99</v>
      </c>
      <c r="E66" s="21" t="s">
        <v>100</v>
      </c>
      <c r="F66" s="21" t="s">
        <v>285</v>
      </c>
      <c r="G66" s="21" t="s">
        <v>284</v>
      </c>
      <c r="H66" s="23">
        <v>126730</v>
      </c>
      <c r="I66" s="23">
        <v>126730</v>
      </c>
      <c r="J66" s="23"/>
      <c r="K66" s="23"/>
      <c r="L66" s="23">
        <v>126730</v>
      </c>
      <c r="M66" s="23"/>
      <c r="N66" s="23"/>
      <c r="O66" s="23"/>
      <c r="P66" s="23"/>
      <c r="Q66" s="23"/>
      <c r="R66" s="23"/>
      <c r="S66" s="23"/>
      <c r="T66" s="23"/>
      <c r="U66" s="23"/>
      <c r="V66" s="23"/>
      <c r="W66" s="23"/>
    </row>
    <row r="67" ht="21" customHeight="1" spans="1:23">
      <c r="A67" s="24"/>
      <c r="B67" s="21" t="s">
        <v>286</v>
      </c>
      <c r="C67" s="21" t="s">
        <v>287</v>
      </c>
      <c r="D67" s="21" t="s">
        <v>97</v>
      </c>
      <c r="E67" s="21" t="s">
        <v>98</v>
      </c>
      <c r="F67" s="21" t="s">
        <v>288</v>
      </c>
      <c r="G67" s="21" t="s">
        <v>287</v>
      </c>
      <c r="H67" s="23">
        <v>178</v>
      </c>
      <c r="I67" s="23">
        <v>178</v>
      </c>
      <c r="J67" s="23"/>
      <c r="K67" s="23"/>
      <c r="L67" s="23">
        <v>178</v>
      </c>
      <c r="M67" s="23"/>
      <c r="N67" s="23"/>
      <c r="O67" s="23"/>
      <c r="P67" s="23"/>
      <c r="Q67" s="23"/>
      <c r="R67" s="23"/>
      <c r="S67" s="23"/>
      <c r="T67" s="23"/>
      <c r="U67" s="23"/>
      <c r="V67" s="23"/>
      <c r="W67" s="23"/>
    </row>
    <row r="68" ht="21" customHeight="1" spans="1:23">
      <c r="A68" s="24"/>
      <c r="B68" s="21" t="s">
        <v>286</v>
      </c>
      <c r="C68" s="21" t="s">
        <v>287</v>
      </c>
      <c r="D68" s="21" t="s">
        <v>99</v>
      </c>
      <c r="E68" s="21" t="s">
        <v>100</v>
      </c>
      <c r="F68" s="21" t="s">
        <v>288</v>
      </c>
      <c r="G68" s="21" t="s">
        <v>287</v>
      </c>
      <c r="H68" s="23">
        <v>936</v>
      </c>
      <c r="I68" s="23">
        <v>936</v>
      </c>
      <c r="J68" s="23"/>
      <c r="K68" s="23"/>
      <c r="L68" s="23">
        <v>936</v>
      </c>
      <c r="M68" s="23"/>
      <c r="N68" s="23"/>
      <c r="O68" s="23"/>
      <c r="P68" s="23"/>
      <c r="Q68" s="23"/>
      <c r="R68" s="23"/>
      <c r="S68" s="23"/>
      <c r="T68" s="23"/>
      <c r="U68" s="23"/>
      <c r="V68" s="23"/>
      <c r="W68" s="23"/>
    </row>
    <row r="69" ht="21" customHeight="1" spans="1:23">
      <c r="A69" s="24"/>
      <c r="B69" s="21" t="s">
        <v>289</v>
      </c>
      <c r="C69" s="21" t="s">
        <v>290</v>
      </c>
      <c r="D69" s="21" t="s">
        <v>99</v>
      </c>
      <c r="E69" s="21" t="s">
        <v>100</v>
      </c>
      <c r="F69" s="21" t="s">
        <v>291</v>
      </c>
      <c r="G69" s="21" t="s">
        <v>290</v>
      </c>
      <c r="H69" s="23">
        <v>20000</v>
      </c>
      <c r="I69" s="23">
        <v>20000</v>
      </c>
      <c r="J69" s="23"/>
      <c r="K69" s="23"/>
      <c r="L69" s="23">
        <v>20000</v>
      </c>
      <c r="M69" s="23"/>
      <c r="N69" s="23"/>
      <c r="O69" s="23"/>
      <c r="P69" s="23"/>
      <c r="Q69" s="23"/>
      <c r="R69" s="23"/>
      <c r="S69" s="23"/>
      <c r="T69" s="23"/>
      <c r="U69" s="23"/>
      <c r="V69" s="23"/>
      <c r="W69" s="23"/>
    </row>
    <row r="70" ht="21" customHeight="1" spans="1:23">
      <c r="A70" s="24"/>
      <c r="B70" s="21" t="s">
        <v>292</v>
      </c>
      <c r="C70" s="21" t="s">
        <v>293</v>
      </c>
      <c r="D70" s="21" t="s">
        <v>97</v>
      </c>
      <c r="E70" s="21" t="s">
        <v>98</v>
      </c>
      <c r="F70" s="21" t="s">
        <v>277</v>
      </c>
      <c r="G70" s="21" t="s">
        <v>278</v>
      </c>
      <c r="H70" s="23">
        <v>103200</v>
      </c>
      <c r="I70" s="23">
        <v>103200</v>
      </c>
      <c r="J70" s="23"/>
      <c r="K70" s="23"/>
      <c r="L70" s="23">
        <v>103200</v>
      </c>
      <c r="M70" s="23"/>
      <c r="N70" s="23"/>
      <c r="O70" s="23"/>
      <c r="P70" s="23"/>
      <c r="Q70" s="23"/>
      <c r="R70" s="23"/>
      <c r="S70" s="23"/>
      <c r="T70" s="23"/>
      <c r="U70" s="23"/>
      <c r="V70" s="23"/>
      <c r="W70" s="23"/>
    </row>
    <row r="71" ht="21" customHeight="1" spans="1:23">
      <c r="A71" s="24"/>
      <c r="B71" s="21" t="s">
        <v>294</v>
      </c>
      <c r="C71" s="21" t="s">
        <v>295</v>
      </c>
      <c r="D71" s="21" t="s">
        <v>125</v>
      </c>
      <c r="E71" s="21" t="s">
        <v>126</v>
      </c>
      <c r="F71" s="21" t="s">
        <v>296</v>
      </c>
      <c r="G71" s="21" t="s">
        <v>297</v>
      </c>
      <c r="H71" s="23">
        <v>284016</v>
      </c>
      <c r="I71" s="23">
        <v>284016</v>
      </c>
      <c r="J71" s="23"/>
      <c r="K71" s="23"/>
      <c r="L71" s="23">
        <v>284016</v>
      </c>
      <c r="M71" s="23"/>
      <c r="N71" s="23"/>
      <c r="O71" s="23"/>
      <c r="P71" s="23"/>
      <c r="Q71" s="23"/>
      <c r="R71" s="23"/>
      <c r="S71" s="23"/>
      <c r="T71" s="23"/>
      <c r="U71" s="23"/>
      <c r="V71" s="23"/>
      <c r="W71" s="23"/>
    </row>
    <row r="72" ht="21" customHeight="1" spans="1:23">
      <c r="A72" s="24"/>
      <c r="B72" s="21" t="s">
        <v>294</v>
      </c>
      <c r="C72" s="21" t="s">
        <v>295</v>
      </c>
      <c r="D72" s="21" t="s">
        <v>127</v>
      </c>
      <c r="E72" s="21" t="s">
        <v>128</v>
      </c>
      <c r="F72" s="21" t="s">
        <v>296</v>
      </c>
      <c r="G72" s="21" t="s">
        <v>297</v>
      </c>
      <c r="H72" s="23">
        <v>770164.56</v>
      </c>
      <c r="I72" s="23">
        <v>770164.56</v>
      </c>
      <c r="J72" s="23"/>
      <c r="K72" s="23"/>
      <c r="L72" s="23">
        <v>770164.56</v>
      </c>
      <c r="M72" s="23"/>
      <c r="N72" s="23"/>
      <c r="O72" s="23"/>
      <c r="P72" s="23"/>
      <c r="Q72" s="23"/>
      <c r="R72" s="23"/>
      <c r="S72" s="23"/>
      <c r="T72" s="23"/>
      <c r="U72" s="23"/>
      <c r="V72" s="23"/>
      <c r="W72" s="23"/>
    </row>
    <row r="73" ht="21" customHeight="1" spans="1:23">
      <c r="A73" s="24"/>
      <c r="B73" s="21" t="s">
        <v>298</v>
      </c>
      <c r="C73" s="21" t="s">
        <v>299</v>
      </c>
      <c r="D73" s="21" t="s">
        <v>125</v>
      </c>
      <c r="E73" s="21" t="s">
        <v>126</v>
      </c>
      <c r="F73" s="21" t="s">
        <v>300</v>
      </c>
      <c r="G73" s="21" t="s">
        <v>301</v>
      </c>
      <c r="H73" s="23">
        <v>12000</v>
      </c>
      <c r="I73" s="23">
        <v>12000</v>
      </c>
      <c r="J73" s="23"/>
      <c r="K73" s="23"/>
      <c r="L73" s="23">
        <v>12000</v>
      </c>
      <c r="M73" s="23"/>
      <c r="N73" s="23"/>
      <c r="O73" s="23"/>
      <c r="P73" s="23"/>
      <c r="Q73" s="23"/>
      <c r="R73" s="23"/>
      <c r="S73" s="23"/>
      <c r="T73" s="23"/>
      <c r="U73" s="23"/>
      <c r="V73" s="23"/>
      <c r="W73" s="23"/>
    </row>
    <row r="74" ht="21" customHeight="1" spans="1:23">
      <c r="A74" s="24"/>
      <c r="B74" s="21" t="s">
        <v>298</v>
      </c>
      <c r="C74" s="21" t="s">
        <v>299</v>
      </c>
      <c r="D74" s="21" t="s">
        <v>127</v>
      </c>
      <c r="E74" s="21" t="s">
        <v>128</v>
      </c>
      <c r="F74" s="21" t="s">
        <v>300</v>
      </c>
      <c r="G74" s="21" t="s">
        <v>301</v>
      </c>
      <c r="H74" s="23">
        <v>7800</v>
      </c>
      <c r="I74" s="23">
        <v>7800</v>
      </c>
      <c r="J74" s="23"/>
      <c r="K74" s="23"/>
      <c r="L74" s="23">
        <v>7800</v>
      </c>
      <c r="M74" s="23"/>
      <c r="N74" s="23"/>
      <c r="O74" s="23"/>
      <c r="P74" s="23"/>
      <c r="Q74" s="23"/>
      <c r="R74" s="23"/>
      <c r="S74" s="23"/>
      <c r="T74" s="23"/>
      <c r="U74" s="23"/>
      <c r="V74" s="23"/>
      <c r="W74" s="23"/>
    </row>
    <row r="75" ht="21" customHeight="1" spans="1:23">
      <c r="A75" s="24"/>
      <c r="B75" s="21" t="s">
        <v>302</v>
      </c>
      <c r="C75" s="21" t="s">
        <v>303</v>
      </c>
      <c r="D75" s="21" t="s">
        <v>97</v>
      </c>
      <c r="E75" s="21" t="s">
        <v>98</v>
      </c>
      <c r="F75" s="21" t="s">
        <v>228</v>
      </c>
      <c r="G75" s="21" t="s">
        <v>229</v>
      </c>
      <c r="H75" s="23">
        <v>38172</v>
      </c>
      <c r="I75" s="23">
        <v>38172</v>
      </c>
      <c r="J75" s="23"/>
      <c r="K75" s="23"/>
      <c r="L75" s="23">
        <v>38172</v>
      </c>
      <c r="M75" s="23"/>
      <c r="N75" s="23"/>
      <c r="O75" s="23"/>
      <c r="P75" s="23"/>
      <c r="Q75" s="23"/>
      <c r="R75" s="23"/>
      <c r="S75" s="23"/>
      <c r="T75" s="23"/>
      <c r="U75" s="23"/>
      <c r="V75" s="23"/>
      <c r="W75" s="23"/>
    </row>
    <row r="76" ht="21" customHeight="1" spans="1:23">
      <c r="A76" s="24"/>
      <c r="B76" s="21" t="s">
        <v>304</v>
      </c>
      <c r="C76" s="21" t="s">
        <v>305</v>
      </c>
      <c r="D76" s="21" t="s">
        <v>99</v>
      </c>
      <c r="E76" s="21" t="s">
        <v>100</v>
      </c>
      <c r="F76" s="21" t="s">
        <v>228</v>
      </c>
      <c r="G76" s="21" t="s">
        <v>229</v>
      </c>
      <c r="H76" s="23">
        <v>218063</v>
      </c>
      <c r="I76" s="23">
        <v>218063</v>
      </c>
      <c r="J76" s="23"/>
      <c r="K76" s="23"/>
      <c r="L76" s="23">
        <v>218063</v>
      </c>
      <c r="M76" s="23"/>
      <c r="N76" s="23"/>
      <c r="O76" s="23"/>
      <c r="P76" s="23"/>
      <c r="Q76" s="23"/>
      <c r="R76" s="23"/>
      <c r="S76" s="23"/>
      <c r="T76" s="23"/>
      <c r="U76" s="23"/>
      <c r="V76" s="23"/>
      <c r="W76" s="23"/>
    </row>
    <row r="77" ht="21" customHeight="1" spans="1:23">
      <c r="A77" s="24"/>
      <c r="B77" s="21" t="s">
        <v>306</v>
      </c>
      <c r="C77" s="21" t="s">
        <v>307</v>
      </c>
      <c r="D77" s="21" t="s">
        <v>105</v>
      </c>
      <c r="E77" s="21" t="s">
        <v>106</v>
      </c>
      <c r="F77" s="21" t="s">
        <v>228</v>
      </c>
      <c r="G77" s="21" t="s">
        <v>229</v>
      </c>
      <c r="H77" s="23">
        <v>190540</v>
      </c>
      <c r="I77" s="23">
        <v>190540</v>
      </c>
      <c r="J77" s="23"/>
      <c r="K77" s="23"/>
      <c r="L77" s="23">
        <v>190540</v>
      </c>
      <c r="M77" s="23"/>
      <c r="N77" s="23"/>
      <c r="O77" s="23"/>
      <c r="P77" s="23"/>
      <c r="Q77" s="23"/>
      <c r="R77" s="23"/>
      <c r="S77" s="23"/>
      <c r="T77" s="23"/>
      <c r="U77" s="23"/>
      <c r="V77" s="23"/>
      <c r="W77" s="23"/>
    </row>
    <row r="78" ht="21" customHeight="1" spans="1:23">
      <c r="A78" s="24"/>
      <c r="B78" s="21" t="s">
        <v>306</v>
      </c>
      <c r="C78" s="21" t="s">
        <v>307</v>
      </c>
      <c r="D78" s="21" t="s">
        <v>107</v>
      </c>
      <c r="E78" s="21" t="s">
        <v>108</v>
      </c>
      <c r="F78" s="21" t="s">
        <v>228</v>
      </c>
      <c r="G78" s="21" t="s">
        <v>229</v>
      </c>
      <c r="H78" s="23">
        <v>161183</v>
      </c>
      <c r="I78" s="23">
        <v>161183</v>
      </c>
      <c r="J78" s="23"/>
      <c r="K78" s="23"/>
      <c r="L78" s="23">
        <v>161183</v>
      </c>
      <c r="M78" s="23"/>
      <c r="N78" s="23"/>
      <c r="O78" s="23"/>
      <c r="P78" s="23"/>
      <c r="Q78" s="23"/>
      <c r="R78" s="23"/>
      <c r="S78" s="23"/>
      <c r="T78" s="23"/>
      <c r="U78" s="23"/>
      <c r="V78" s="23"/>
      <c r="W78" s="23"/>
    </row>
    <row r="79" ht="21" customHeight="1" spans="1:23">
      <c r="A79" s="24"/>
      <c r="B79" s="21" t="s">
        <v>308</v>
      </c>
      <c r="C79" s="21" t="s">
        <v>309</v>
      </c>
      <c r="D79" s="21" t="s">
        <v>99</v>
      </c>
      <c r="E79" s="21" t="s">
        <v>100</v>
      </c>
      <c r="F79" s="21" t="s">
        <v>258</v>
      </c>
      <c r="G79" s="21" t="s">
        <v>259</v>
      </c>
      <c r="H79" s="23">
        <v>5200</v>
      </c>
      <c r="I79" s="23"/>
      <c r="J79" s="23"/>
      <c r="K79" s="23"/>
      <c r="L79" s="23"/>
      <c r="M79" s="23"/>
      <c r="N79" s="23"/>
      <c r="O79" s="23"/>
      <c r="P79" s="23"/>
      <c r="Q79" s="23"/>
      <c r="R79" s="23">
        <v>5200</v>
      </c>
      <c r="S79" s="23"/>
      <c r="T79" s="23"/>
      <c r="U79" s="23"/>
      <c r="V79" s="23"/>
      <c r="W79" s="23">
        <v>5200</v>
      </c>
    </row>
    <row r="80" ht="21" customHeight="1" spans="1:23">
      <c r="A80" s="24"/>
      <c r="B80" s="21" t="s">
        <v>310</v>
      </c>
      <c r="C80" s="21" t="s">
        <v>311</v>
      </c>
      <c r="D80" s="21" t="s">
        <v>99</v>
      </c>
      <c r="E80" s="21" t="s">
        <v>100</v>
      </c>
      <c r="F80" s="21" t="s">
        <v>258</v>
      </c>
      <c r="G80" s="21" t="s">
        <v>259</v>
      </c>
      <c r="H80" s="23">
        <v>1800</v>
      </c>
      <c r="I80" s="23"/>
      <c r="J80" s="23"/>
      <c r="K80" s="23"/>
      <c r="L80" s="23"/>
      <c r="M80" s="23"/>
      <c r="N80" s="23"/>
      <c r="O80" s="23"/>
      <c r="P80" s="23"/>
      <c r="Q80" s="23"/>
      <c r="R80" s="23">
        <v>1800</v>
      </c>
      <c r="S80" s="23"/>
      <c r="T80" s="23"/>
      <c r="U80" s="23"/>
      <c r="V80" s="23"/>
      <c r="W80" s="23">
        <v>1800</v>
      </c>
    </row>
    <row r="81" ht="21" customHeight="1" spans="1:23">
      <c r="A81" s="35" t="s">
        <v>147</v>
      </c>
      <c r="B81" s="134"/>
      <c r="C81" s="134"/>
      <c r="D81" s="134"/>
      <c r="E81" s="134"/>
      <c r="F81" s="134"/>
      <c r="G81" s="135"/>
      <c r="H81" s="23">
        <v>44720459.63</v>
      </c>
      <c r="I81" s="23">
        <v>44713459.63</v>
      </c>
      <c r="J81" s="23"/>
      <c r="K81" s="23"/>
      <c r="L81" s="23">
        <v>44713459.63</v>
      </c>
      <c r="M81" s="23"/>
      <c r="N81" s="23"/>
      <c r="O81" s="23"/>
      <c r="P81" s="23"/>
      <c r="Q81" s="23"/>
      <c r="R81" s="23">
        <v>7000</v>
      </c>
      <c r="S81" s="23"/>
      <c r="T81" s="23"/>
      <c r="U81" s="23"/>
      <c r="V81" s="23"/>
      <c r="W81" s="23">
        <v>7000</v>
      </c>
    </row>
  </sheetData>
  <mergeCells count="30">
    <mergeCell ref="A2:W2"/>
    <mergeCell ref="A3:G3"/>
    <mergeCell ref="H4:W4"/>
    <mergeCell ref="I5:M5"/>
    <mergeCell ref="N5:P5"/>
    <mergeCell ref="R5:W5"/>
    <mergeCell ref="A81:G81"/>
    <mergeCell ref="A4:A7"/>
    <mergeCell ref="B4:B7"/>
    <mergeCell ref="C4:C7"/>
    <mergeCell ref="D4:D7"/>
    <mergeCell ref="E4:E7"/>
    <mergeCell ref="F4:F7"/>
    <mergeCell ref="G4:G7"/>
    <mergeCell ref="H5:H7"/>
    <mergeCell ref="I6:I7"/>
    <mergeCell ref="J6:J7"/>
    <mergeCell ref="K6:K7"/>
    <mergeCell ref="L6:L7"/>
    <mergeCell ref="M6:M7"/>
    <mergeCell ref="N6:N7"/>
    <mergeCell ref="O6:O7"/>
    <mergeCell ref="P6:P7"/>
    <mergeCell ref="Q5:Q7"/>
    <mergeCell ref="R6:R7"/>
    <mergeCell ref="S6:S7"/>
    <mergeCell ref="T6:T7"/>
    <mergeCell ref="U6:U7"/>
    <mergeCell ref="V6:V7"/>
    <mergeCell ref="W6:W7"/>
  </mergeCells>
  <printOptions horizontalCentered="1"/>
  <pageMargins left="0.39" right="0.39" top="0.58" bottom="0.58" header="0.5" footer="0.5"/>
  <pageSetup paperSize="9" scale="57"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72"/>
  <sheetViews>
    <sheetView showZeros="0" topLeftCell="A6" workbookViewId="0">
      <selection activeCell="I63" sqref="I63"/>
    </sheetView>
  </sheetViews>
  <sheetFormatPr defaultColWidth="9.13888888888889" defaultRowHeight="14.25" customHeight="1"/>
  <cols>
    <col min="1" max="1" width="12.4166666666667" customWidth="1"/>
    <col min="2" max="2" width="30.4351851851852" customWidth="1"/>
    <col min="3" max="3" width="38.4259259259259" customWidth="1"/>
    <col min="4" max="4" width="23.8518518518519" customWidth="1"/>
    <col min="5" max="5" width="11.1388888888889" customWidth="1"/>
    <col min="6" max="6" width="21.4259259259259" customWidth="1"/>
    <col min="7" max="7" width="9.85185185185185" customWidth="1"/>
    <col min="8" max="8" width="19.287037037037" customWidth="1"/>
    <col min="9" max="21" width="19.1388888888889" customWidth="1"/>
    <col min="22" max="23" width="19.287037037037" customWidth="1"/>
  </cols>
  <sheetData>
    <row r="1" ht="15" customHeight="1" spans="1:23">
      <c r="A1" s="1"/>
      <c r="B1" s="3"/>
      <c r="C1" s="1"/>
      <c r="D1" s="1"/>
      <c r="E1" s="2"/>
      <c r="F1" s="2"/>
      <c r="G1" s="2"/>
      <c r="H1" s="2"/>
      <c r="I1" s="3"/>
      <c r="J1" s="3"/>
      <c r="K1" s="3"/>
      <c r="L1" s="3"/>
      <c r="M1" s="3"/>
      <c r="N1" s="3"/>
      <c r="O1" s="3"/>
      <c r="P1" s="3"/>
      <c r="Q1" s="3"/>
      <c r="R1" s="1"/>
      <c r="S1" s="1"/>
      <c r="T1" s="1"/>
      <c r="U1" s="3"/>
      <c r="V1" s="1"/>
      <c r="W1" s="40" t="s">
        <v>312</v>
      </c>
    </row>
    <row r="2" ht="41.25" customHeight="1" spans="1:23">
      <c r="A2" s="5" t="str">
        <f>"2025"&amp;"年部门项目支出预算表"</f>
        <v>2025年部门项目支出预算表</v>
      </c>
      <c r="B2" s="6"/>
      <c r="C2" s="6"/>
      <c r="D2" s="6"/>
      <c r="E2" s="6"/>
      <c r="F2" s="6"/>
      <c r="G2" s="6"/>
      <c r="H2" s="6"/>
      <c r="I2" s="6"/>
      <c r="J2" s="6"/>
      <c r="K2" s="6"/>
      <c r="L2" s="6"/>
      <c r="M2" s="6"/>
      <c r="N2" s="6"/>
      <c r="O2" s="6"/>
      <c r="P2" s="6"/>
      <c r="Q2" s="6"/>
      <c r="R2" s="6"/>
      <c r="S2" s="6"/>
      <c r="T2" s="6"/>
      <c r="U2" s="6"/>
      <c r="V2" s="6"/>
      <c r="W2" s="6"/>
    </row>
    <row r="3" ht="18.75" customHeight="1" spans="1:23">
      <c r="A3" s="7" t="str">
        <f>"单位名称："&amp;"凤庆县教育体育局"</f>
        <v>单位名称：凤庆县教育体育局</v>
      </c>
      <c r="B3" s="8"/>
      <c r="C3" s="8"/>
      <c r="D3" s="8"/>
      <c r="E3" s="8"/>
      <c r="F3" s="8"/>
      <c r="G3" s="8"/>
      <c r="H3" s="8"/>
      <c r="I3" s="9"/>
      <c r="J3" s="9"/>
      <c r="K3" s="9"/>
      <c r="L3" s="9"/>
      <c r="M3" s="9"/>
      <c r="N3" s="9"/>
      <c r="O3" s="9"/>
      <c r="P3" s="9"/>
      <c r="Q3" s="9"/>
      <c r="R3" s="1"/>
      <c r="S3" s="1"/>
      <c r="T3" s="1"/>
      <c r="U3" s="3"/>
      <c r="V3" s="1"/>
      <c r="W3" s="40" t="s">
        <v>196</v>
      </c>
    </row>
    <row r="4" ht="18.75" customHeight="1" spans="1:23">
      <c r="A4" s="10" t="s">
        <v>313</v>
      </c>
      <c r="B4" s="11" t="s">
        <v>210</v>
      </c>
      <c r="C4" s="10" t="s">
        <v>211</v>
      </c>
      <c r="D4" s="10" t="s">
        <v>314</v>
      </c>
      <c r="E4" s="11" t="s">
        <v>212</v>
      </c>
      <c r="F4" s="11" t="s">
        <v>213</v>
      </c>
      <c r="G4" s="11" t="s">
        <v>315</v>
      </c>
      <c r="H4" s="11" t="s">
        <v>316</v>
      </c>
      <c r="I4" s="31" t="s">
        <v>56</v>
      </c>
      <c r="J4" s="12" t="s">
        <v>317</v>
      </c>
      <c r="K4" s="13"/>
      <c r="L4" s="13"/>
      <c r="M4" s="14"/>
      <c r="N4" s="12" t="s">
        <v>218</v>
      </c>
      <c r="O4" s="13"/>
      <c r="P4" s="14"/>
      <c r="Q4" s="11" t="s">
        <v>62</v>
      </c>
      <c r="R4" s="12" t="s">
        <v>78</v>
      </c>
      <c r="S4" s="13"/>
      <c r="T4" s="13"/>
      <c r="U4" s="13"/>
      <c r="V4" s="13"/>
      <c r="W4" s="14"/>
    </row>
    <row r="5" ht="18.75" customHeight="1" spans="1:23">
      <c r="A5" s="15"/>
      <c r="B5" s="32"/>
      <c r="C5" s="15"/>
      <c r="D5" s="15"/>
      <c r="E5" s="16"/>
      <c r="F5" s="16"/>
      <c r="G5" s="16"/>
      <c r="H5" s="16"/>
      <c r="I5" s="32"/>
      <c r="J5" s="120" t="s">
        <v>59</v>
      </c>
      <c r="K5" s="121"/>
      <c r="L5" s="11" t="s">
        <v>60</v>
      </c>
      <c r="M5" s="11" t="s">
        <v>61</v>
      </c>
      <c r="N5" s="11" t="s">
        <v>59</v>
      </c>
      <c r="O5" s="11" t="s">
        <v>60</v>
      </c>
      <c r="P5" s="11" t="s">
        <v>61</v>
      </c>
      <c r="Q5" s="16"/>
      <c r="R5" s="11" t="s">
        <v>58</v>
      </c>
      <c r="S5" s="10" t="s">
        <v>65</v>
      </c>
      <c r="T5" s="10" t="s">
        <v>224</v>
      </c>
      <c r="U5" s="10" t="s">
        <v>67</v>
      </c>
      <c r="V5" s="10" t="s">
        <v>68</v>
      </c>
      <c r="W5" s="10" t="s">
        <v>69</v>
      </c>
    </row>
    <row r="6" ht="18.75" customHeight="1" spans="1:23">
      <c r="A6" s="32"/>
      <c r="B6" s="32"/>
      <c r="C6" s="32"/>
      <c r="D6" s="32"/>
      <c r="E6" s="32"/>
      <c r="F6" s="32"/>
      <c r="G6" s="32"/>
      <c r="H6" s="32"/>
      <c r="I6" s="32"/>
      <c r="J6" s="122" t="s">
        <v>58</v>
      </c>
      <c r="K6" s="94"/>
      <c r="L6" s="32"/>
      <c r="M6" s="32"/>
      <c r="N6" s="32"/>
      <c r="O6" s="32"/>
      <c r="P6" s="32"/>
      <c r="Q6" s="32"/>
      <c r="R6" s="32"/>
      <c r="S6" s="123"/>
      <c r="T6" s="123"/>
      <c r="U6" s="123"/>
      <c r="V6" s="123"/>
      <c r="W6" s="123"/>
    </row>
    <row r="7" ht="18.75" customHeight="1" spans="1:23">
      <c r="A7" s="17"/>
      <c r="B7" s="33"/>
      <c r="C7" s="17"/>
      <c r="D7" s="17"/>
      <c r="E7" s="18"/>
      <c r="F7" s="18"/>
      <c r="G7" s="18"/>
      <c r="H7" s="18"/>
      <c r="I7" s="33"/>
      <c r="J7" s="47" t="s">
        <v>58</v>
      </c>
      <c r="K7" s="47" t="s">
        <v>318</v>
      </c>
      <c r="L7" s="18"/>
      <c r="M7" s="18"/>
      <c r="N7" s="18"/>
      <c r="O7" s="18"/>
      <c r="P7" s="18"/>
      <c r="Q7" s="18"/>
      <c r="R7" s="18"/>
      <c r="S7" s="18"/>
      <c r="T7" s="18"/>
      <c r="U7" s="33"/>
      <c r="V7" s="18"/>
      <c r="W7" s="18"/>
    </row>
    <row r="8" ht="18.75" customHeight="1" spans="1:23">
      <c r="A8" s="118">
        <v>1</v>
      </c>
      <c r="B8" s="118">
        <v>2</v>
      </c>
      <c r="C8" s="118">
        <v>3</v>
      </c>
      <c r="D8" s="118">
        <v>4</v>
      </c>
      <c r="E8" s="118">
        <v>5</v>
      </c>
      <c r="F8" s="118">
        <v>6</v>
      </c>
      <c r="G8" s="118">
        <v>7</v>
      </c>
      <c r="H8" s="118">
        <v>8</v>
      </c>
      <c r="I8" s="118">
        <v>9</v>
      </c>
      <c r="J8" s="118">
        <v>10</v>
      </c>
      <c r="K8" s="118">
        <v>11</v>
      </c>
      <c r="L8" s="118">
        <v>12</v>
      </c>
      <c r="M8" s="118">
        <v>13</v>
      </c>
      <c r="N8" s="118">
        <v>14</v>
      </c>
      <c r="O8" s="118">
        <v>15</v>
      </c>
      <c r="P8" s="118">
        <v>16</v>
      </c>
      <c r="Q8" s="118">
        <v>17</v>
      </c>
      <c r="R8" s="118">
        <v>18</v>
      </c>
      <c r="S8" s="118">
        <v>19</v>
      </c>
      <c r="T8" s="118">
        <v>20</v>
      </c>
      <c r="U8" s="118">
        <v>21</v>
      </c>
      <c r="V8" s="118">
        <v>22</v>
      </c>
      <c r="W8" s="118">
        <v>23</v>
      </c>
    </row>
    <row r="9" ht="18.75" customHeight="1" spans="1:23">
      <c r="A9" s="21"/>
      <c r="B9" s="21"/>
      <c r="C9" s="21" t="s">
        <v>319</v>
      </c>
      <c r="D9" s="21"/>
      <c r="E9" s="21"/>
      <c r="F9" s="21"/>
      <c r="G9" s="21"/>
      <c r="H9" s="21"/>
      <c r="I9" s="23">
        <v>12000</v>
      </c>
      <c r="J9" s="23"/>
      <c r="K9" s="23"/>
      <c r="L9" s="23"/>
      <c r="M9" s="23"/>
      <c r="N9" s="23"/>
      <c r="O9" s="23"/>
      <c r="P9" s="23"/>
      <c r="Q9" s="23"/>
      <c r="R9" s="23">
        <v>12000</v>
      </c>
      <c r="S9" s="23"/>
      <c r="T9" s="23"/>
      <c r="U9" s="23"/>
      <c r="V9" s="23"/>
      <c r="W9" s="23">
        <v>12000</v>
      </c>
    </row>
    <row r="10" ht="18.75" customHeight="1" spans="1:23">
      <c r="A10" s="119" t="s">
        <v>320</v>
      </c>
      <c r="B10" s="119" t="s">
        <v>321</v>
      </c>
      <c r="C10" s="21" t="s">
        <v>319</v>
      </c>
      <c r="D10" s="119" t="s">
        <v>71</v>
      </c>
      <c r="E10" s="119" t="s">
        <v>119</v>
      </c>
      <c r="F10" s="119" t="s">
        <v>120</v>
      </c>
      <c r="G10" s="119" t="s">
        <v>258</v>
      </c>
      <c r="H10" s="119" t="s">
        <v>259</v>
      </c>
      <c r="I10" s="23">
        <v>12000</v>
      </c>
      <c r="J10" s="23"/>
      <c r="K10" s="23"/>
      <c r="L10" s="23"/>
      <c r="M10" s="23"/>
      <c r="N10" s="23"/>
      <c r="O10" s="23"/>
      <c r="P10" s="23"/>
      <c r="Q10" s="23"/>
      <c r="R10" s="23">
        <v>12000</v>
      </c>
      <c r="S10" s="23"/>
      <c r="T10" s="23"/>
      <c r="U10" s="23"/>
      <c r="V10" s="23"/>
      <c r="W10" s="23">
        <v>12000</v>
      </c>
    </row>
    <row r="11" ht="18.75" customHeight="1" spans="1:23">
      <c r="A11" s="24"/>
      <c r="B11" s="24"/>
      <c r="C11" s="21" t="s">
        <v>322</v>
      </c>
      <c r="D11" s="24"/>
      <c r="E11" s="24"/>
      <c r="F11" s="24"/>
      <c r="G11" s="24"/>
      <c r="H11" s="24"/>
      <c r="I11" s="23">
        <v>127250</v>
      </c>
      <c r="J11" s="23"/>
      <c r="K11" s="23"/>
      <c r="L11" s="23"/>
      <c r="M11" s="23"/>
      <c r="N11" s="23"/>
      <c r="O11" s="23"/>
      <c r="P11" s="23"/>
      <c r="Q11" s="23"/>
      <c r="R11" s="23">
        <v>127250</v>
      </c>
      <c r="S11" s="23"/>
      <c r="T11" s="23"/>
      <c r="U11" s="23"/>
      <c r="V11" s="23"/>
      <c r="W11" s="23">
        <v>127250</v>
      </c>
    </row>
    <row r="12" ht="18.75" customHeight="1" spans="1:23">
      <c r="A12" s="119" t="s">
        <v>323</v>
      </c>
      <c r="B12" s="119" t="s">
        <v>324</v>
      </c>
      <c r="C12" s="21" t="s">
        <v>322</v>
      </c>
      <c r="D12" s="119" t="s">
        <v>71</v>
      </c>
      <c r="E12" s="119" t="s">
        <v>99</v>
      </c>
      <c r="F12" s="119" t="s">
        <v>100</v>
      </c>
      <c r="G12" s="119" t="s">
        <v>325</v>
      </c>
      <c r="H12" s="119" t="s">
        <v>326</v>
      </c>
      <c r="I12" s="23">
        <v>127250</v>
      </c>
      <c r="J12" s="23"/>
      <c r="K12" s="23"/>
      <c r="L12" s="23"/>
      <c r="M12" s="23"/>
      <c r="N12" s="23"/>
      <c r="O12" s="23"/>
      <c r="P12" s="23"/>
      <c r="Q12" s="23"/>
      <c r="R12" s="23">
        <v>127250</v>
      </c>
      <c r="S12" s="23"/>
      <c r="T12" s="23"/>
      <c r="U12" s="23"/>
      <c r="V12" s="23"/>
      <c r="W12" s="23">
        <v>127250</v>
      </c>
    </row>
    <row r="13" ht="18.75" customHeight="1" spans="1:23">
      <c r="A13" s="24"/>
      <c r="B13" s="24"/>
      <c r="C13" s="21" t="s">
        <v>327</v>
      </c>
      <c r="D13" s="24"/>
      <c r="E13" s="24"/>
      <c r="F13" s="24"/>
      <c r="G13" s="24"/>
      <c r="H13" s="24"/>
      <c r="I13" s="23">
        <v>566840</v>
      </c>
      <c r="J13" s="23"/>
      <c r="K13" s="23"/>
      <c r="L13" s="23"/>
      <c r="M13" s="23"/>
      <c r="N13" s="23"/>
      <c r="O13" s="23"/>
      <c r="P13" s="23"/>
      <c r="Q13" s="23">
        <v>566840</v>
      </c>
      <c r="R13" s="23"/>
      <c r="S13" s="23"/>
      <c r="T13" s="23"/>
      <c r="U13" s="23"/>
      <c r="V13" s="23"/>
      <c r="W13" s="23"/>
    </row>
    <row r="14" ht="18.75" customHeight="1" spans="1:23">
      <c r="A14" s="119" t="s">
        <v>320</v>
      </c>
      <c r="B14" s="119" t="s">
        <v>328</v>
      </c>
      <c r="C14" s="21" t="s">
        <v>327</v>
      </c>
      <c r="D14" s="119" t="s">
        <v>71</v>
      </c>
      <c r="E14" s="119" t="s">
        <v>99</v>
      </c>
      <c r="F14" s="119" t="s">
        <v>100</v>
      </c>
      <c r="G14" s="119" t="s">
        <v>258</v>
      </c>
      <c r="H14" s="119" t="s">
        <v>259</v>
      </c>
      <c r="I14" s="23">
        <v>566840</v>
      </c>
      <c r="J14" s="23"/>
      <c r="K14" s="23"/>
      <c r="L14" s="23"/>
      <c r="M14" s="23"/>
      <c r="N14" s="23"/>
      <c r="O14" s="23"/>
      <c r="P14" s="23"/>
      <c r="Q14" s="23">
        <v>566840</v>
      </c>
      <c r="R14" s="23"/>
      <c r="S14" s="23"/>
      <c r="T14" s="23"/>
      <c r="U14" s="23"/>
      <c r="V14" s="23"/>
      <c r="W14" s="23"/>
    </row>
    <row r="15" ht="18.75" customHeight="1" spans="1:23">
      <c r="A15" s="24"/>
      <c r="B15" s="24"/>
      <c r="C15" s="21" t="s">
        <v>329</v>
      </c>
      <c r="D15" s="24"/>
      <c r="E15" s="24"/>
      <c r="F15" s="24"/>
      <c r="G15" s="24"/>
      <c r="H15" s="24"/>
      <c r="I15" s="23">
        <v>10000</v>
      </c>
      <c r="J15" s="23">
        <v>10000</v>
      </c>
      <c r="K15" s="23">
        <v>10000</v>
      </c>
      <c r="L15" s="23"/>
      <c r="M15" s="23"/>
      <c r="N15" s="23"/>
      <c r="O15" s="23"/>
      <c r="P15" s="23"/>
      <c r="Q15" s="23"/>
      <c r="R15" s="23"/>
      <c r="S15" s="23"/>
      <c r="T15" s="23"/>
      <c r="U15" s="23"/>
      <c r="V15" s="23"/>
      <c r="W15" s="23"/>
    </row>
    <row r="16" ht="18.75" customHeight="1" spans="1:23">
      <c r="A16" s="119" t="s">
        <v>330</v>
      </c>
      <c r="B16" s="119" t="s">
        <v>331</v>
      </c>
      <c r="C16" s="21" t="s">
        <v>329</v>
      </c>
      <c r="D16" s="119" t="s">
        <v>71</v>
      </c>
      <c r="E16" s="119" t="s">
        <v>99</v>
      </c>
      <c r="F16" s="119" t="s">
        <v>100</v>
      </c>
      <c r="G16" s="119" t="s">
        <v>332</v>
      </c>
      <c r="H16" s="119" t="s">
        <v>333</v>
      </c>
      <c r="I16" s="23">
        <v>10000</v>
      </c>
      <c r="J16" s="23">
        <v>10000</v>
      </c>
      <c r="K16" s="23">
        <v>10000</v>
      </c>
      <c r="L16" s="23"/>
      <c r="M16" s="23"/>
      <c r="N16" s="23"/>
      <c r="O16" s="23"/>
      <c r="P16" s="23"/>
      <c r="Q16" s="23"/>
      <c r="R16" s="23"/>
      <c r="S16" s="23"/>
      <c r="T16" s="23"/>
      <c r="U16" s="23"/>
      <c r="V16" s="23"/>
      <c r="W16" s="23"/>
    </row>
    <row r="17" ht="18.75" customHeight="1" spans="1:23">
      <c r="A17" s="24"/>
      <c r="B17" s="24"/>
      <c r="C17" s="21" t="s">
        <v>334</v>
      </c>
      <c r="D17" s="24"/>
      <c r="E17" s="24"/>
      <c r="F17" s="24"/>
      <c r="G17" s="24"/>
      <c r="H17" s="24"/>
      <c r="I17" s="23">
        <v>16200</v>
      </c>
      <c r="J17" s="23">
        <v>16200</v>
      </c>
      <c r="K17" s="23">
        <v>16200</v>
      </c>
      <c r="L17" s="23"/>
      <c r="M17" s="23"/>
      <c r="N17" s="23"/>
      <c r="O17" s="23"/>
      <c r="P17" s="23"/>
      <c r="Q17" s="23"/>
      <c r="R17" s="23"/>
      <c r="S17" s="23"/>
      <c r="T17" s="23"/>
      <c r="U17" s="23"/>
      <c r="V17" s="23"/>
      <c r="W17" s="23"/>
    </row>
    <row r="18" ht="18.75" customHeight="1" spans="1:23">
      <c r="A18" s="119" t="s">
        <v>320</v>
      </c>
      <c r="B18" s="119" t="s">
        <v>335</v>
      </c>
      <c r="C18" s="21" t="s">
        <v>334</v>
      </c>
      <c r="D18" s="119" t="s">
        <v>71</v>
      </c>
      <c r="E18" s="119" t="s">
        <v>92</v>
      </c>
      <c r="F18" s="119" t="s">
        <v>89</v>
      </c>
      <c r="G18" s="119" t="s">
        <v>258</v>
      </c>
      <c r="H18" s="119" t="s">
        <v>259</v>
      </c>
      <c r="I18" s="23">
        <v>12600</v>
      </c>
      <c r="J18" s="23">
        <v>12600</v>
      </c>
      <c r="K18" s="23">
        <v>12600</v>
      </c>
      <c r="L18" s="23"/>
      <c r="M18" s="23"/>
      <c r="N18" s="23"/>
      <c r="O18" s="23"/>
      <c r="P18" s="23"/>
      <c r="Q18" s="23"/>
      <c r="R18" s="23"/>
      <c r="S18" s="23"/>
      <c r="T18" s="23"/>
      <c r="U18" s="23"/>
      <c r="V18" s="23"/>
      <c r="W18" s="23"/>
    </row>
    <row r="19" ht="18.75" customHeight="1" spans="1:23">
      <c r="A19" s="119" t="s">
        <v>320</v>
      </c>
      <c r="B19" s="119" t="s">
        <v>335</v>
      </c>
      <c r="C19" s="21" t="s">
        <v>334</v>
      </c>
      <c r="D19" s="119" t="s">
        <v>71</v>
      </c>
      <c r="E19" s="119" t="s">
        <v>92</v>
      </c>
      <c r="F19" s="119" t="s">
        <v>89</v>
      </c>
      <c r="G19" s="119" t="s">
        <v>275</v>
      </c>
      <c r="H19" s="119" t="s">
        <v>276</v>
      </c>
      <c r="I19" s="23">
        <v>3600</v>
      </c>
      <c r="J19" s="23">
        <v>3600</v>
      </c>
      <c r="K19" s="23">
        <v>3600</v>
      </c>
      <c r="L19" s="23"/>
      <c r="M19" s="23"/>
      <c r="N19" s="23"/>
      <c r="O19" s="23"/>
      <c r="P19" s="23"/>
      <c r="Q19" s="23"/>
      <c r="R19" s="23"/>
      <c r="S19" s="23"/>
      <c r="T19" s="23"/>
      <c r="U19" s="23"/>
      <c r="V19" s="23"/>
      <c r="W19" s="23"/>
    </row>
    <row r="20" ht="18.75" customHeight="1" spans="1:23">
      <c r="A20" s="24"/>
      <c r="B20" s="24"/>
      <c r="C20" s="21" t="s">
        <v>336</v>
      </c>
      <c r="D20" s="24"/>
      <c r="E20" s="24"/>
      <c r="F20" s="24"/>
      <c r="G20" s="24"/>
      <c r="H20" s="24"/>
      <c r="I20" s="23">
        <v>150000</v>
      </c>
      <c r="J20" s="23">
        <v>150000</v>
      </c>
      <c r="K20" s="23">
        <v>150000</v>
      </c>
      <c r="L20" s="23"/>
      <c r="M20" s="23"/>
      <c r="N20" s="23"/>
      <c r="O20" s="23"/>
      <c r="P20" s="23"/>
      <c r="Q20" s="23"/>
      <c r="R20" s="23"/>
      <c r="S20" s="23"/>
      <c r="T20" s="23"/>
      <c r="U20" s="23"/>
      <c r="V20" s="23"/>
      <c r="W20" s="23"/>
    </row>
    <row r="21" ht="18.75" customHeight="1" spans="1:23">
      <c r="A21" s="119" t="s">
        <v>330</v>
      </c>
      <c r="B21" s="119" t="s">
        <v>337</v>
      </c>
      <c r="C21" s="21" t="s">
        <v>336</v>
      </c>
      <c r="D21" s="119" t="s">
        <v>71</v>
      </c>
      <c r="E21" s="119" t="s">
        <v>99</v>
      </c>
      <c r="F21" s="119" t="s">
        <v>100</v>
      </c>
      <c r="G21" s="119" t="s">
        <v>338</v>
      </c>
      <c r="H21" s="119" t="s">
        <v>339</v>
      </c>
      <c r="I21" s="23">
        <v>150000</v>
      </c>
      <c r="J21" s="23">
        <v>150000</v>
      </c>
      <c r="K21" s="23">
        <v>150000</v>
      </c>
      <c r="L21" s="23"/>
      <c r="M21" s="23"/>
      <c r="N21" s="23"/>
      <c r="O21" s="23"/>
      <c r="P21" s="23"/>
      <c r="Q21" s="23"/>
      <c r="R21" s="23"/>
      <c r="S21" s="23"/>
      <c r="T21" s="23"/>
      <c r="U21" s="23"/>
      <c r="V21" s="23"/>
      <c r="W21" s="23"/>
    </row>
    <row r="22" ht="18.75" customHeight="1" spans="1:23">
      <c r="A22" s="24"/>
      <c r="B22" s="24"/>
      <c r="C22" s="21" t="s">
        <v>340</v>
      </c>
      <c r="D22" s="24"/>
      <c r="E22" s="24"/>
      <c r="F22" s="24"/>
      <c r="G22" s="24"/>
      <c r="H22" s="24"/>
      <c r="I22" s="23">
        <v>30000</v>
      </c>
      <c r="J22" s="23">
        <v>30000</v>
      </c>
      <c r="K22" s="23">
        <v>30000</v>
      </c>
      <c r="L22" s="23"/>
      <c r="M22" s="23"/>
      <c r="N22" s="23"/>
      <c r="O22" s="23"/>
      <c r="P22" s="23"/>
      <c r="Q22" s="23"/>
      <c r="R22" s="23"/>
      <c r="S22" s="23"/>
      <c r="T22" s="23"/>
      <c r="U22" s="23"/>
      <c r="V22" s="23"/>
      <c r="W22" s="23"/>
    </row>
    <row r="23" ht="18.75" customHeight="1" spans="1:23">
      <c r="A23" s="119" t="s">
        <v>320</v>
      </c>
      <c r="B23" s="119" t="s">
        <v>341</v>
      </c>
      <c r="C23" s="21" t="s">
        <v>340</v>
      </c>
      <c r="D23" s="119" t="s">
        <v>71</v>
      </c>
      <c r="E23" s="119" t="s">
        <v>99</v>
      </c>
      <c r="F23" s="119" t="s">
        <v>100</v>
      </c>
      <c r="G23" s="119" t="s">
        <v>258</v>
      </c>
      <c r="H23" s="119" t="s">
        <v>259</v>
      </c>
      <c r="I23" s="23">
        <v>30000</v>
      </c>
      <c r="J23" s="23">
        <v>30000</v>
      </c>
      <c r="K23" s="23">
        <v>30000</v>
      </c>
      <c r="L23" s="23"/>
      <c r="M23" s="23"/>
      <c r="N23" s="23"/>
      <c r="O23" s="23"/>
      <c r="P23" s="23"/>
      <c r="Q23" s="23"/>
      <c r="R23" s="23"/>
      <c r="S23" s="23"/>
      <c r="T23" s="23"/>
      <c r="U23" s="23"/>
      <c r="V23" s="23"/>
      <c r="W23" s="23"/>
    </row>
    <row r="24" ht="18.75" customHeight="1" spans="1:23">
      <c r="A24" s="24"/>
      <c r="B24" s="24"/>
      <c r="C24" s="21" t="s">
        <v>342</v>
      </c>
      <c r="D24" s="24"/>
      <c r="E24" s="24"/>
      <c r="F24" s="24"/>
      <c r="G24" s="24"/>
      <c r="H24" s="24"/>
      <c r="I24" s="23">
        <v>100000</v>
      </c>
      <c r="J24" s="23">
        <v>100000</v>
      </c>
      <c r="K24" s="23">
        <v>100000</v>
      </c>
      <c r="L24" s="23"/>
      <c r="M24" s="23"/>
      <c r="N24" s="23"/>
      <c r="O24" s="23"/>
      <c r="P24" s="23"/>
      <c r="Q24" s="23"/>
      <c r="R24" s="23"/>
      <c r="S24" s="23"/>
      <c r="T24" s="23"/>
      <c r="U24" s="23"/>
      <c r="V24" s="23"/>
      <c r="W24" s="23"/>
    </row>
    <row r="25" ht="18.75" customHeight="1" spans="1:23">
      <c r="A25" s="119" t="s">
        <v>330</v>
      </c>
      <c r="B25" s="119" t="s">
        <v>343</v>
      </c>
      <c r="C25" s="21" t="s">
        <v>342</v>
      </c>
      <c r="D25" s="119" t="s">
        <v>71</v>
      </c>
      <c r="E25" s="119" t="s">
        <v>119</v>
      </c>
      <c r="F25" s="119" t="s">
        <v>120</v>
      </c>
      <c r="G25" s="119" t="s">
        <v>258</v>
      </c>
      <c r="H25" s="119" t="s">
        <v>259</v>
      </c>
      <c r="I25" s="23">
        <v>100000</v>
      </c>
      <c r="J25" s="23">
        <v>100000</v>
      </c>
      <c r="K25" s="23">
        <v>100000</v>
      </c>
      <c r="L25" s="23"/>
      <c r="M25" s="23"/>
      <c r="N25" s="23"/>
      <c r="O25" s="23"/>
      <c r="P25" s="23"/>
      <c r="Q25" s="23"/>
      <c r="R25" s="23"/>
      <c r="S25" s="23"/>
      <c r="T25" s="23"/>
      <c r="U25" s="23"/>
      <c r="V25" s="23"/>
      <c r="W25" s="23"/>
    </row>
    <row r="26" ht="18.75" customHeight="1" spans="1:23">
      <c r="A26" s="24"/>
      <c r="B26" s="24"/>
      <c r="C26" s="21" t="s">
        <v>344</v>
      </c>
      <c r="D26" s="24"/>
      <c r="E26" s="24"/>
      <c r="F26" s="24"/>
      <c r="G26" s="24"/>
      <c r="H26" s="24"/>
      <c r="I26" s="23">
        <v>3000</v>
      </c>
      <c r="J26" s="23">
        <v>3000</v>
      </c>
      <c r="K26" s="23">
        <v>3000</v>
      </c>
      <c r="L26" s="23"/>
      <c r="M26" s="23"/>
      <c r="N26" s="23"/>
      <c r="O26" s="23"/>
      <c r="P26" s="23"/>
      <c r="Q26" s="23"/>
      <c r="R26" s="23"/>
      <c r="S26" s="23"/>
      <c r="T26" s="23"/>
      <c r="U26" s="23"/>
      <c r="V26" s="23"/>
      <c r="W26" s="23"/>
    </row>
    <row r="27" ht="18.75" customHeight="1" spans="1:23">
      <c r="A27" s="119" t="s">
        <v>320</v>
      </c>
      <c r="B27" s="119" t="s">
        <v>345</v>
      </c>
      <c r="C27" s="21" t="s">
        <v>344</v>
      </c>
      <c r="D27" s="119" t="s">
        <v>71</v>
      </c>
      <c r="E27" s="119" t="s">
        <v>88</v>
      </c>
      <c r="F27" s="119" t="s">
        <v>89</v>
      </c>
      <c r="G27" s="119" t="s">
        <v>258</v>
      </c>
      <c r="H27" s="119" t="s">
        <v>259</v>
      </c>
      <c r="I27" s="23">
        <v>3000</v>
      </c>
      <c r="J27" s="23">
        <v>3000</v>
      </c>
      <c r="K27" s="23">
        <v>3000</v>
      </c>
      <c r="L27" s="23"/>
      <c r="M27" s="23"/>
      <c r="N27" s="23"/>
      <c r="O27" s="23"/>
      <c r="P27" s="23"/>
      <c r="Q27" s="23"/>
      <c r="R27" s="23"/>
      <c r="S27" s="23"/>
      <c r="T27" s="23"/>
      <c r="U27" s="23"/>
      <c r="V27" s="23"/>
      <c r="W27" s="23"/>
    </row>
    <row r="28" ht="18.75" customHeight="1" spans="1:23">
      <c r="A28" s="24"/>
      <c r="B28" s="24"/>
      <c r="C28" s="21" t="s">
        <v>346</v>
      </c>
      <c r="D28" s="24"/>
      <c r="E28" s="24"/>
      <c r="F28" s="24"/>
      <c r="G28" s="24"/>
      <c r="H28" s="24"/>
      <c r="I28" s="23">
        <v>70000</v>
      </c>
      <c r="J28" s="23"/>
      <c r="K28" s="23"/>
      <c r="L28" s="23"/>
      <c r="M28" s="23"/>
      <c r="N28" s="23"/>
      <c r="O28" s="23"/>
      <c r="P28" s="23"/>
      <c r="Q28" s="23"/>
      <c r="R28" s="23">
        <v>70000</v>
      </c>
      <c r="S28" s="23"/>
      <c r="T28" s="23"/>
      <c r="U28" s="23"/>
      <c r="V28" s="23"/>
      <c r="W28" s="23">
        <v>70000</v>
      </c>
    </row>
    <row r="29" ht="18.75" customHeight="1" spans="1:23">
      <c r="A29" s="119" t="s">
        <v>320</v>
      </c>
      <c r="B29" s="119" t="s">
        <v>347</v>
      </c>
      <c r="C29" s="21" t="s">
        <v>346</v>
      </c>
      <c r="D29" s="119" t="s">
        <v>71</v>
      </c>
      <c r="E29" s="119" t="s">
        <v>99</v>
      </c>
      <c r="F29" s="119" t="s">
        <v>100</v>
      </c>
      <c r="G29" s="119" t="s">
        <v>258</v>
      </c>
      <c r="H29" s="119" t="s">
        <v>259</v>
      </c>
      <c r="I29" s="23">
        <v>70000</v>
      </c>
      <c r="J29" s="23"/>
      <c r="K29" s="23"/>
      <c r="L29" s="23"/>
      <c r="M29" s="23"/>
      <c r="N29" s="23"/>
      <c r="O29" s="23"/>
      <c r="P29" s="23"/>
      <c r="Q29" s="23"/>
      <c r="R29" s="23">
        <v>70000</v>
      </c>
      <c r="S29" s="23"/>
      <c r="T29" s="23"/>
      <c r="U29" s="23"/>
      <c r="V29" s="23"/>
      <c r="W29" s="23">
        <v>70000</v>
      </c>
    </row>
    <row r="30" ht="18.75" customHeight="1" spans="1:23">
      <c r="A30" s="24"/>
      <c r="B30" s="24"/>
      <c r="C30" s="21" t="s">
        <v>348</v>
      </c>
      <c r="D30" s="24"/>
      <c r="E30" s="24"/>
      <c r="F30" s="24"/>
      <c r="G30" s="24"/>
      <c r="H30" s="24"/>
      <c r="I30" s="23">
        <v>7155</v>
      </c>
      <c r="J30" s="23">
        <v>7155</v>
      </c>
      <c r="K30" s="23">
        <v>7155</v>
      </c>
      <c r="L30" s="23"/>
      <c r="M30" s="23"/>
      <c r="N30" s="23"/>
      <c r="O30" s="23"/>
      <c r="P30" s="23"/>
      <c r="Q30" s="23"/>
      <c r="R30" s="23"/>
      <c r="S30" s="23"/>
      <c r="T30" s="23"/>
      <c r="U30" s="23"/>
      <c r="V30" s="23"/>
      <c r="W30" s="23"/>
    </row>
    <row r="31" ht="18.75" customHeight="1" spans="1:23">
      <c r="A31" s="119" t="s">
        <v>323</v>
      </c>
      <c r="B31" s="119" t="s">
        <v>349</v>
      </c>
      <c r="C31" s="21" t="s">
        <v>348</v>
      </c>
      <c r="D31" s="119" t="s">
        <v>71</v>
      </c>
      <c r="E31" s="119" t="s">
        <v>109</v>
      </c>
      <c r="F31" s="119" t="s">
        <v>110</v>
      </c>
      <c r="G31" s="119" t="s">
        <v>325</v>
      </c>
      <c r="H31" s="119" t="s">
        <v>326</v>
      </c>
      <c r="I31" s="23">
        <v>7155</v>
      </c>
      <c r="J31" s="23">
        <v>7155</v>
      </c>
      <c r="K31" s="23">
        <v>7155</v>
      </c>
      <c r="L31" s="23"/>
      <c r="M31" s="23"/>
      <c r="N31" s="23"/>
      <c r="O31" s="23"/>
      <c r="P31" s="23"/>
      <c r="Q31" s="23"/>
      <c r="R31" s="23"/>
      <c r="S31" s="23"/>
      <c r="T31" s="23"/>
      <c r="U31" s="23"/>
      <c r="V31" s="23"/>
      <c r="W31" s="23"/>
    </row>
    <row r="32" ht="18.75" customHeight="1" spans="1:23">
      <c r="A32" s="24"/>
      <c r="B32" s="24"/>
      <c r="C32" s="21" t="s">
        <v>350</v>
      </c>
      <c r="D32" s="24"/>
      <c r="E32" s="24"/>
      <c r="F32" s="24"/>
      <c r="G32" s="24"/>
      <c r="H32" s="24"/>
      <c r="I32" s="23">
        <v>405</v>
      </c>
      <c r="J32" s="23">
        <v>405</v>
      </c>
      <c r="K32" s="23">
        <v>405</v>
      </c>
      <c r="L32" s="23"/>
      <c r="M32" s="23"/>
      <c r="N32" s="23"/>
      <c r="O32" s="23"/>
      <c r="P32" s="23"/>
      <c r="Q32" s="23"/>
      <c r="R32" s="23"/>
      <c r="S32" s="23"/>
      <c r="T32" s="23"/>
      <c r="U32" s="23"/>
      <c r="V32" s="23"/>
      <c r="W32" s="23"/>
    </row>
    <row r="33" ht="18.75" customHeight="1" spans="1:23">
      <c r="A33" s="119" t="s">
        <v>323</v>
      </c>
      <c r="B33" s="119" t="s">
        <v>351</v>
      </c>
      <c r="C33" s="21" t="s">
        <v>350</v>
      </c>
      <c r="D33" s="119" t="s">
        <v>71</v>
      </c>
      <c r="E33" s="119" t="s">
        <v>109</v>
      </c>
      <c r="F33" s="119" t="s">
        <v>110</v>
      </c>
      <c r="G33" s="119" t="s">
        <v>258</v>
      </c>
      <c r="H33" s="119" t="s">
        <v>259</v>
      </c>
      <c r="I33" s="23">
        <v>405</v>
      </c>
      <c r="J33" s="23">
        <v>405</v>
      </c>
      <c r="K33" s="23">
        <v>405</v>
      </c>
      <c r="L33" s="23"/>
      <c r="M33" s="23"/>
      <c r="N33" s="23"/>
      <c r="O33" s="23"/>
      <c r="P33" s="23"/>
      <c r="Q33" s="23"/>
      <c r="R33" s="23"/>
      <c r="S33" s="23"/>
      <c r="T33" s="23"/>
      <c r="U33" s="23"/>
      <c r="V33" s="23"/>
      <c r="W33" s="23"/>
    </row>
    <row r="34" ht="18.75" customHeight="1" spans="1:23">
      <c r="A34" s="24"/>
      <c r="B34" s="24"/>
      <c r="C34" s="21" t="s">
        <v>352</v>
      </c>
      <c r="D34" s="24"/>
      <c r="E34" s="24"/>
      <c r="F34" s="24"/>
      <c r="G34" s="24"/>
      <c r="H34" s="24"/>
      <c r="I34" s="23">
        <v>337.5</v>
      </c>
      <c r="J34" s="23">
        <v>337.5</v>
      </c>
      <c r="K34" s="23">
        <v>337.5</v>
      </c>
      <c r="L34" s="23"/>
      <c r="M34" s="23"/>
      <c r="N34" s="23"/>
      <c r="O34" s="23"/>
      <c r="P34" s="23"/>
      <c r="Q34" s="23"/>
      <c r="R34" s="23"/>
      <c r="S34" s="23"/>
      <c r="T34" s="23"/>
      <c r="U34" s="23"/>
      <c r="V34" s="23"/>
      <c r="W34" s="23"/>
    </row>
    <row r="35" ht="18.75" customHeight="1" spans="1:23">
      <c r="A35" s="119" t="s">
        <v>323</v>
      </c>
      <c r="B35" s="119" t="s">
        <v>353</v>
      </c>
      <c r="C35" s="21" t="s">
        <v>352</v>
      </c>
      <c r="D35" s="119" t="s">
        <v>71</v>
      </c>
      <c r="E35" s="119" t="s">
        <v>109</v>
      </c>
      <c r="F35" s="119" t="s">
        <v>110</v>
      </c>
      <c r="G35" s="119" t="s">
        <v>325</v>
      </c>
      <c r="H35" s="119" t="s">
        <v>326</v>
      </c>
      <c r="I35" s="23">
        <v>337.5</v>
      </c>
      <c r="J35" s="23">
        <v>337.5</v>
      </c>
      <c r="K35" s="23">
        <v>337.5</v>
      </c>
      <c r="L35" s="23"/>
      <c r="M35" s="23"/>
      <c r="N35" s="23"/>
      <c r="O35" s="23"/>
      <c r="P35" s="23"/>
      <c r="Q35" s="23"/>
      <c r="R35" s="23"/>
      <c r="S35" s="23"/>
      <c r="T35" s="23"/>
      <c r="U35" s="23"/>
      <c r="V35" s="23"/>
      <c r="W35" s="23"/>
    </row>
    <row r="36" ht="18.75" customHeight="1" spans="1:23">
      <c r="A36" s="24"/>
      <c r="B36" s="24"/>
      <c r="C36" s="21" t="s">
        <v>354</v>
      </c>
      <c r="D36" s="24"/>
      <c r="E36" s="24"/>
      <c r="F36" s="24"/>
      <c r="G36" s="24"/>
      <c r="H36" s="24"/>
      <c r="I36" s="23">
        <v>50000</v>
      </c>
      <c r="J36" s="23">
        <v>50000</v>
      </c>
      <c r="K36" s="23">
        <v>50000</v>
      </c>
      <c r="L36" s="23"/>
      <c r="M36" s="23"/>
      <c r="N36" s="23"/>
      <c r="O36" s="23"/>
      <c r="P36" s="23"/>
      <c r="Q36" s="23"/>
      <c r="R36" s="23"/>
      <c r="S36" s="23"/>
      <c r="T36" s="23"/>
      <c r="U36" s="23"/>
      <c r="V36" s="23"/>
      <c r="W36" s="23"/>
    </row>
    <row r="37" ht="18.75" customHeight="1" spans="1:23">
      <c r="A37" s="119" t="s">
        <v>320</v>
      </c>
      <c r="B37" s="119" t="s">
        <v>355</v>
      </c>
      <c r="C37" s="21" t="s">
        <v>354</v>
      </c>
      <c r="D37" s="119" t="s">
        <v>71</v>
      </c>
      <c r="E37" s="119" t="s">
        <v>99</v>
      </c>
      <c r="F37" s="119" t="s">
        <v>100</v>
      </c>
      <c r="G37" s="119" t="s">
        <v>258</v>
      </c>
      <c r="H37" s="119" t="s">
        <v>259</v>
      </c>
      <c r="I37" s="23">
        <v>50000</v>
      </c>
      <c r="J37" s="23">
        <v>50000</v>
      </c>
      <c r="K37" s="23">
        <v>50000</v>
      </c>
      <c r="L37" s="23"/>
      <c r="M37" s="23"/>
      <c r="N37" s="23"/>
      <c r="O37" s="23"/>
      <c r="P37" s="23"/>
      <c r="Q37" s="23"/>
      <c r="R37" s="23"/>
      <c r="S37" s="23"/>
      <c r="T37" s="23"/>
      <c r="U37" s="23"/>
      <c r="V37" s="23"/>
      <c r="W37" s="23"/>
    </row>
    <row r="38" ht="18.75" customHeight="1" spans="1:23">
      <c r="A38" s="24"/>
      <c r="B38" s="24"/>
      <c r="C38" s="21" t="s">
        <v>356</v>
      </c>
      <c r="D38" s="24"/>
      <c r="E38" s="24"/>
      <c r="F38" s="24"/>
      <c r="G38" s="24"/>
      <c r="H38" s="24"/>
      <c r="I38" s="23">
        <v>300000</v>
      </c>
      <c r="J38" s="23">
        <v>300000</v>
      </c>
      <c r="K38" s="23">
        <v>300000</v>
      </c>
      <c r="L38" s="23"/>
      <c r="M38" s="23"/>
      <c r="N38" s="23"/>
      <c r="O38" s="23"/>
      <c r="P38" s="23"/>
      <c r="Q38" s="23"/>
      <c r="R38" s="23"/>
      <c r="S38" s="23"/>
      <c r="T38" s="23"/>
      <c r="U38" s="23"/>
      <c r="V38" s="23"/>
      <c r="W38" s="23"/>
    </row>
    <row r="39" ht="18.75" customHeight="1" spans="1:23">
      <c r="A39" s="119" t="s">
        <v>320</v>
      </c>
      <c r="B39" s="119" t="s">
        <v>357</v>
      </c>
      <c r="C39" s="21" t="s">
        <v>356</v>
      </c>
      <c r="D39" s="119" t="s">
        <v>71</v>
      </c>
      <c r="E39" s="119" t="s">
        <v>99</v>
      </c>
      <c r="F39" s="119" t="s">
        <v>100</v>
      </c>
      <c r="G39" s="119" t="s">
        <v>325</v>
      </c>
      <c r="H39" s="119" t="s">
        <v>326</v>
      </c>
      <c r="I39" s="23">
        <v>300000</v>
      </c>
      <c r="J39" s="23">
        <v>300000</v>
      </c>
      <c r="K39" s="23">
        <v>300000</v>
      </c>
      <c r="L39" s="23"/>
      <c r="M39" s="23"/>
      <c r="N39" s="23"/>
      <c r="O39" s="23"/>
      <c r="P39" s="23"/>
      <c r="Q39" s="23"/>
      <c r="R39" s="23"/>
      <c r="S39" s="23"/>
      <c r="T39" s="23"/>
      <c r="U39" s="23"/>
      <c r="V39" s="23"/>
      <c r="W39" s="23"/>
    </row>
    <row r="40" ht="18.75" customHeight="1" spans="1:23">
      <c r="A40" s="24"/>
      <c r="B40" s="24"/>
      <c r="C40" s="21" t="s">
        <v>358</v>
      </c>
      <c r="D40" s="24"/>
      <c r="E40" s="24"/>
      <c r="F40" s="24"/>
      <c r="G40" s="24"/>
      <c r="H40" s="24"/>
      <c r="I40" s="23">
        <v>703000</v>
      </c>
      <c r="J40" s="23"/>
      <c r="K40" s="23"/>
      <c r="L40" s="23"/>
      <c r="M40" s="23"/>
      <c r="N40" s="23"/>
      <c r="O40" s="23"/>
      <c r="P40" s="23"/>
      <c r="Q40" s="23"/>
      <c r="R40" s="23">
        <v>703000</v>
      </c>
      <c r="S40" s="23"/>
      <c r="T40" s="23"/>
      <c r="U40" s="23"/>
      <c r="V40" s="23"/>
      <c r="W40" s="23">
        <v>703000</v>
      </c>
    </row>
    <row r="41" ht="18.75" customHeight="1" spans="1:23">
      <c r="A41" s="119" t="s">
        <v>320</v>
      </c>
      <c r="B41" s="119" t="s">
        <v>359</v>
      </c>
      <c r="C41" s="21" t="s">
        <v>358</v>
      </c>
      <c r="D41" s="119" t="s">
        <v>71</v>
      </c>
      <c r="E41" s="119" t="s">
        <v>99</v>
      </c>
      <c r="F41" s="119" t="s">
        <v>100</v>
      </c>
      <c r="G41" s="119" t="s">
        <v>258</v>
      </c>
      <c r="H41" s="119" t="s">
        <v>259</v>
      </c>
      <c r="I41" s="23">
        <v>230000</v>
      </c>
      <c r="J41" s="23"/>
      <c r="K41" s="23"/>
      <c r="L41" s="23"/>
      <c r="M41" s="23"/>
      <c r="N41" s="23"/>
      <c r="O41" s="23"/>
      <c r="P41" s="23"/>
      <c r="Q41" s="23"/>
      <c r="R41" s="23">
        <v>230000</v>
      </c>
      <c r="S41" s="23"/>
      <c r="T41" s="23"/>
      <c r="U41" s="23"/>
      <c r="V41" s="23"/>
      <c r="W41" s="23">
        <v>230000</v>
      </c>
    </row>
    <row r="42" ht="18.75" customHeight="1" spans="1:23">
      <c r="A42" s="119" t="s">
        <v>320</v>
      </c>
      <c r="B42" s="119" t="s">
        <v>359</v>
      </c>
      <c r="C42" s="21" t="s">
        <v>358</v>
      </c>
      <c r="D42" s="119" t="s">
        <v>71</v>
      </c>
      <c r="E42" s="119" t="s">
        <v>99</v>
      </c>
      <c r="F42" s="119" t="s">
        <v>100</v>
      </c>
      <c r="G42" s="119" t="s">
        <v>360</v>
      </c>
      <c r="H42" s="119" t="s">
        <v>361</v>
      </c>
      <c r="I42" s="23">
        <v>100000</v>
      </c>
      <c r="J42" s="23"/>
      <c r="K42" s="23"/>
      <c r="L42" s="23"/>
      <c r="M42" s="23"/>
      <c r="N42" s="23"/>
      <c r="O42" s="23"/>
      <c r="P42" s="23"/>
      <c r="Q42" s="23"/>
      <c r="R42" s="23">
        <v>100000</v>
      </c>
      <c r="S42" s="23"/>
      <c r="T42" s="23"/>
      <c r="U42" s="23"/>
      <c r="V42" s="23"/>
      <c r="W42" s="23">
        <v>100000</v>
      </c>
    </row>
    <row r="43" ht="18.75" customHeight="1" spans="1:23">
      <c r="A43" s="119" t="s">
        <v>320</v>
      </c>
      <c r="B43" s="119" t="s">
        <v>359</v>
      </c>
      <c r="C43" s="21" t="s">
        <v>358</v>
      </c>
      <c r="D43" s="119" t="s">
        <v>71</v>
      </c>
      <c r="E43" s="119" t="s">
        <v>99</v>
      </c>
      <c r="F43" s="119" t="s">
        <v>100</v>
      </c>
      <c r="G43" s="119" t="s">
        <v>267</v>
      </c>
      <c r="H43" s="119" t="s">
        <v>268</v>
      </c>
      <c r="I43" s="23">
        <v>50000</v>
      </c>
      <c r="J43" s="23"/>
      <c r="K43" s="23"/>
      <c r="L43" s="23"/>
      <c r="M43" s="23"/>
      <c r="N43" s="23"/>
      <c r="O43" s="23"/>
      <c r="P43" s="23"/>
      <c r="Q43" s="23"/>
      <c r="R43" s="23">
        <v>50000</v>
      </c>
      <c r="S43" s="23"/>
      <c r="T43" s="23"/>
      <c r="U43" s="23"/>
      <c r="V43" s="23"/>
      <c r="W43" s="23">
        <v>50000</v>
      </c>
    </row>
    <row r="44" ht="18.75" customHeight="1" spans="1:23">
      <c r="A44" s="119" t="s">
        <v>320</v>
      </c>
      <c r="B44" s="119" t="s">
        <v>359</v>
      </c>
      <c r="C44" s="21" t="s">
        <v>358</v>
      </c>
      <c r="D44" s="119" t="s">
        <v>71</v>
      </c>
      <c r="E44" s="119" t="s">
        <v>99</v>
      </c>
      <c r="F44" s="119" t="s">
        <v>100</v>
      </c>
      <c r="G44" s="119" t="s">
        <v>269</v>
      </c>
      <c r="H44" s="119" t="s">
        <v>270</v>
      </c>
      <c r="I44" s="23">
        <v>51000</v>
      </c>
      <c r="J44" s="23"/>
      <c r="K44" s="23"/>
      <c r="L44" s="23"/>
      <c r="M44" s="23"/>
      <c r="N44" s="23"/>
      <c r="O44" s="23"/>
      <c r="P44" s="23"/>
      <c r="Q44" s="23"/>
      <c r="R44" s="23">
        <v>51000</v>
      </c>
      <c r="S44" s="23"/>
      <c r="T44" s="23"/>
      <c r="U44" s="23"/>
      <c r="V44" s="23"/>
      <c r="W44" s="23">
        <v>51000</v>
      </c>
    </row>
    <row r="45" ht="18.75" customHeight="1" spans="1:23">
      <c r="A45" s="119" t="s">
        <v>320</v>
      </c>
      <c r="B45" s="119" t="s">
        <v>359</v>
      </c>
      <c r="C45" s="21" t="s">
        <v>358</v>
      </c>
      <c r="D45" s="119" t="s">
        <v>71</v>
      </c>
      <c r="E45" s="119" t="s">
        <v>99</v>
      </c>
      <c r="F45" s="119" t="s">
        <v>100</v>
      </c>
      <c r="G45" s="119" t="s">
        <v>271</v>
      </c>
      <c r="H45" s="119" t="s">
        <v>272</v>
      </c>
      <c r="I45" s="23">
        <v>50000</v>
      </c>
      <c r="J45" s="23"/>
      <c r="K45" s="23"/>
      <c r="L45" s="23"/>
      <c r="M45" s="23"/>
      <c r="N45" s="23"/>
      <c r="O45" s="23"/>
      <c r="P45" s="23"/>
      <c r="Q45" s="23"/>
      <c r="R45" s="23">
        <v>50000</v>
      </c>
      <c r="S45" s="23"/>
      <c r="T45" s="23"/>
      <c r="U45" s="23"/>
      <c r="V45" s="23"/>
      <c r="W45" s="23">
        <v>50000</v>
      </c>
    </row>
    <row r="46" ht="18.75" customHeight="1" spans="1:23">
      <c r="A46" s="119" t="s">
        <v>320</v>
      </c>
      <c r="B46" s="119" t="s">
        <v>359</v>
      </c>
      <c r="C46" s="21" t="s">
        <v>358</v>
      </c>
      <c r="D46" s="119" t="s">
        <v>71</v>
      </c>
      <c r="E46" s="119" t="s">
        <v>99</v>
      </c>
      <c r="F46" s="119" t="s">
        <v>100</v>
      </c>
      <c r="G46" s="119" t="s">
        <v>275</v>
      </c>
      <c r="H46" s="119" t="s">
        <v>276</v>
      </c>
      <c r="I46" s="23">
        <v>50000</v>
      </c>
      <c r="J46" s="23"/>
      <c r="K46" s="23"/>
      <c r="L46" s="23"/>
      <c r="M46" s="23"/>
      <c r="N46" s="23"/>
      <c r="O46" s="23"/>
      <c r="P46" s="23"/>
      <c r="Q46" s="23"/>
      <c r="R46" s="23">
        <v>50000</v>
      </c>
      <c r="S46" s="23"/>
      <c r="T46" s="23"/>
      <c r="U46" s="23"/>
      <c r="V46" s="23"/>
      <c r="W46" s="23">
        <v>50000</v>
      </c>
    </row>
    <row r="47" ht="18.75" customHeight="1" spans="1:23">
      <c r="A47" s="119" t="s">
        <v>320</v>
      </c>
      <c r="B47" s="119" t="s">
        <v>359</v>
      </c>
      <c r="C47" s="21" t="s">
        <v>358</v>
      </c>
      <c r="D47" s="119" t="s">
        <v>71</v>
      </c>
      <c r="E47" s="119" t="s">
        <v>99</v>
      </c>
      <c r="F47" s="119" t="s">
        <v>100</v>
      </c>
      <c r="G47" s="119" t="s">
        <v>362</v>
      </c>
      <c r="H47" s="119" t="s">
        <v>363</v>
      </c>
      <c r="I47" s="23">
        <v>50000</v>
      </c>
      <c r="J47" s="23"/>
      <c r="K47" s="23"/>
      <c r="L47" s="23"/>
      <c r="M47" s="23"/>
      <c r="N47" s="23"/>
      <c r="O47" s="23"/>
      <c r="P47" s="23"/>
      <c r="Q47" s="23"/>
      <c r="R47" s="23">
        <v>50000</v>
      </c>
      <c r="S47" s="23"/>
      <c r="T47" s="23"/>
      <c r="U47" s="23"/>
      <c r="V47" s="23"/>
      <c r="W47" s="23">
        <v>50000</v>
      </c>
    </row>
    <row r="48" ht="18.75" customHeight="1" spans="1:23">
      <c r="A48" s="119" t="s">
        <v>320</v>
      </c>
      <c r="B48" s="119" t="s">
        <v>359</v>
      </c>
      <c r="C48" s="21" t="s">
        <v>358</v>
      </c>
      <c r="D48" s="119" t="s">
        <v>71</v>
      </c>
      <c r="E48" s="119" t="s">
        <v>99</v>
      </c>
      <c r="F48" s="119" t="s">
        <v>100</v>
      </c>
      <c r="G48" s="119" t="s">
        <v>338</v>
      </c>
      <c r="H48" s="119" t="s">
        <v>339</v>
      </c>
      <c r="I48" s="23">
        <v>20000</v>
      </c>
      <c r="J48" s="23"/>
      <c r="K48" s="23"/>
      <c r="L48" s="23"/>
      <c r="M48" s="23"/>
      <c r="N48" s="23"/>
      <c r="O48" s="23"/>
      <c r="P48" s="23"/>
      <c r="Q48" s="23"/>
      <c r="R48" s="23">
        <v>20000</v>
      </c>
      <c r="S48" s="23"/>
      <c r="T48" s="23"/>
      <c r="U48" s="23"/>
      <c r="V48" s="23"/>
      <c r="W48" s="23">
        <v>20000</v>
      </c>
    </row>
    <row r="49" ht="18.75" customHeight="1" spans="1:23">
      <c r="A49" s="119" t="s">
        <v>320</v>
      </c>
      <c r="B49" s="119" t="s">
        <v>359</v>
      </c>
      <c r="C49" s="21" t="s">
        <v>358</v>
      </c>
      <c r="D49" s="119" t="s">
        <v>71</v>
      </c>
      <c r="E49" s="119" t="s">
        <v>99</v>
      </c>
      <c r="F49" s="119" t="s">
        <v>100</v>
      </c>
      <c r="G49" s="119" t="s">
        <v>277</v>
      </c>
      <c r="H49" s="119" t="s">
        <v>278</v>
      </c>
      <c r="I49" s="23">
        <v>50000</v>
      </c>
      <c r="J49" s="23"/>
      <c r="K49" s="23"/>
      <c r="L49" s="23"/>
      <c r="M49" s="23"/>
      <c r="N49" s="23"/>
      <c r="O49" s="23"/>
      <c r="P49" s="23"/>
      <c r="Q49" s="23"/>
      <c r="R49" s="23">
        <v>50000</v>
      </c>
      <c r="S49" s="23"/>
      <c r="T49" s="23"/>
      <c r="U49" s="23"/>
      <c r="V49" s="23"/>
      <c r="W49" s="23">
        <v>50000</v>
      </c>
    </row>
    <row r="50" ht="18.75" customHeight="1" spans="1:23">
      <c r="A50" s="119" t="s">
        <v>320</v>
      </c>
      <c r="B50" s="119" t="s">
        <v>359</v>
      </c>
      <c r="C50" s="21" t="s">
        <v>358</v>
      </c>
      <c r="D50" s="119" t="s">
        <v>71</v>
      </c>
      <c r="E50" s="119" t="s">
        <v>99</v>
      </c>
      <c r="F50" s="119" t="s">
        <v>100</v>
      </c>
      <c r="G50" s="119" t="s">
        <v>364</v>
      </c>
      <c r="H50" s="119" t="s">
        <v>365</v>
      </c>
      <c r="I50" s="23">
        <v>22000</v>
      </c>
      <c r="J50" s="23"/>
      <c r="K50" s="23"/>
      <c r="L50" s="23"/>
      <c r="M50" s="23"/>
      <c r="N50" s="23"/>
      <c r="O50" s="23"/>
      <c r="P50" s="23"/>
      <c r="Q50" s="23"/>
      <c r="R50" s="23">
        <v>22000</v>
      </c>
      <c r="S50" s="23"/>
      <c r="T50" s="23"/>
      <c r="U50" s="23"/>
      <c r="V50" s="23"/>
      <c r="W50" s="23">
        <v>22000</v>
      </c>
    </row>
    <row r="51" ht="18.75" customHeight="1" spans="1:23">
      <c r="A51" s="119" t="s">
        <v>320</v>
      </c>
      <c r="B51" s="119" t="s">
        <v>359</v>
      </c>
      <c r="C51" s="21" t="s">
        <v>358</v>
      </c>
      <c r="D51" s="119" t="s">
        <v>71</v>
      </c>
      <c r="E51" s="119" t="s">
        <v>99</v>
      </c>
      <c r="F51" s="119" t="s">
        <v>100</v>
      </c>
      <c r="G51" s="119" t="s">
        <v>366</v>
      </c>
      <c r="H51" s="119" t="s">
        <v>367</v>
      </c>
      <c r="I51" s="23">
        <v>30000</v>
      </c>
      <c r="J51" s="23"/>
      <c r="K51" s="23"/>
      <c r="L51" s="23"/>
      <c r="M51" s="23"/>
      <c r="N51" s="23"/>
      <c r="O51" s="23"/>
      <c r="P51" s="23"/>
      <c r="Q51" s="23"/>
      <c r="R51" s="23">
        <v>30000</v>
      </c>
      <c r="S51" s="23"/>
      <c r="T51" s="23"/>
      <c r="U51" s="23"/>
      <c r="V51" s="23"/>
      <c r="W51" s="23">
        <v>30000</v>
      </c>
    </row>
    <row r="52" ht="18.75" customHeight="1" spans="1:23">
      <c r="A52" s="24"/>
      <c r="B52" s="24"/>
      <c r="C52" s="21" t="s">
        <v>368</v>
      </c>
      <c r="D52" s="24"/>
      <c r="E52" s="24"/>
      <c r="F52" s="24"/>
      <c r="G52" s="24"/>
      <c r="H52" s="24"/>
      <c r="I52" s="23">
        <v>635000</v>
      </c>
      <c r="J52" s="23"/>
      <c r="K52" s="23"/>
      <c r="L52" s="23"/>
      <c r="M52" s="23"/>
      <c r="N52" s="23"/>
      <c r="O52" s="23"/>
      <c r="P52" s="23"/>
      <c r="Q52" s="23"/>
      <c r="R52" s="23">
        <v>635000</v>
      </c>
      <c r="S52" s="23"/>
      <c r="T52" s="23"/>
      <c r="U52" s="23"/>
      <c r="V52" s="23"/>
      <c r="W52" s="23">
        <v>635000</v>
      </c>
    </row>
    <row r="53" ht="18.75" customHeight="1" spans="1:23">
      <c r="A53" s="119" t="s">
        <v>330</v>
      </c>
      <c r="B53" s="119" t="s">
        <v>369</v>
      </c>
      <c r="C53" s="21" t="s">
        <v>368</v>
      </c>
      <c r="D53" s="119" t="s">
        <v>71</v>
      </c>
      <c r="E53" s="119" t="s">
        <v>99</v>
      </c>
      <c r="F53" s="119" t="s">
        <v>100</v>
      </c>
      <c r="G53" s="119" t="s">
        <v>258</v>
      </c>
      <c r="H53" s="119" t="s">
        <v>259</v>
      </c>
      <c r="I53" s="23">
        <v>250000</v>
      </c>
      <c r="J53" s="23"/>
      <c r="K53" s="23"/>
      <c r="L53" s="23"/>
      <c r="M53" s="23"/>
      <c r="N53" s="23"/>
      <c r="O53" s="23"/>
      <c r="P53" s="23"/>
      <c r="Q53" s="23"/>
      <c r="R53" s="23">
        <v>250000</v>
      </c>
      <c r="S53" s="23"/>
      <c r="T53" s="23"/>
      <c r="U53" s="23"/>
      <c r="V53" s="23"/>
      <c r="W53" s="23">
        <v>250000</v>
      </c>
    </row>
    <row r="54" ht="18.75" customHeight="1" spans="1:23">
      <c r="A54" s="119" t="s">
        <v>330</v>
      </c>
      <c r="B54" s="119" t="s">
        <v>369</v>
      </c>
      <c r="C54" s="21" t="s">
        <v>368</v>
      </c>
      <c r="D54" s="119" t="s">
        <v>71</v>
      </c>
      <c r="E54" s="119" t="s">
        <v>99</v>
      </c>
      <c r="F54" s="119" t="s">
        <v>100</v>
      </c>
      <c r="G54" s="119" t="s">
        <v>360</v>
      </c>
      <c r="H54" s="119" t="s">
        <v>361</v>
      </c>
      <c r="I54" s="23">
        <v>100000</v>
      </c>
      <c r="J54" s="23"/>
      <c r="K54" s="23"/>
      <c r="L54" s="23"/>
      <c r="M54" s="23"/>
      <c r="N54" s="23"/>
      <c r="O54" s="23"/>
      <c r="P54" s="23"/>
      <c r="Q54" s="23"/>
      <c r="R54" s="23">
        <v>100000</v>
      </c>
      <c r="S54" s="23"/>
      <c r="T54" s="23"/>
      <c r="U54" s="23"/>
      <c r="V54" s="23"/>
      <c r="W54" s="23">
        <v>100000</v>
      </c>
    </row>
    <row r="55" ht="18.75" customHeight="1" spans="1:23">
      <c r="A55" s="119" t="s">
        <v>330</v>
      </c>
      <c r="B55" s="119" t="s">
        <v>369</v>
      </c>
      <c r="C55" s="21" t="s">
        <v>368</v>
      </c>
      <c r="D55" s="119" t="s">
        <v>71</v>
      </c>
      <c r="E55" s="119" t="s">
        <v>99</v>
      </c>
      <c r="F55" s="119" t="s">
        <v>100</v>
      </c>
      <c r="G55" s="119" t="s">
        <v>265</v>
      </c>
      <c r="H55" s="119" t="s">
        <v>266</v>
      </c>
      <c r="I55" s="23">
        <v>20000</v>
      </c>
      <c r="J55" s="23"/>
      <c r="K55" s="23"/>
      <c r="L55" s="23"/>
      <c r="M55" s="23"/>
      <c r="N55" s="23"/>
      <c r="O55" s="23"/>
      <c r="P55" s="23"/>
      <c r="Q55" s="23"/>
      <c r="R55" s="23">
        <v>20000</v>
      </c>
      <c r="S55" s="23"/>
      <c r="T55" s="23"/>
      <c r="U55" s="23"/>
      <c r="V55" s="23"/>
      <c r="W55" s="23">
        <v>20000</v>
      </c>
    </row>
    <row r="56" ht="18.75" customHeight="1" spans="1:23">
      <c r="A56" s="119" t="s">
        <v>330</v>
      </c>
      <c r="B56" s="119" t="s">
        <v>369</v>
      </c>
      <c r="C56" s="21" t="s">
        <v>368</v>
      </c>
      <c r="D56" s="119" t="s">
        <v>71</v>
      </c>
      <c r="E56" s="119" t="s">
        <v>99</v>
      </c>
      <c r="F56" s="119" t="s">
        <v>100</v>
      </c>
      <c r="G56" s="119" t="s">
        <v>267</v>
      </c>
      <c r="H56" s="119" t="s">
        <v>268</v>
      </c>
      <c r="I56" s="23">
        <v>70000</v>
      </c>
      <c r="J56" s="23"/>
      <c r="K56" s="23"/>
      <c r="L56" s="23"/>
      <c r="M56" s="23"/>
      <c r="N56" s="23"/>
      <c r="O56" s="23"/>
      <c r="P56" s="23"/>
      <c r="Q56" s="23"/>
      <c r="R56" s="23">
        <v>70000</v>
      </c>
      <c r="S56" s="23"/>
      <c r="T56" s="23"/>
      <c r="U56" s="23"/>
      <c r="V56" s="23"/>
      <c r="W56" s="23">
        <v>70000</v>
      </c>
    </row>
    <row r="57" ht="18.75" customHeight="1" spans="1:23">
      <c r="A57" s="119" t="s">
        <v>330</v>
      </c>
      <c r="B57" s="119" t="s">
        <v>369</v>
      </c>
      <c r="C57" s="21" t="s">
        <v>368</v>
      </c>
      <c r="D57" s="119" t="s">
        <v>71</v>
      </c>
      <c r="E57" s="119" t="s">
        <v>99</v>
      </c>
      <c r="F57" s="119" t="s">
        <v>100</v>
      </c>
      <c r="G57" s="119" t="s">
        <v>271</v>
      </c>
      <c r="H57" s="119" t="s">
        <v>272</v>
      </c>
      <c r="I57" s="23">
        <v>15000</v>
      </c>
      <c r="J57" s="23"/>
      <c r="K57" s="23"/>
      <c r="L57" s="23"/>
      <c r="M57" s="23"/>
      <c r="N57" s="23"/>
      <c r="O57" s="23"/>
      <c r="P57" s="23"/>
      <c r="Q57" s="23"/>
      <c r="R57" s="23">
        <v>15000</v>
      </c>
      <c r="S57" s="23"/>
      <c r="T57" s="23"/>
      <c r="U57" s="23"/>
      <c r="V57" s="23"/>
      <c r="W57" s="23">
        <v>15000</v>
      </c>
    </row>
    <row r="58" ht="18.75" customHeight="1" spans="1:23">
      <c r="A58" s="119" t="s">
        <v>330</v>
      </c>
      <c r="B58" s="119" t="s">
        <v>369</v>
      </c>
      <c r="C58" s="21" t="s">
        <v>368</v>
      </c>
      <c r="D58" s="119" t="s">
        <v>71</v>
      </c>
      <c r="E58" s="119" t="s">
        <v>99</v>
      </c>
      <c r="F58" s="119" t="s">
        <v>100</v>
      </c>
      <c r="G58" s="119" t="s">
        <v>275</v>
      </c>
      <c r="H58" s="119" t="s">
        <v>276</v>
      </c>
      <c r="I58" s="23">
        <v>25000</v>
      </c>
      <c r="J58" s="23"/>
      <c r="K58" s="23"/>
      <c r="L58" s="23"/>
      <c r="M58" s="23"/>
      <c r="N58" s="23"/>
      <c r="O58" s="23"/>
      <c r="P58" s="23"/>
      <c r="Q58" s="23"/>
      <c r="R58" s="23">
        <v>25000</v>
      </c>
      <c r="S58" s="23"/>
      <c r="T58" s="23"/>
      <c r="U58" s="23"/>
      <c r="V58" s="23"/>
      <c r="W58" s="23">
        <v>25000</v>
      </c>
    </row>
    <row r="59" ht="18.75" customHeight="1" spans="1:23">
      <c r="A59" s="119" t="s">
        <v>330</v>
      </c>
      <c r="B59" s="119" t="s">
        <v>369</v>
      </c>
      <c r="C59" s="21" t="s">
        <v>368</v>
      </c>
      <c r="D59" s="119" t="s">
        <v>71</v>
      </c>
      <c r="E59" s="119" t="s">
        <v>99</v>
      </c>
      <c r="F59" s="119" t="s">
        <v>100</v>
      </c>
      <c r="G59" s="119" t="s">
        <v>362</v>
      </c>
      <c r="H59" s="119" t="s">
        <v>363</v>
      </c>
      <c r="I59" s="23">
        <v>50000</v>
      </c>
      <c r="J59" s="23"/>
      <c r="K59" s="23"/>
      <c r="L59" s="23"/>
      <c r="M59" s="23"/>
      <c r="N59" s="23"/>
      <c r="O59" s="23"/>
      <c r="P59" s="23"/>
      <c r="Q59" s="23"/>
      <c r="R59" s="23">
        <v>50000</v>
      </c>
      <c r="S59" s="23"/>
      <c r="T59" s="23"/>
      <c r="U59" s="23"/>
      <c r="V59" s="23"/>
      <c r="W59" s="23">
        <v>50000</v>
      </c>
    </row>
    <row r="60" ht="18.75" customHeight="1" spans="1:23">
      <c r="A60" s="119" t="s">
        <v>330</v>
      </c>
      <c r="B60" s="119" t="s">
        <v>369</v>
      </c>
      <c r="C60" s="21" t="s">
        <v>368</v>
      </c>
      <c r="D60" s="119" t="s">
        <v>71</v>
      </c>
      <c r="E60" s="119" t="s">
        <v>99</v>
      </c>
      <c r="F60" s="119" t="s">
        <v>100</v>
      </c>
      <c r="G60" s="119" t="s">
        <v>277</v>
      </c>
      <c r="H60" s="119" t="s">
        <v>278</v>
      </c>
      <c r="I60" s="23">
        <v>50000</v>
      </c>
      <c r="J60" s="23"/>
      <c r="K60" s="23"/>
      <c r="L60" s="23"/>
      <c r="M60" s="23"/>
      <c r="N60" s="23"/>
      <c r="O60" s="23"/>
      <c r="P60" s="23"/>
      <c r="Q60" s="23"/>
      <c r="R60" s="23">
        <v>50000</v>
      </c>
      <c r="S60" s="23"/>
      <c r="T60" s="23"/>
      <c r="U60" s="23"/>
      <c r="V60" s="23"/>
      <c r="W60" s="23">
        <v>50000</v>
      </c>
    </row>
    <row r="61" ht="18.75" customHeight="1" spans="1:23">
      <c r="A61" s="119" t="s">
        <v>330</v>
      </c>
      <c r="B61" s="119" t="s">
        <v>369</v>
      </c>
      <c r="C61" s="21" t="s">
        <v>368</v>
      </c>
      <c r="D61" s="119" t="s">
        <v>71</v>
      </c>
      <c r="E61" s="119" t="s">
        <v>99</v>
      </c>
      <c r="F61" s="119" t="s">
        <v>100</v>
      </c>
      <c r="G61" s="119" t="s">
        <v>364</v>
      </c>
      <c r="H61" s="119" t="s">
        <v>365</v>
      </c>
      <c r="I61" s="23">
        <v>20000</v>
      </c>
      <c r="J61" s="23"/>
      <c r="K61" s="23"/>
      <c r="L61" s="23"/>
      <c r="M61" s="23"/>
      <c r="N61" s="23"/>
      <c r="O61" s="23"/>
      <c r="P61" s="23"/>
      <c r="Q61" s="23"/>
      <c r="R61" s="23">
        <v>20000</v>
      </c>
      <c r="S61" s="23"/>
      <c r="T61" s="23"/>
      <c r="U61" s="23"/>
      <c r="V61" s="23"/>
      <c r="W61" s="23">
        <v>20000</v>
      </c>
    </row>
    <row r="62" ht="18.75" customHeight="1" spans="1:23">
      <c r="A62" s="119" t="s">
        <v>330</v>
      </c>
      <c r="B62" s="119" t="s">
        <v>369</v>
      </c>
      <c r="C62" s="21" t="s">
        <v>368</v>
      </c>
      <c r="D62" s="119" t="s">
        <v>71</v>
      </c>
      <c r="E62" s="119" t="s">
        <v>99</v>
      </c>
      <c r="F62" s="119" t="s">
        <v>100</v>
      </c>
      <c r="G62" s="119" t="s">
        <v>366</v>
      </c>
      <c r="H62" s="119" t="s">
        <v>367</v>
      </c>
      <c r="I62" s="23">
        <v>35000</v>
      </c>
      <c r="J62" s="23"/>
      <c r="K62" s="23"/>
      <c r="L62" s="23"/>
      <c r="M62" s="23"/>
      <c r="N62" s="23"/>
      <c r="O62" s="23"/>
      <c r="P62" s="23"/>
      <c r="Q62" s="23"/>
      <c r="R62" s="23">
        <v>35000</v>
      </c>
      <c r="S62" s="23"/>
      <c r="T62" s="23"/>
      <c r="U62" s="23"/>
      <c r="V62" s="23"/>
      <c r="W62" s="23">
        <v>35000</v>
      </c>
    </row>
    <row r="63" ht="13.2" spans="1:23">
      <c r="A63" s="24"/>
      <c r="B63" s="24"/>
      <c r="C63" s="21" t="s">
        <v>370</v>
      </c>
      <c r="D63" s="24"/>
      <c r="E63" s="24"/>
      <c r="F63" s="24"/>
      <c r="G63" s="24"/>
      <c r="H63" s="24"/>
      <c r="I63" s="23">
        <v>109809</v>
      </c>
      <c r="J63" s="23">
        <v>109809</v>
      </c>
      <c r="K63" s="23">
        <v>109809</v>
      </c>
      <c r="L63" s="23"/>
      <c r="M63" s="23"/>
      <c r="N63" s="23"/>
      <c r="O63" s="23"/>
      <c r="P63" s="23"/>
      <c r="Q63" s="23"/>
      <c r="R63" s="23"/>
      <c r="S63" s="23"/>
      <c r="T63" s="23"/>
      <c r="U63" s="23"/>
      <c r="V63" s="23"/>
      <c r="W63" s="23"/>
    </row>
    <row r="64" ht="18.75" customHeight="1" spans="1:23">
      <c r="A64" s="119" t="s">
        <v>323</v>
      </c>
      <c r="B64" s="119" t="s">
        <v>371</v>
      </c>
      <c r="C64" s="21" t="s">
        <v>370</v>
      </c>
      <c r="D64" s="119" t="s">
        <v>71</v>
      </c>
      <c r="E64" s="119" t="s">
        <v>111</v>
      </c>
      <c r="F64" s="119" t="s">
        <v>112</v>
      </c>
      <c r="G64" s="119" t="s">
        <v>325</v>
      </c>
      <c r="H64" s="119" t="s">
        <v>326</v>
      </c>
      <c r="I64" s="23">
        <v>109809</v>
      </c>
      <c r="J64" s="23">
        <v>109809</v>
      </c>
      <c r="K64" s="23">
        <v>109809</v>
      </c>
      <c r="L64" s="23"/>
      <c r="M64" s="23"/>
      <c r="N64" s="23"/>
      <c r="O64" s="23"/>
      <c r="P64" s="23"/>
      <c r="Q64" s="23"/>
      <c r="R64" s="23"/>
      <c r="S64" s="23"/>
      <c r="T64" s="23"/>
      <c r="U64" s="23"/>
      <c r="V64" s="23"/>
      <c r="W64" s="23"/>
    </row>
    <row r="65" ht="18.75" customHeight="1" spans="1:23">
      <c r="A65" s="24"/>
      <c r="B65" s="24"/>
      <c r="C65" s="21" t="s">
        <v>372</v>
      </c>
      <c r="D65" s="24"/>
      <c r="E65" s="24"/>
      <c r="F65" s="24"/>
      <c r="G65" s="24"/>
      <c r="H65" s="24"/>
      <c r="I65" s="23">
        <v>30000</v>
      </c>
      <c r="J65" s="23"/>
      <c r="K65" s="23"/>
      <c r="L65" s="23"/>
      <c r="M65" s="23"/>
      <c r="N65" s="23"/>
      <c r="O65" s="23"/>
      <c r="P65" s="23"/>
      <c r="Q65" s="23"/>
      <c r="R65" s="23">
        <v>30000</v>
      </c>
      <c r="S65" s="23"/>
      <c r="T65" s="23"/>
      <c r="U65" s="23"/>
      <c r="V65" s="23"/>
      <c r="W65" s="23">
        <v>30000</v>
      </c>
    </row>
    <row r="66" ht="18.75" customHeight="1" spans="1:23">
      <c r="A66" s="119" t="s">
        <v>320</v>
      </c>
      <c r="B66" s="119" t="s">
        <v>373</v>
      </c>
      <c r="C66" s="21" t="s">
        <v>372</v>
      </c>
      <c r="D66" s="119" t="s">
        <v>71</v>
      </c>
      <c r="E66" s="119" t="s">
        <v>99</v>
      </c>
      <c r="F66" s="119" t="s">
        <v>100</v>
      </c>
      <c r="G66" s="119" t="s">
        <v>258</v>
      </c>
      <c r="H66" s="119" t="s">
        <v>259</v>
      </c>
      <c r="I66" s="23">
        <v>30000</v>
      </c>
      <c r="J66" s="23"/>
      <c r="K66" s="23"/>
      <c r="L66" s="23"/>
      <c r="M66" s="23"/>
      <c r="N66" s="23"/>
      <c r="O66" s="23"/>
      <c r="P66" s="23"/>
      <c r="Q66" s="23"/>
      <c r="R66" s="23">
        <v>30000</v>
      </c>
      <c r="S66" s="23"/>
      <c r="T66" s="23"/>
      <c r="U66" s="23"/>
      <c r="V66" s="23"/>
      <c r="W66" s="23">
        <v>30000</v>
      </c>
    </row>
    <row r="67" ht="18.75" customHeight="1" spans="1:23">
      <c r="A67" s="24"/>
      <c r="B67" s="24"/>
      <c r="C67" s="21" t="s">
        <v>374</v>
      </c>
      <c r="D67" s="24"/>
      <c r="E67" s="24"/>
      <c r="F67" s="24"/>
      <c r="G67" s="24"/>
      <c r="H67" s="24"/>
      <c r="I67" s="23">
        <v>50000</v>
      </c>
      <c r="J67" s="23">
        <v>50000</v>
      </c>
      <c r="K67" s="23">
        <v>50000</v>
      </c>
      <c r="L67" s="23"/>
      <c r="M67" s="23"/>
      <c r="N67" s="23"/>
      <c r="O67" s="23"/>
      <c r="P67" s="23"/>
      <c r="Q67" s="23"/>
      <c r="R67" s="23"/>
      <c r="S67" s="23"/>
      <c r="T67" s="23"/>
      <c r="U67" s="23"/>
      <c r="V67" s="23"/>
      <c r="W67" s="23"/>
    </row>
    <row r="68" ht="18.75" customHeight="1" spans="1:23">
      <c r="A68" s="119" t="s">
        <v>323</v>
      </c>
      <c r="B68" s="119" t="s">
        <v>375</v>
      </c>
      <c r="C68" s="21" t="s">
        <v>374</v>
      </c>
      <c r="D68" s="119" t="s">
        <v>71</v>
      </c>
      <c r="E68" s="119" t="s">
        <v>117</v>
      </c>
      <c r="F68" s="119" t="s">
        <v>118</v>
      </c>
      <c r="G68" s="119" t="s">
        <v>258</v>
      </c>
      <c r="H68" s="119" t="s">
        <v>259</v>
      </c>
      <c r="I68" s="23">
        <v>27000</v>
      </c>
      <c r="J68" s="23">
        <v>27000</v>
      </c>
      <c r="K68" s="23">
        <v>27000</v>
      </c>
      <c r="L68" s="23"/>
      <c r="M68" s="23"/>
      <c r="N68" s="23"/>
      <c r="O68" s="23"/>
      <c r="P68" s="23"/>
      <c r="Q68" s="23"/>
      <c r="R68" s="23"/>
      <c r="S68" s="23"/>
      <c r="T68" s="23"/>
      <c r="U68" s="23"/>
      <c r="V68" s="23"/>
      <c r="W68" s="23"/>
    </row>
    <row r="69" ht="18.75" customHeight="1" spans="1:23">
      <c r="A69" s="119" t="s">
        <v>323</v>
      </c>
      <c r="B69" s="119" t="s">
        <v>375</v>
      </c>
      <c r="C69" s="21" t="s">
        <v>374</v>
      </c>
      <c r="D69" s="119" t="s">
        <v>71</v>
      </c>
      <c r="E69" s="119" t="s">
        <v>117</v>
      </c>
      <c r="F69" s="119" t="s">
        <v>118</v>
      </c>
      <c r="G69" s="119" t="s">
        <v>265</v>
      </c>
      <c r="H69" s="119" t="s">
        <v>266</v>
      </c>
      <c r="I69" s="23">
        <v>23000</v>
      </c>
      <c r="J69" s="23">
        <v>23000</v>
      </c>
      <c r="K69" s="23">
        <v>23000</v>
      </c>
      <c r="L69" s="23"/>
      <c r="M69" s="23"/>
      <c r="N69" s="23"/>
      <c r="O69" s="23"/>
      <c r="P69" s="23"/>
      <c r="Q69" s="23"/>
      <c r="R69" s="23"/>
      <c r="S69" s="23"/>
      <c r="T69" s="23"/>
      <c r="U69" s="23"/>
      <c r="V69" s="23"/>
      <c r="W69" s="23"/>
    </row>
    <row r="70" ht="18.75" customHeight="1" spans="1:23">
      <c r="A70" s="24"/>
      <c r="B70" s="24"/>
      <c r="C70" s="21" t="s">
        <v>376</v>
      </c>
      <c r="D70" s="24"/>
      <c r="E70" s="24"/>
      <c r="F70" s="24"/>
      <c r="G70" s="24"/>
      <c r="H70" s="24"/>
      <c r="I70" s="23">
        <v>1190.7</v>
      </c>
      <c r="J70" s="23">
        <v>1190.7</v>
      </c>
      <c r="K70" s="23">
        <v>1190.7</v>
      </c>
      <c r="L70" s="23"/>
      <c r="M70" s="23"/>
      <c r="N70" s="23"/>
      <c r="O70" s="23"/>
      <c r="P70" s="23"/>
      <c r="Q70" s="23"/>
      <c r="R70" s="23"/>
      <c r="S70" s="23"/>
      <c r="T70" s="23"/>
      <c r="U70" s="23"/>
      <c r="V70" s="23"/>
      <c r="W70" s="23"/>
    </row>
    <row r="71" ht="18.75" customHeight="1" spans="1:23">
      <c r="A71" s="119" t="s">
        <v>323</v>
      </c>
      <c r="B71" s="119" t="s">
        <v>377</v>
      </c>
      <c r="C71" s="21" t="s">
        <v>376</v>
      </c>
      <c r="D71" s="119" t="s">
        <v>71</v>
      </c>
      <c r="E71" s="119" t="s">
        <v>103</v>
      </c>
      <c r="F71" s="119" t="s">
        <v>104</v>
      </c>
      <c r="G71" s="119" t="s">
        <v>325</v>
      </c>
      <c r="H71" s="119" t="s">
        <v>326</v>
      </c>
      <c r="I71" s="23">
        <v>1190.7</v>
      </c>
      <c r="J71" s="23">
        <v>1190.7</v>
      </c>
      <c r="K71" s="23">
        <v>1190.7</v>
      </c>
      <c r="L71" s="23"/>
      <c r="M71" s="23"/>
      <c r="N71" s="23"/>
      <c r="O71" s="23"/>
      <c r="P71" s="23"/>
      <c r="Q71" s="23"/>
      <c r="R71" s="23"/>
      <c r="S71" s="23"/>
      <c r="T71" s="23"/>
      <c r="U71" s="23"/>
      <c r="V71" s="23"/>
      <c r="W71" s="23"/>
    </row>
    <row r="72" ht="18.75" customHeight="1" spans="1:23">
      <c r="A72" s="35" t="s">
        <v>147</v>
      </c>
      <c r="B72" s="36"/>
      <c r="C72" s="36"/>
      <c r="D72" s="36"/>
      <c r="E72" s="36"/>
      <c r="F72" s="36"/>
      <c r="G72" s="36"/>
      <c r="H72" s="37"/>
      <c r="I72" s="23">
        <v>2972187.2</v>
      </c>
      <c r="J72" s="23">
        <v>828097.2</v>
      </c>
      <c r="K72" s="23">
        <v>828097.2</v>
      </c>
      <c r="L72" s="23"/>
      <c r="M72" s="23"/>
      <c r="N72" s="23"/>
      <c r="O72" s="23"/>
      <c r="P72" s="23"/>
      <c r="Q72" s="23">
        <v>566840</v>
      </c>
      <c r="R72" s="23">
        <v>1577250</v>
      </c>
      <c r="S72" s="23"/>
      <c r="T72" s="23"/>
      <c r="U72" s="23"/>
      <c r="V72" s="23"/>
      <c r="W72" s="23">
        <v>1577250</v>
      </c>
    </row>
  </sheetData>
  <mergeCells count="28">
    <mergeCell ref="A2:W2"/>
    <mergeCell ref="A3:H3"/>
    <mergeCell ref="J4:M4"/>
    <mergeCell ref="N4:P4"/>
    <mergeCell ref="R4:W4"/>
    <mergeCell ref="A72:H72"/>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9" right="0.39" top="0.58" bottom="0.58" header="0.5" footer="0.5"/>
  <pageSetup paperSize="9" scale="57"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163"/>
  <sheetViews>
    <sheetView showZeros="0" tabSelected="1" topLeftCell="A25" workbookViewId="0">
      <selection activeCell="B29" sqref="B29:B36"/>
    </sheetView>
  </sheetViews>
  <sheetFormatPr defaultColWidth="9.13888888888889" defaultRowHeight="12" customHeight="1"/>
  <cols>
    <col min="1" max="1" width="34.287037037037" customWidth="1"/>
    <col min="2" max="2" width="48" customWidth="1"/>
    <col min="3" max="4" width="18.287037037037" customWidth="1"/>
    <col min="5" max="5" width="45.5740740740741" customWidth="1"/>
    <col min="6" max="6" width="12" customWidth="1"/>
    <col min="7" max="7" width="17" customWidth="1"/>
    <col min="8" max="9" width="12" customWidth="1"/>
    <col min="10" max="10" width="33" customWidth="1"/>
  </cols>
  <sheetData>
    <row r="1" ht="15" customHeight="1" spans="10:10">
      <c r="J1" s="86" t="s">
        <v>378</v>
      </c>
    </row>
    <row r="2" ht="36.75" customHeight="1" spans="1:10">
      <c r="A2" s="5" t="str">
        <f>"2025"&amp;"年部门项目支出绩效目标表"</f>
        <v>2025年部门项目支出绩效目标表</v>
      </c>
      <c r="B2" s="6"/>
      <c r="C2" s="6"/>
      <c r="D2" s="6"/>
      <c r="E2" s="6"/>
      <c r="F2" s="52"/>
      <c r="G2" s="6"/>
      <c r="H2" s="52"/>
      <c r="I2" s="52"/>
      <c r="J2" s="6"/>
    </row>
    <row r="3" ht="18.75" customHeight="1" spans="1:8">
      <c r="A3" s="7" t="str">
        <f>"单位名称："&amp;"凤庆县教育体育局"</f>
        <v>单位名称：凤庆县教育体育局</v>
      </c>
      <c r="B3" s="3"/>
      <c r="C3" s="3"/>
      <c r="D3" s="3"/>
      <c r="E3" s="3"/>
      <c r="F3" s="28"/>
      <c r="G3" s="3"/>
      <c r="H3" s="28"/>
    </row>
    <row r="4" ht="18.75" customHeight="1" spans="1:10">
      <c r="A4" s="47" t="s">
        <v>379</v>
      </c>
      <c r="B4" s="47" t="s">
        <v>380</v>
      </c>
      <c r="C4" s="47" t="s">
        <v>381</v>
      </c>
      <c r="D4" s="47" t="s">
        <v>382</v>
      </c>
      <c r="E4" s="47" t="s">
        <v>383</v>
      </c>
      <c r="F4" s="53" t="s">
        <v>384</v>
      </c>
      <c r="G4" s="47" t="s">
        <v>385</v>
      </c>
      <c r="H4" s="53" t="s">
        <v>386</v>
      </c>
      <c r="I4" s="53" t="s">
        <v>387</v>
      </c>
      <c r="J4" s="47" t="s">
        <v>388</v>
      </c>
    </row>
    <row r="5" ht="18.75" customHeight="1" spans="1:10">
      <c r="A5" s="116">
        <v>1</v>
      </c>
      <c r="B5" s="116">
        <v>2</v>
      </c>
      <c r="C5" s="116">
        <v>3</v>
      </c>
      <c r="D5" s="116">
        <v>4</v>
      </c>
      <c r="E5" s="116">
        <v>5</v>
      </c>
      <c r="F5" s="116">
        <v>6</v>
      </c>
      <c r="G5" s="116">
        <v>7</v>
      </c>
      <c r="H5" s="116">
        <v>8</v>
      </c>
      <c r="I5" s="116">
        <v>9</v>
      </c>
      <c r="J5" s="116">
        <v>10</v>
      </c>
    </row>
    <row r="6" ht="18.75" customHeight="1" spans="1:10">
      <c r="A6" s="34" t="s">
        <v>71</v>
      </c>
      <c r="B6" s="48"/>
      <c r="C6" s="48"/>
      <c r="D6" s="48"/>
      <c r="E6" s="54"/>
      <c r="F6" s="55"/>
      <c r="G6" s="54"/>
      <c r="H6" s="55"/>
      <c r="I6" s="55"/>
      <c r="J6" s="54"/>
    </row>
    <row r="7" ht="18.75" customHeight="1" spans="1:10">
      <c r="A7" s="211" t="s">
        <v>319</v>
      </c>
      <c r="B7" s="21" t="s">
        <v>389</v>
      </c>
      <c r="C7" s="21" t="s">
        <v>390</v>
      </c>
      <c r="D7" s="21" t="s">
        <v>391</v>
      </c>
      <c r="E7" s="34" t="s">
        <v>392</v>
      </c>
      <c r="F7" s="21" t="s">
        <v>393</v>
      </c>
      <c r="G7" s="34" t="s">
        <v>394</v>
      </c>
      <c r="H7" s="21" t="s">
        <v>395</v>
      </c>
      <c r="I7" s="21" t="s">
        <v>396</v>
      </c>
      <c r="J7" s="34" t="s">
        <v>397</v>
      </c>
    </row>
    <row r="8" ht="18.75" customHeight="1" spans="1:10">
      <c r="A8" s="211" t="s">
        <v>319</v>
      </c>
      <c r="B8" s="21" t="s">
        <v>398</v>
      </c>
      <c r="C8" s="21" t="s">
        <v>390</v>
      </c>
      <c r="D8" s="21" t="s">
        <v>399</v>
      </c>
      <c r="E8" s="34" t="s">
        <v>400</v>
      </c>
      <c r="F8" s="21" t="s">
        <v>401</v>
      </c>
      <c r="G8" s="34" t="s">
        <v>402</v>
      </c>
      <c r="H8" s="21" t="s">
        <v>403</v>
      </c>
      <c r="I8" s="21" t="s">
        <v>396</v>
      </c>
      <c r="J8" s="34" t="s">
        <v>404</v>
      </c>
    </row>
    <row r="9" ht="18.75" customHeight="1" spans="1:10">
      <c r="A9" s="211" t="s">
        <v>319</v>
      </c>
      <c r="B9" s="21" t="s">
        <v>398</v>
      </c>
      <c r="C9" s="21" t="s">
        <v>390</v>
      </c>
      <c r="D9" s="21" t="s">
        <v>405</v>
      </c>
      <c r="E9" s="34" t="s">
        <v>406</v>
      </c>
      <c r="F9" s="21" t="s">
        <v>393</v>
      </c>
      <c r="G9" s="34" t="s">
        <v>407</v>
      </c>
      <c r="H9" s="21" t="s">
        <v>408</v>
      </c>
      <c r="I9" s="21" t="s">
        <v>396</v>
      </c>
      <c r="J9" s="34" t="s">
        <v>409</v>
      </c>
    </row>
    <row r="10" ht="18.75" customHeight="1" spans="1:10">
      <c r="A10" s="211" t="s">
        <v>319</v>
      </c>
      <c r="B10" s="21" t="s">
        <v>398</v>
      </c>
      <c r="C10" s="21" t="s">
        <v>410</v>
      </c>
      <c r="D10" s="21" t="s">
        <v>411</v>
      </c>
      <c r="E10" s="34" t="s">
        <v>412</v>
      </c>
      <c r="F10" s="21" t="s">
        <v>393</v>
      </c>
      <c r="G10" s="34" t="s">
        <v>413</v>
      </c>
      <c r="H10" s="21" t="s">
        <v>414</v>
      </c>
      <c r="I10" s="21" t="s">
        <v>415</v>
      </c>
      <c r="J10" s="34" t="s">
        <v>416</v>
      </c>
    </row>
    <row r="11" ht="18.75" customHeight="1" spans="1:10">
      <c r="A11" s="211" t="s">
        <v>319</v>
      </c>
      <c r="B11" s="21" t="s">
        <v>398</v>
      </c>
      <c r="C11" s="21" t="s">
        <v>417</v>
      </c>
      <c r="D11" s="21" t="s">
        <v>418</v>
      </c>
      <c r="E11" s="34" t="s">
        <v>419</v>
      </c>
      <c r="F11" s="21" t="s">
        <v>401</v>
      </c>
      <c r="G11" s="34" t="s">
        <v>420</v>
      </c>
      <c r="H11" s="21" t="s">
        <v>403</v>
      </c>
      <c r="I11" s="21" t="s">
        <v>396</v>
      </c>
      <c r="J11" s="34" t="s">
        <v>421</v>
      </c>
    </row>
    <row r="12" ht="18.75" customHeight="1" spans="1:10">
      <c r="A12" s="211" t="s">
        <v>368</v>
      </c>
      <c r="B12" s="21" t="s">
        <v>422</v>
      </c>
      <c r="C12" s="21" t="s">
        <v>390</v>
      </c>
      <c r="D12" s="21" t="s">
        <v>391</v>
      </c>
      <c r="E12" s="34" t="s">
        <v>423</v>
      </c>
      <c r="F12" s="21" t="s">
        <v>424</v>
      </c>
      <c r="G12" s="34" t="s">
        <v>425</v>
      </c>
      <c r="H12" s="21" t="s">
        <v>426</v>
      </c>
      <c r="I12" s="21" t="s">
        <v>396</v>
      </c>
      <c r="J12" s="34" t="s">
        <v>427</v>
      </c>
    </row>
    <row r="13" ht="18.75" customHeight="1" spans="1:10">
      <c r="A13" s="211" t="s">
        <v>368</v>
      </c>
      <c r="B13" s="21" t="s">
        <v>422</v>
      </c>
      <c r="C13" s="21" t="s">
        <v>390</v>
      </c>
      <c r="D13" s="21" t="s">
        <v>391</v>
      </c>
      <c r="E13" s="34" t="s">
        <v>428</v>
      </c>
      <c r="F13" s="21" t="s">
        <v>401</v>
      </c>
      <c r="G13" s="34" t="s">
        <v>190</v>
      </c>
      <c r="H13" s="21" t="s">
        <v>429</v>
      </c>
      <c r="I13" s="21" t="s">
        <v>396</v>
      </c>
      <c r="J13" s="34" t="s">
        <v>430</v>
      </c>
    </row>
    <row r="14" ht="18.75" customHeight="1" spans="1:10">
      <c r="A14" s="211" t="s">
        <v>368</v>
      </c>
      <c r="B14" s="21" t="s">
        <v>422</v>
      </c>
      <c r="C14" s="21" t="s">
        <v>390</v>
      </c>
      <c r="D14" s="21" t="s">
        <v>399</v>
      </c>
      <c r="E14" s="34" t="s">
        <v>431</v>
      </c>
      <c r="F14" s="21" t="s">
        <v>393</v>
      </c>
      <c r="G14" s="34" t="s">
        <v>432</v>
      </c>
      <c r="H14" s="21" t="s">
        <v>403</v>
      </c>
      <c r="I14" s="21" t="s">
        <v>396</v>
      </c>
      <c r="J14" s="34" t="s">
        <v>433</v>
      </c>
    </row>
    <row r="15" ht="18.75" customHeight="1" spans="1:10">
      <c r="A15" s="211" t="s">
        <v>368</v>
      </c>
      <c r="B15" s="21" t="s">
        <v>422</v>
      </c>
      <c r="C15" s="21" t="s">
        <v>410</v>
      </c>
      <c r="D15" s="21" t="s">
        <v>411</v>
      </c>
      <c r="E15" s="34" t="s">
        <v>434</v>
      </c>
      <c r="F15" s="21" t="s">
        <v>393</v>
      </c>
      <c r="G15" s="34" t="s">
        <v>435</v>
      </c>
      <c r="H15" s="21" t="s">
        <v>403</v>
      </c>
      <c r="I15" s="21" t="s">
        <v>415</v>
      </c>
      <c r="J15" s="34" t="s">
        <v>436</v>
      </c>
    </row>
    <row r="16" ht="18.75" customHeight="1" spans="1:10">
      <c r="A16" s="211" t="s">
        <v>368</v>
      </c>
      <c r="B16" s="21" t="s">
        <v>422</v>
      </c>
      <c r="C16" s="21" t="s">
        <v>417</v>
      </c>
      <c r="D16" s="21" t="s">
        <v>418</v>
      </c>
      <c r="E16" s="34" t="s">
        <v>437</v>
      </c>
      <c r="F16" s="21" t="s">
        <v>401</v>
      </c>
      <c r="G16" s="34" t="s">
        <v>420</v>
      </c>
      <c r="H16" s="21" t="s">
        <v>403</v>
      </c>
      <c r="I16" s="21" t="s">
        <v>396</v>
      </c>
      <c r="J16" s="34" t="s">
        <v>421</v>
      </c>
    </row>
    <row r="17" ht="18.75" customHeight="1" spans="1:10">
      <c r="A17" s="211" t="s">
        <v>368</v>
      </c>
      <c r="B17" s="21" t="s">
        <v>422</v>
      </c>
      <c r="C17" s="21" t="s">
        <v>417</v>
      </c>
      <c r="D17" s="21" t="s">
        <v>418</v>
      </c>
      <c r="E17" s="34" t="s">
        <v>438</v>
      </c>
      <c r="F17" s="21" t="s">
        <v>401</v>
      </c>
      <c r="G17" s="34" t="s">
        <v>420</v>
      </c>
      <c r="H17" s="21" t="s">
        <v>403</v>
      </c>
      <c r="I17" s="21" t="s">
        <v>396</v>
      </c>
      <c r="J17" s="34" t="s">
        <v>421</v>
      </c>
    </row>
    <row r="18" ht="18.75" customHeight="1" spans="1:10">
      <c r="A18" s="211" t="s">
        <v>354</v>
      </c>
      <c r="B18" s="21" t="s">
        <v>439</v>
      </c>
      <c r="C18" s="21" t="s">
        <v>390</v>
      </c>
      <c r="D18" s="21" t="s">
        <v>391</v>
      </c>
      <c r="E18" s="34" t="s">
        <v>440</v>
      </c>
      <c r="F18" s="21" t="s">
        <v>393</v>
      </c>
      <c r="G18" s="34" t="s">
        <v>441</v>
      </c>
      <c r="H18" s="21" t="s">
        <v>442</v>
      </c>
      <c r="I18" s="21" t="s">
        <v>396</v>
      </c>
      <c r="J18" s="34" t="s">
        <v>443</v>
      </c>
    </row>
    <row r="19" ht="18.75" customHeight="1" spans="1:10">
      <c r="A19" s="211" t="s">
        <v>354</v>
      </c>
      <c r="B19" s="21" t="s">
        <v>439</v>
      </c>
      <c r="C19" s="21" t="s">
        <v>390</v>
      </c>
      <c r="D19" s="21" t="s">
        <v>391</v>
      </c>
      <c r="E19" s="34" t="s">
        <v>444</v>
      </c>
      <c r="F19" s="21" t="s">
        <v>401</v>
      </c>
      <c r="G19" s="34" t="s">
        <v>445</v>
      </c>
      <c r="H19" s="21" t="s">
        <v>446</v>
      </c>
      <c r="I19" s="21" t="s">
        <v>396</v>
      </c>
      <c r="J19" s="34" t="s">
        <v>447</v>
      </c>
    </row>
    <row r="20" ht="18.75" customHeight="1" spans="1:10">
      <c r="A20" s="211" t="s">
        <v>354</v>
      </c>
      <c r="B20" s="21" t="s">
        <v>439</v>
      </c>
      <c r="C20" s="21" t="s">
        <v>390</v>
      </c>
      <c r="D20" s="21" t="s">
        <v>399</v>
      </c>
      <c r="E20" s="34" t="s">
        <v>448</v>
      </c>
      <c r="F20" s="21" t="s">
        <v>401</v>
      </c>
      <c r="G20" s="34" t="s">
        <v>449</v>
      </c>
      <c r="H20" s="21" t="s">
        <v>403</v>
      </c>
      <c r="I20" s="21" t="s">
        <v>396</v>
      </c>
      <c r="J20" s="34" t="s">
        <v>450</v>
      </c>
    </row>
    <row r="21" ht="18.75" customHeight="1" spans="1:10">
      <c r="A21" s="211" t="s">
        <v>354</v>
      </c>
      <c r="B21" s="21" t="s">
        <v>439</v>
      </c>
      <c r="C21" s="21" t="s">
        <v>390</v>
      </c>
      <c r="D21" s="21" t="s">
        <v>399</v>
      </c>
      <c r="E21" s="34" t="s">
        <v>451</v>
      </c>
      <c r="F21" s="21" t="s">
        <v>401</v>
      </c>
      <c r="G21" s="34" t="s">
        <v>452</v>
      </c>
      <c r="H21" s="21" t="s">
        <v>403</v>
      </c>
      <c r="I21" s="21" t="s">
        <v>396</v>
      </c>
      <c r="J21" s="34" t="s">
        <v>451</v>
      </c>
    </row>
    <row r="22" ht="18.75" customHeight="1" spans="1:10">
      <c r="A22" s="211" t="s">
        <v>354</v>
      </c>
      <c r="B22" s="21" t="s">
        <v>439</v>
      </c>
      <c r="C22" s="21" t="s">
        <v>390</v>
      </c>
      <c r="D22" s="21" t="s">
        <v>453</v>
      </c>
      <c r="E22" s="34" t="s">
        <v>454</v>
      </c>
      <c r="F22" s="21" t="s">
        <v>393</v>
      </c>
      <c r="G22" s="34" t="s">
        <v>189</v>
      </c>
      <c r="H22" s="21" t="s">
        <v>455</v>
      </c>
      <c r="I22" s="21" t="s">
        <v>396</v>
      </c>
      <c r="J22" s="34" t="s">
        <v>456</v>
      </c>
    </row>
    <row r="23" ht="18.75" customHeight="1" spans="1:10">
      <c r="A23" s="211" t="s">
        <v>354</v>
      </c>
      <c r="B23" s="21" t="s">
        <v>439</v>
      </c>
      <c r="C23" s="21" t="s">
        <v>410</v>
      </c>
      <c r="D23" s="21" t="s">
        <v>411</v>
      </c>
      <c r="E23" s="34" t="s">
        <v>457</v>
      </c>
      <c r="F23" s="21" t="s">
        <v>401</v>
      </c>
      <c r="G23" s="34" t="s">
        <v>458</v>
      </c>
      <c r="H23" s="21" t="s">
        <v>403</v>
      </c>
      <c r="I23" s="21" t="s">
        <v>396</v>
      </c>
      <c r="J23" s="34" t="s">
        <v>459</v>
      </c>
    </row>
    <row r="24" ht="18.75" customHeight="1" spans="1:10">
      <c r="A24" s="211" t="s">
        <v>354</v>
      </c>
      <c r="B24" s="21" t="s">
        <v>439</v>
      </c>
      <c r="C24" s="21" t="s">
        <v>410</v>
      </c>
      <c r="D24" s="21" t="s">
        <v>411</v>
      </c>
      <c r="E24" s="34" t="s">
        <v>460</v>
      </c>
      <c r="F24" s="21" t="s">
        <v>401</v>
      </c>
      <c r="G24" s="34" t="s">
        <v>461</v>
      </c>
      <c r="H24" s="21" t="s">
        <v>403</v>
      </c>
      <c r="I24" s="21" t="s">
        <v>396</v>
      </c>
      <c r="J24" s="34" t="s">
        <v>462</v>
      </c>
    </row>
    <row r="25" ht="18.75" customHeight="1" spans="1:10">
      <c r="A25" s="211" t="s">
        <v>354</v>
      </c>
      <c r="B25" s="21" t="s">
        <v>439</v>
      </c>
      <c r="C25" s="21" t="s">
        <v>410</v>
      </c>
      <c r="D25" s="21" t="s">
        <v>411</v>
      </c>
      <c r="E25" s="34" t="s">
        <v>463</v>
      </c>
      <c r="F25" s="21" t="s">
        <v>393</v>
      </c>
      <c r="G25" s="34" t="s">
        <v>464</v>
      </c>
      <c r="H25" s="21" t="s">
        <v>465</v>
      </c>
      <c r="I25" s="21" t="s">
        <v>415</v>
      </c>
      <c r="J25" s="34" t="s">
        <v>463</v>
      </c>
    </row>
    <row r="26" ht="18.75" customHeight="1" spans="1:10">
      <c r="A26" s="211" t="s">
        <v>354</v>
      </c>
      <c r="B26" s="21" t="s">
        <v>439</v>
      </c>
      <c r="C26" s="21" t="s">
        <v>410</v>
      </c>
      <c r="D26" s="21" t="s">
        <v>411</v>
      </c>
      <c r="E26" s="34" t="s">
        <v>466</v>
      </c>
      <c r="F26" s="21" t="s">
        <v>401</v>
      </c>
      <c r="G26" s="34" t="s">
        <v>467</v>
      </c>
      <c r="H26" s="21" t="s">
        <v>403</v>
      </c>
      <c r="I26" s="21" t="s">
        <v>396</v>
      </c>
      <c r="J26" s="34" t="s">
        <v>466</v>
      </c>
    </row>
    <row r="27" ht="18.75" customHeight="1" spans="1:10">
      <c r="A27" s="211" t="s">
        <v>354</v>
      </c>
      <c r="B27" s="21" t="s">
        <v>439</v>
      </c>
      <c r="C27" s="21" t="s">
        <v>417</v>
      </c>
      <c r="D27" s="21" t="s">
        <v>418</v>
      </c>
      <c r="E27" s="34" t="s">
        <v>468</v>
      </c>
      <c r="F27" s="21" t="s">
        <v>401</v>
      </c>
      <c r="G27" s="34" t="s">
        <v>469</v>
      </c>
      <c r="H27" s="21" t="s">
        <v>403</v>
      </c>
      <c r="I27" s="21" t="s">
        <v>415</v>
      </c>
      <c r="J27" s="34" t="s">
        <v>470</v>
      </c>
    </row>
    <row r="28" ht="18.75" customHeight="1" spans="1:10">
      <c r="A28" s="211" t="s">
        <v>354</v>
      </c>
      <c r="B28" s="21" t="s">
        <v>439</v>
      </c>
      <c r="C28" s="21" t="s">
        <v>417</v>
      </c>
      <c r="D28" s="21" t="s">
        <v>418</v>
      </c>
      <c r="E28" s="34" t="s">
        <v>471</v>
      </c>
      <c r="F28" s="21" t="s">
        <v>401</v>
      </c>
      <c r="G28" s="34" t="s">
        <v>469</v>
      </c>
      <c r="H28" s="21" t="s">
        <v>403</v>
      </c>
      <c r="I28" s="21" t="s">
        <v>415</v>
      </c>
      <c r="J28" s="34" t="s">
        <v>472</v>
      </c>
    </row>
    <row r="29" ht="18.75" customHeight="1" spans="1:10">
      <c r="A29" s="211" t="s">
        <v>370</v>
      </c>
      <c r="B29" s="21" t="s">
        <v>473</v>
      </c>
      <c r="C29" s="21" t="s">
        <v>390</v>
      </c>
      <c r="D29" s="21" t="s">
        <v>391</v>
      </c>
      <c r="E29" s="34" t="s">
        <v>474</v>
      </c>
      <c r="F29" s="21" t="s">
        <v>393</v>
      </c>
      <c r="G29" s="34" t="s">
        <v>475</v>
      </c>
      <c r="H29" s="21" t="s">
        <v>446</v>
      </c>
      <c r="I29" s="21" t="s">
        <v>396</v>
      </c>
      <c r="J29" s="34" t="s">
        <v>476</v>
      </c>
    </row>
    <row r="30" ht="18.75" customHeight="1" spans="1:10">
      <c r="A30" s="211" t="s">
        <v>370</v>
      </c>
      <c r="B30" s="21" t="s">
        <v>477</v>
      </c>
      <c r="C30" s="21" t="s">
        <v>390</v>
      </c>
      <c r="D30" s="21" t="s">
        <v>391</v>
      </c>
      <c r="E30" s="34" t="s">
        <v>478</v>
      </c>
      <c r="F30" s="21" t="s">
        <v>393</v>
      </c>
      <c r="G30" s="34" t="s">
        <v>479</v>
      </c>
      <c r="H30" s="21" t="s">
        <v>446</v>
      </c>
      <c r="I30" s="21" t="s">
        <v>396</v>
      </c>
      <c r="J30" s="34" t="s">
        <v>480</v>
      </c>
    </row>
    <row r="31" ht="18.75" customHeight="1" spans="1:10">
      <c r="A31" s="211" t="s">
        <v>370</v>
      </c>
      <c r="B31" s="21" t="s">
        <v>477</v>
      </c>
      <c r="C31" s="21" t="s">
        <v>390</v>
      </c>
      <c r="D31" s="21" t="s">
        <v>399</v>
      </c>
      <c r="E31" s="34" t="s">
        <v>481</v>
      </c>
      <c r="F31" s="21" t="s">
        <v>393</v>
      </c>
      <c r="G31" s="34" t="s">
        <v>432</v>
      </c>
      <c r="H31" s="21" t="s">
        <v>403</v>
      </c>
      <c r="I31" s="21" t="s">
        <v>396</v>
      </c>
      <c r="J31" s="34" t="s">
        <v>482</v>
      </c>
    </row>
    <row r="32" ht="18.75" customHeight="1" spans="1:10">
      <c r="A32" s="211" t="s">
        <v>370</v>
      </c>
      <c r="B32" s="21" t="s">
        <v>477</v>
      </c>
      <c r="C32" s="21" t="s">
        <v>390</v>
      </c>
      <c r="D32" s="21" t="s">
        <v>405</v>
      </c>
      <c r="E32" s="34" t="s">
        <v>483</v>
      </c>
      <c r="F32" s="21" t="s">
        <v>393</v>
      </c>
      <c r="G32" s="34" t="s">
        <v>432</v>
      </c>
      <c r="H32" s="21" t="s">
        <v>403</v>
      </c>
      <c r="I32" s="21" t="s">
        <v>396</v>
      </c>
      <c r="J32" s="34" t="s">
        <v>484</v>
      </c>
    </row>
    <row r="33" ht="18.75" customHeight="1" spans="1:10">
      <c r="A33" s="211" t="s">
        <v>370</v>
      </c>
      <c r="B33" s="21" t="s">
        <v>477</v>
      </c>
      <c r="C33" s="21" t="s">
        <v>390</v>
      </c>
      <c r="D33" s="21" t="s">
        <v>453</v>
      </c>
      <c r="E33" s="34" t="s">
        <v>454</v>
      </c>
      <c r="F33" s="21" t="s">
        <v>393</v>
      </c>
      <c r="G33" s="34" t="s">
        <v>485</v>
      </c>
      <c r="H33" s="21" t="s">
        <v>486</v>
      </c>
      <c r="I33" s="21" t="s">
        <v>396</v>
      </c>
      <c r="J33" s="34" t="s">
        <v>487</v>
      </c>
    </row>
    <row r="34" ht="18.75" customHeight="1" spans="1:10">
      <c r="A34" s="211" t="s">
        <v>370</v>
      </c>
      <c r="B34" s="21" t="s">
        <v>477</v>
      </c>
      <c r="C34" s="21" t="s">
        <v>410</v>
      </c>
      <c r="D34" s="21" t="s">
        <v>411</v>
      </c>
      <c r="E34" s="34" t="s">
        <v>488</v>
      </c>
      <c r="F34" s="21" t="s">
        <v>393</v>
      </c>
      <c r="G34" s="34" t="s">
        <v>432</v>
      </c>
      <c r="H34" s="21" t="s">
        <v>403</v>
      </c>
      <c r="I34" s="21" t="s">
        <v>396</v>
      </c>
      <c r="J34" s="34" t="s">
        <v>430</v>
      </c>
    </row>
    <row r="35" ht="18.75" customHeight="1" spans="1:10">
      <c r="A35" s="211" t="s">
        <v>370</v>
      </c>
      <c r="B35" s="21" t="s">
        <v>477</v>
      </c>
      <c r="C35" s="21" t="s">
        <v>410</v>
      </c>
      <c r="D35" s="21" t="s">
        <v>411</v>
      </c>
      <c r="E35" s="34" t="s">
        <v>489</v>
      </c>
      <c r="F35" s="21" t="s">
        <v>393</v>
      </c>
      <c r="G35" s="34" t="s">
        <v>432</v>
      </c>
      <c r="H35" s="21" t="s">
        <v>403</v>
      </c>
      <c r="I35" s="21" t="s">
        <v>396</v>
      </c>
      <c r="J35" s="34" t="s">
        <v>490</v>
      </c>
    </row>
    <row r="36" ht="18.75" customHeight="1" spans="1:10">
      <c r="A36" s="211" t="s">
        <v>370</v>
      </c>
      <c r="B36" s="21" t="s">
        <v>477</v>
      </c>
      <c r="C36" s="21" t="s">
        <v>417</v>
      </c>
      <c r="D36" s="21" t="s">
        <v>418</v>
      </c>
      <c r="E36" s="34" t="s">
        <v>491</v>
      </c>
      <c r="F36" s="21" t="s">
        <v>401</v>
      </c>
      <c r="G36" s="34" t="s">
        <v>402</v>
      </c>
      <c r="H36" s="21" t="s">
        <v>403</v>
      </c>
      <c r="I36" s="21" t="s">
        <v>396</v>
      </c>
      <c r="J36" s="34" t="s">
        <v>492</v>
      </c>
    </row>
    <row r="37" ht="18.75" customHeight="1" spans="1:10">
      <c r="A37" s="211" t="s">
        <v>374</v>
      </c>
      <c r="B37" s="21" t="s">
        <v>493</v>
      </c>
      <c r="C37" s="21" t="s">
        <v>390</v>
      </c>
      <c r="D37" s="21" t="s">
        <v>391</v>
      </c>
      <c r="E37" s="34" t="s">
        <v>494</v>
      </c>
      <c r="F37" s="21" t="s">
        <v>393</v>
      </c>
      <c r="G37" s="34" t="s">
        <v>192</v>
      </c>
      <c r="H37" s="21" t="s">
        <v>395</v>
      </c>
      <c r="I37" s="21" t="s">
        <v>396</v>
      </c>
      <c r="J37" s="34" t="s">
        <v>495</v>
      </c>
    </row>
    <row r="38" ht="18.75" customHeight="1" spans="1:10">
      <c r="A38" s="211" t="s">
        <v>374</v>
      </c>
      <c r="B38" s="21" t="s">
        <v>493</v>
      </c>
      <c r="C38" s="21" t="s">
        <v>390</v>
      </c>
      <c r="D38" s="21" t="s">
        <v>391</v>
      </c>
      <c r="E38" s="34" t="s">
        <v>496</v>
      </c>
      <c r="F38" s="21" t="s">
        <v>401</v>
      </c>
      <c r="G38" s="34" t="s">
        <v>497</v>
      </c>
      <c r="H38" s="21" t="s">
        <v>498</v>
      </c>
      <c r="I38" s="21" t="s">
        <v>396</v>
      </c>
      <c r="J38" s="34" t="s">
        <v>499</v>
      </c>
    </row>
    <row r="39" ht="18.75" customHeight="1" spans="1:10">
      <c r="A39" s="211" t="s">
        <v>374</v>
      </c>
      <c r="B39" s="21" t="s">
        <v>493</v>
      </c>
      <c r="C39" s="21" t="s">
        <v>390</v>
      </c>
      <c r="D39" s="21" t="s">
        <v>391</v>
      </c>
      <c r="E39" s="34" t="s">
        <v>500</v>
      </c>
      <c r="F39" s="21" t="s">
        <v>424</v>
      </c>
      <c r="G39" s="34" t="s">
        <v>458</v>
      </c>
      <c r="H39" s="21" t="s">
        <v>403</v>
      </c>
      <c r="I39" s="21" t="s">
        <v>396</v>
      </c>
      <c r="J39" s="34" t="s">
        <v>501</v>
      </c>
    </row>
    <row r="40" ht="18.75" customHeight="1" spans="1:10">
      <c r="A40" s="211" t="s">
        <v>374</v>
      </c>
      <c r="B40" s="21" t="s">
        <v>493</v>
      </c>
      <c r="C40" s="21" t="s">
        <v>390</v>
      </c>
      <c r="D40" s="21" t="s">
        <v>399</v>
      </c>
      <c r="E40" s="34" t="s">
        <v>502</v>
      </c>
      <c r="F40" s="21" t="s">
        <v>401</v>
      </c>
      <c r="G40" s="34" t="s">
        <v>420</v>
      </c>
      <c r="H40" s="21" t="s">
        <v>403</v>
      </c>
      <c r="I40" s="21" t="s">
        <v>396</v>
      </c>
      <c r="J40" s="34" t="s">
        <v>503</v>
      </c>
    </row>
    <row r="41" ht="18.75" customHeight="1" spans="1:10">
      <c r="A41" s="211" t="s">
        <v>374</v>
      </c>
      <c r="B41" s="21" t="s">
        <v>493</v>
      </c>
      <c r="C41" s="21" t="s">
        <v>390</v>
      </c>
      <c r="D41" s="21" t="s">
        <v>405</v>
      </c>
      <c r="E41" s="34" t="s">
        <v>504</v>
      </c>
      <c r="F41" s="21" t="s">
        <v>393</v>
      </c>
      <c r="G41" s="34" t="s">
        <v>432</v>
      </c>
      <c r="H41" s="21" t="s">
        <v>403</v>
      </c>
      <c r="I41" s="21" t="s">
        <v>396</v>
      </c>
      <c r="J41" s="34" t="s">
        <v>505</v>
      </c>
    </row>
    <row r="42" ht="18.75" customHeight="1" spans="1:10">
      <c r="A42" s="211" t="s">
        <v>374</v>
      </c>
      <c r="B42" s="21" t="s">
        <v>493</v>
      </c>
      <c r="C42" s="21" t="s">
        <v>390</v>
      </c>
      <c r="D42" s="21" t="s">
        <v>453</v>
      </c>
      <c r="E42" s="34" t="s">
        <v>454</v>
      </c>
      <c r="F42" s="21" t="s">
        <v>424</v>
      </c>
      <c r="G42" s="34" t="s">
        <v>192</v>
      </c>
      <c r="H42" s="21" t="s">
        <v>426</v>
      </c>
      <c r="I42" s="21" t="s">
        <v>396</v>
      </c>
      <c r="J42" s="34" t="s">
        <v>506</v>
      </c>
    </row>
    <row r="43" ht="18.75" customHeight="1" spans="1:10">
      <c r="A43" s="211" t="s">
        <v>374</v>
      </c>
      <c r="B43" s="21" t="s">
        <v>493</v>
      </c>
      <c r="C43" s="21" t="s">
        <v>410</v>
      </c>
      <c r="D43" s="21" t="s">
        <v>411</v>
      </c>
      <c r="E43" s="34" t="s">
        <v>507</v>
      </c>
      <c r="F43" s="21" t="s">
        <v>393</v>
      </c>
      <c r="G43" s="34" t="s">
        <v>413</v>
      </c>
      <c r="H43" s="21" t="s">
        <v>414</v>
      </c>
      <c r="I43" s="21" t="s">
        <v>415</v>
      </c>
      <c r="J43" s="34" t="s">
        <v>508</v>
      </c>
    </row>
    <row r="44" ht="18.75" customHeight="1" spans="1:10">
      <c r="A44" s="211" t="s">
        <v>374</v>
      </c>
      <c r="B44" s="21" t="s">
        <v>493</v>
      </c>
      <c r="C44" s="21" t="s">
        <v>417</v>
      </c>
      <c r="D44" s="21" t="s">
        <v>418</v>
      </c>
      <c r="E44" s="34" t="s">
        <v>438</v>
      </c>
      <c r="F44" s="21" t="s">
        <v>401</v>
      </c>
      <c r="G44" s="34" t="s">
        <v>420</v>
      </c>
      <c r="H44" s="21" t="s">
        <v>403</v>
      </c>
      <c r="I44" s="21" t="s">
        <v>396</v>
      </c>
      <c r="J44" s="34" t="s">
        <v>509</v>
      </c>
    </row>
    <row r="45" ht="18.75" customHeight="1" spans="1:10">
      <c r="A45" s="211" t="s">
        <v>352</v>
      </c>
      <c r="B45" s="21" t="s">
        <v>510</v>
      </c>
      <c r="C45" s="21" t="s">
        <v>390</v>
      </c>
      <c r="D45" s="21" t="s">
        <v>391</v>
      </c>
      <c r="E45" s="34" t="s">
        <v>511</v>
      </c>
      <c r="F45" s="21" t="s">
        <v>401</v>
      </c>
      <c r="G45" s="34" t="s">
        <v>512</v>
      </c>
      <c r="H45" s="21" t="s">
        <v>446</v>
      </c>
      <c r="I45" s="21" t="s">
        <v>396</v>
      </c>
      <c r="J45" s="34" t="s">
        <v>513</v>
      </c>
    </row>
    <row r="46" ht="18.75" customHeight="1" spans="1:10">
      <c r="A46" s="211" t="s">
        <v>352</v>
      </c>
      <c r="B46" s="21" t="s">
        <v>510</v>
      </c>
      <c r="C46" s="21" t="s">
        <v>390</v>
      </c>
      <c r="D46" s="21" t="s">
        <v>399</v>
      </c>
      <c r="E46" s="34" t="s">
        <v>514</v>
      </c>
      <c r="F46" s="21" t="s">
        <v>393</v>
      </c>
      <c r="G46" s="34" t="s">
        <v>432</v>
      </c>
      <c r="H46" s="21" t="s">
        <v>403</v>
      </c>
      <c r="I46" s="21" t="s">
        <v>396</v>
      </c>
      <c r="J46" s="34" t="s">
        <v>515</v>
      </c>
    </row>
    <row r="47" ht="18.75" customHeight="1" spans="1:10">
      <c r="A47" s="211" t="s">
        <v>352</v>
      </c>
      <c r="B47" s="21" t="s">
        <v>510</v>
      </c>
      <c r="C47" s="21" t="s">
        <v>390</v>
      </c>
      <c r="D47" s="21" t="s">
        <v>399</v>
      </c>
      <c r="E47" s="34" t="s">
        <v>516</v>
      </c>
      <c r="F47" s="21" t="s">
        <v>393</v>
      </c>
      <c r="G47" s="34" t="s">
        <v>432</v>
      </c>
      <c r="H47" s="21" t="s">
        <v>403</v>
      </c>
      <c r="I47" s="21" t="s">
        <v>396</v>
      </c>
      <c r="J47" s="34" t="s">
        <v>517</v>
      </c>
    </row>
    <row r="48" ht="18.75" customHeight="1" spans="1:10">
      <c r="A48" s="211" t="s">
        <v>352</v>
      </c>
      <c r="B48" s="21" t="s">
        <v>510</v>
      </c>
      <c r="C48" s="21" t="s">
        <v>390</v>
      </c>
      <c r="D48" s="21" t="s">
        <v>405</v>
      </c>
      <c r="E48" s="34" t="s">
        <v>518</v>
      </c>
      <c r="F48" s="21" t="s">
        <v>393</v>
      </c>
      <c r="G48" s="34" t="s">
        <v>432</v>
      </c>
      <c r="H48" s="21" t="s">
        <v>403</v>
      </c>
      <c r="I48" s="21" t="s">
        <v>396</v>
      </c>
      <c r="J48" s="34" t="s">
        <v>519</v>
      </c>
    </row>
    <row r="49" ht="18.75" customHeight="1" spans="1:10">
      <c r="A49" s="211" t="s">
        <v>352</v>
      </c>
      <c r="B49" s="21" t="s">
        <v>510</v>
      </c>
      <c r="C49" s="21" t="s">
        <v>390</v>
      </c>
      <c r="D49" s="21" t="s">
        <v>405</v>
      </c>
      <c r="E49" s="34" t="s">
        <v>520</v>
      </c>
      <c r="F49" s="21" t="s">
        <v>401</v>
      </c>
      <c r="G49" s="34" t="s">
        <v>192</v>
      </c>
      <c r="H49" s="21" t="s">
        <v>521</v>
      </c>
      <c r="I49" s="21" t="s">
        <v>396</v>
      </c>
      <c r="J49" s="34" t="s">
        <v>522</v>
      </c>
    </row>
    <row r="50" ht="18.75" customHeight="1" spans="1:10">
      <c r="A50" s="211" t="s">
        <v>352</v>
      </c>
      <c r="B50" s="21" t="s">
        <v>510</v>
      </c>
      <c r="C50" s="21" t="s">
        <v>390</v>
      </c>
      <c r="D50" s="21" t="s">
        <v>453</v>
      </c>
      <c r="E50" s="34" t="s">
        <v>454</v>
      </c>
      <c r="F50" s="21" t="s">
        <v>393</v>
      </c>
      <c r="G50" s="34" t="s">
        <v>523</v>
      </c>
      <c r="H50" s="21" t="s">
        <v>486</v>
      </c>
      <c r="I50" s="21" t="s">
        <v>396</v>
      </c>
      <c r="J50" s="34" t="s">
        <v>524</v>
      </c>
    </row>
    <row r="51" ht="18.75" customHeight="1" spans="1:10">
      <c r="A51" s="211" t="s">
        <v>352</v>
      </c>
      <c r="B51" s="21" t="s">
        <v>510</v>
      </c>
      <c r="C51" s="21" t="s">
        <v>410</v>
      </c>
      <c r="D51" s="21" t="s">
        <v>411</v>
      </c>
      <c r="E51" s="34" t="s">
        <v>525</v>
      </c>
      <c r="F51" s="21" t="s">
        <v>393</v>
      </c>
      <c r="G51" s="34" t="s">
        <v>432</v>
      </c>
      <c r="H51" s="21" t="s">
        <v>403</v>
      </c>
      <c r="I51" s="21" t="s">
        <v>396</v>
      </c>
      <c r="J51" s="34" t="s">
        <v>526</v>
      </c>
    </row>
    <row r="52" ht="18.75" customHeight="1" spans="1:10">
      <c r="A52" s="211" t="s">
        <v>352</v>
      </c>
      <c r="B52" s="21" t="s">
        <v>510</v>
      </c>
      <c r="C52" s="21" t="s">
        <v>410</v>
      </c>
      <c r="D52" s="21" t="s">
        <v>411</v>
      </c>
      <c r="E52" s="34" t="s">
        <v>527</v>
      </c>
      <c r="F52" s="21" t="s">
        <v>393</v>
      </c>
      <c r="G52" s="34" t="s">
        <v>528</v>
      </c>
      <c r="H52" s="21" t="s">
        <v>403</v>
      </c>
      <c r="I52" s="21" t="s">
        <v>396</v>
      </c>
      <c r="J52" s="34" t="s">
        <v>529</v>
      </c>
    </row>
    <row r="53" ht="18.75" customHeight="1" spans="1:10">
      <c r="A53" s="211" t="s">
        <v>352</v>
      </c>
      <c r="B53" s="21" t="s">
        <v>510</v>
      </c>
      <c r="C53" s="21" t="s">
        <v>417</v>
      </c>
      <c r="D53" s="21" t="s">
        <v>418</v>
      </c>
      <c r="E53" s="34" t="s">
        <v>530</v>
      </c>
      <c r="F53" s="21" t="s">
        <v>401</v>
      </c>
      <c r="G53" s="34" t="s">
        <v>420</v>
      </c>
      <c r="H53" s="21" t="s">
        <v>403</v>
      </c>
      <c r="I53" s="21" t="s">
        <v>396</v>
      </c>
      <c r="J53" s="34" t="s">
        <v>531</v>
      </c>
    </row>
    <row r="54" ht="18.75" customHeight="1" spans="1:10">
      <c r="A54" s="211" t="s">
        <v>352</v>
      </c>
      <c r="B54" s="21" t="s">
        <v>510</v>
      </c>
      <c r="C54" s="21" t="s">
        <v>417</v>
      </c>
      <c r="D54" s="21" t="s">
        <v>418</v>
      </c>
      <c r="E54" s="34" t="s">
        <v>532</v>
      </c>
      <c r="F54" s="21" t="s">
        <v>401</v>
      </c>
      <c r="G54" s="34" t="s">
        <v>420</v>
      </c>
      <c r="H54" s="21" t="s">
        <v>403</v>
      </c>
      <c r="I54" s="21" t="s">
        <v>396</v>
      </c>
      <c r="J54" s="34" t="s">
        <v>533</v>
      </c>
    </row>
    <row r="55" ht="18.75" customHeight="1" spans="1:10">
      <c r="A55" s="211" t="s">
        <v>356</v>
      </c>
      <c r="B55" s="21" t="s">
        <v>534</v>
      </c>
      <c r="C55" s="21" t="s">
        <v>390</v>
      </c>
      <c r="D55" s="21" t="s">
        <v>391</v>
      </c>
      <c r="E55" s="34" t="s">
        <v>535</v>
      </c>
      <c r="F55" s="21" t="s">
        <v>424</v>
      </c>
      <c r="G55" s="34" t="s">
        <v>536</v>
      </c>
      <c r="H55" s="21" t="s">
        <v>426</v>
      </c>
      <c r="I55" s="21" t="s">
        <v>396</v>
      </c>
      <c r="J55" s="34" t="s">
        <v>537</v>
      </c>
    </row>
    <row r="56" ht="18.75" customHeight="1" spans="1:10">
      <c r="A56" s="211" t="s">
        <v>356</v>
      </c>
      <c r="B56" s="21" t="s">
        <v>538</v>
      </c>
      <c r="C56" s="21" t="s">
        <v>390</v>
      </c>
      <c r="D56" s="21" t="s">
        <v>391</v>
      </c>
      <c r="E56" s="34" t="s">
        <v>428</v>
      </c>
      <c r="F56" s="21" t="s">
        <v>401</v>
      </c>
      <c r="G56" s="34" t="s">
        <v>190</v>
      </c>
      <c r="H56" s="21" t="s">
        <v>429</v>
      </c>
      <c r="I56" s="21" t="s">
        <v>396</v>
      </c>
      <c r="J56" s="34" t="s">
        <v>539</v>
      </c>
    </row>
    <row r="57" ht="18.75" customHeight="1" spans="1:10">
      <c r="A57" s="211" t="s">
        <v>356</v>
      </c>
      <c r="B57" s="21" t="s">
        <v>538</v>
      </c>
      <c r="C57" s="21" t="s">
        <v>390</v>
      </c>
      <c r="D57" s="21" t="s">
        <v>399</v>
      </c>
      <c r="E57" s="34" t="s">
        <v>431</v>
      </c>
      <c r="F57" s="21" t="s">
        <v>393</v>
      </c>
      <c r="G57" s="34" t="s">
        <v>432</v>
      </c>
      <c r="H57" s="21" t="s">
        <v>403</v>
      </c>
      <c r="I57" s="21" t="s">
        <v>396</v>
      </c>
      <c r="J57" s="34" t="s">
        <v>433</v>
      </c>
    </row>
    <row r="58" ht="18.75" customHeight="1" spans="1:10">
      <c r="A58" s="211" t="s">
        <v>356</v>
      </c>
      <c r="B58" s="21" t="s">
        <v>538</v>
      </c>
      <c r="C58" s="21" t="s">
        <v>390</v>
      </c>
      <c r="D58" s="21" t="s">
        <v>399</v>
      </c>
      <c r="E58" s="34" t="s">
        <v>540</v>
      </c>
      <c r="F58" s="21" t="s">
        <v>393</v>
      </c>
      <c r="G58" s="34" t="s">
        <v>432</v>
      </c>
      <c r="H58" s="21" t="s">
        <v>403</v>
      </c>
      <c r="I58" s="21" t="s">
        <v>396</v>
      </c>
      <c r="J58" s="34" t="s">
        <v>541</v>
      </c>
    </row>
    <row r="59" ht="18.75" customHeight="1" spans="1:10">
      <c r="A59" s="211" t="s">
        <v>356</v>
      </c>
      <c r="B59" s="21" t="s">
        <v>538</v>
      </c>
      <c r="C59" s="21" t="s">
        <v>390</v>
      </c>
      <c r="D59" s="21" t="s">
        <v>405</v>
      </c>
      <c r="E59" s="34" t="s">
        <v>542</v>
      </c>
      <c r="F59" s="21" t="s">
        <v>393</v>
      </c>
      <c r="G59" s="34" t="s">
        <v>543</v>
      </c>
      <c r="H59" s="21" t="s">
        <v>408</v>
      </c>
      <c r="I59" s="21" t="s">
        <v>396</v>
      </c>
      <c r="J59" s="34" t="s">
        <v>544</v>
      </c>
    </row>
    <row r="60" ht="18.75" customHeight="1" spans="1:10">
      <c r="A60" s="211" t="s">
        <v>356</v>
      </c>
      <c r="B60" s="21" t="s">
        <v>538</v>
      </c>
      <c r="C60" s="21" t="s">
        <v>390</v>
      </c>
      <c r="D60" s="21" t="s">
        <v>453</v>
      </c>
      <c r="E60" s="34" t="s">
        <v>454</v>
      </c>
      <c r="F60" s="21" t="s">
        <v>393</v>
      </c>
      <c r="G60" s="34" t="s">
        <v>192</v>
      </c>
      <c r="H60" s="21" t="s">
        <v>403</v>
      </c>
      <c r="I60" s="21" t="s">
        <v>396</v>
      </c>
      <c r="J60" s="34" t="s">
        <v>545</v>
      </c>
    </row>
    <row r="61" ht="18.75" customHeight="1" spans="1:10">
      <c r="A61" s="211" t="s">
        <v>356</v>
      </c>
      <c r="B61" s="21" t="s">
        <v>538</v>
      </c>
      <c r="C61" s="21" t="s">
        <v>410</v>
      </c>
      <c r="D61" s="21" t="s">
        <v>411</v>
      </c>
      <c r="E61" s="34" t="s">
        <v>546</v>
      </c>
      <c r="F61" s="21" t="s">
        <v>393</v>
      </c>
      <c r="G61" s="34" t="s">
        <v>432</v>
      </c>
      <c r="H61" s="21" t="s">
        <v>403</v>
      </c>
      <c r="I61" s="21" t="s">
        <v>396</v>
      </c>
      <c r="J61" s="34" t="s">
        <v>539</v>
      </c>
    </row>
    <row r="62" ht="18.75" customHeight="1" spans="1:10">
      <c r="A62" s="211" t="s">
        <v>356</v>
      </c>
      <c r="B62" s="21" t="s">
        <v>538</v>
      </c>
      <c r="C62" s="21" t="s">
        <v>410</v>
      </c>
      <c r="D62" s="21" t="s">
        <v>411</v>
      </c>
      <c r="E62" s="34" t="s">
        <v>527</v>
      </c>
      <c r="F62" s="21" t="s">
        <v>393</v>
      </c>
      <c r="G62" s="34" t="s">
        <v>547</v>
      </c>
      <c r="H62" s="21" t="s">
        <v>414</v>
      </c>
      <c r="I62" s="21" t="s">
        <v>415</v>
      </c>
      <c r="J62" s="34" t="s">
        <v>548</v>
      </c>
    </row>
    <row r="63" ht="18.75" customHeight="1" spans="1:10">
      <c r="A63" s="211" t="s">
        <v>356</v>
      </c>
      <c r="B63" s="21" t="s">
        <v>538</v>
      </c>
      <c r="C63" s="21" t="s">
        <v>417</v>
      </c>
      <c r="D63" s="21" t="s">
        <v>418</v>
      </c>
      <c r="E63" s="34" t="s">
        <v>549</v>
      </c>
      <c r="F63" s="21" t="s">
        <v>401</v>
      </c>
      <c r="G63" s="34" t="s">
        <v>420</v>
      </c>
      <c r="H63" s="21" t="s">
        <v>403</v>
      </c>
      <c r="I63" s="21" t="s">
        <v>396</v>
      </c>
      <c r="J63" s="34" t="s">
        <v>550</v>
      </c>
    </row>
    <row r="64" ht="18.75" customHeight="1" spans="1:10">
      <c r="A64" s="211" t="s">
        <v>322</v>
      </c>
      <c r="B64" s="21" t="s">
        <v>551</v>
      </c>
      <c r="C64" s="21" t="s">
        <v>390</v>
      </c>
      <c r="D64" s="21" t="s">
        <v>391</v>
      </c>
      <c r="E64" s="34" t="s">
        <v>552</v>
      </c>
      <c r="F64" s="21" t="s">
        <v>401</v>
      </c>
      <c r="G64" s="34" t="s">
        <v>432</v>
      </c>
      <c r="H64" s="21" t="s">
        <v>446</v>
      </c>
      <c r="I64" s="21" t="s">
        <v>396</v>
      </c>
      <c r="J64" s="34" t="s">
        <v>553</v>
      </c>
    </row>
    <row r="65" ht="18.75" customHeight="1" spans="1:10">
      <c r="A65" s="211" t="s">
        <v>322</v>
      </c>
      <c r="B65" s="21" t="s">
        <v>551</v>
      </c>
      <c r="C65" s="21" t="s">
        <v>390</v>
      </c>
      <c r="D65" s="21" t="s">
        <v>399</v>
      </c>
      <c r="E65" s="34" t="s">
        <v>554</v>
      </c>
      <c r="F65" s="21" t="s">
        <v>393</v>
      </c>
      <c r="G65" s="34" t="s">
        <v>432</v>
      </c>
      <c r="H65" s="21" t="s">
        <v>403</v>
      </c>
      <c r="I65" s="21" t="s">
        <v>396</v>
      </c>
      <c r="J65" s="34" t="s">
        <v>555</v>
      </c>
    </row>
    <row r="66" ht="18.75" customHeight="1" spans="1:10">
      <c r="A66" s="211" t="s">
        <v>322</v>
      </c>
      <c r="B66" s="21" t="s">
        <v>551</v>
      </c>
      <c r="C66" s="21" t="s">
        <v>390</v>
      </c>
      <c r="D66" s="21" t="s">
        <v>405</v>
      </c>
      <c r="E66" s="34" t="s">
        <v>556</v>
      </c>
      <c r="F66" s="21" t="s">
        <v>393</v>
      </c>
      <c r="G66" s="34" t="s">
        <v>432</v>
      </c>
      <c r="H66" s="21" t="s">
        <v>403</v>
      </c>
      <c r="I66" s="21" t="s">
        <v>396</v>
      </c>
      <c r="J66" s="34" t="s">
        <v>517</v>
      </c>
    </row>
    <row r="67" ht="18.75" customHeight="1" spans="1:10">
      <c r="A67" s="211" t="s">
        <v>322</v>
      </c>
      <c r="B67" s="21" t="s">
        <v>551</v>
      </c>
      <c r="C67" s="21" t="s">
        <v>390</v>
      </c>
      <c r="D67" s="21" t="s">
        <v>405</v>
      </c>
      <c r="E67" s="34" t="s">
        <v>520</v>
      </c>
      <c r="F67" s="21" t="s">
        <v>401</v>
      </c>
      <c r="G67" s="34" t="s">
        <v>192</v>
      </c>
      <c r="H67" s="21" t="s">
        <v>521</v>
      </c>
      <c r="I67" s="21" t="s">
        <v>396</v>
      </c>
      <c r="J67" s="34" t="s">
        <v>557</v>
      </c>
    </row>
    <row r="68" ht="18.75" customHeight="1" spans="1:10">
      <c r="A68" s="211" t="s">
        <v>322</v>
      </c>
      <c r="B68" s="21" t="s">
        <v>551</v>
      </c>
      <c r="C68" s="21" t="s">
        <v>390</v>
      </c>
      <c r="D68" s="21" t="s">
        <v>453</v>
      </c>
      <c r="E68" s="34" t="s">
        <v>454</v>
      </c>
      <c r="F68" s="21" t="s">
        <v>424</v>
      </c>
      <c r="G68" s="34" t="s">
        <v>558</v>
      </c>
      <c r="H68" s="21" t="s">
        <v>559</v>
      </c>
      <c r="I68" s="21" t="s">
        <v>396</v>
      </c>
      <c r="J68" s="34" t="s">
        <v>560</v>
      </c>
    </row>
    <row r="69" ht="18.75" customHeight="1" spans="1:10">
      <c r="A69" s="211" t="s">
        <v>322</v>
      </c>
      <c r="B69" s="21" t="s">
        <v>551</v>
      </c>
      <c r="C69" s="21" t="s">
        <v>410</v>
      </c>
      <c r="D69" s="21" t="s">
        <v>411</v>
      </c>
      <c r="E69" s="34" t="s">
        <v>561</v>
      </c>
      <c r="F69" s="21" t="s">
        <v>393</v>
      </c>
      <c r="G69" s="34" t="s">
        <v>562</v>
      </c>
      <c r="H69" s="21" t="s">
        <v>403</v>
      </c>
      <c r="I69" s="21" t="s">
        <v>415</v>
      </c>
      <c r="J69" s="34" t="s">
        <v>563</v>
      </c>
    </row>
    <row r="70" ht="18.75" customHeight="1" spans="1:10">
      <c r="A70" s="211" t="s">
        <v>322</v>
      </c>
      <c r="B70" s="21" t="s">
        <v>551</v>
      </c>
      <c r="C70" s="21" t="s">
        <v>417</v>
      </c>
      <c r="D70" s="21" t="s">
        <v>418</v>
      </c>
      <c r="E70" s="34" t="s">
        <v>564</v>
      </c>
      <c r="F70" s="21" t="s">
        <v>401</v>
      </c>
      <c r="G70" s="34" t="s">
        <v>420</v>
      </c>
      <c r="H70" s="21" t="s">
        <v>403</v>
      </c>
      <c r="I70" s="21" t="s">
        <v>396</v>
      </c>
      <c r="J70" s="34" t="s">
        <v>421</v>
      </c>
    </row>
    <row r="71" ht="18.75" customHeight="1" spans="1:10">
      <c r="A71" s="211" t="s">
        <v>372</v>
      </c>
      <c r="B71" s="21" t="s">
        <v>565</v>
      </c>
      <c r="C71" s="21" t="s">
        <v>390</v>
      </c>
      <c r="D71" s="21" t="s">
        <v>391</v>
      </c>
      <c r="E71" s="34" t="s">
        <v>566</v>
      </c>
      <c r="F71" s="21" t="s">
        <v>401</v>
      </c>
      <c r="G71" s="34" t="s">
        <v>469</v>
      </c>
      <c r="H71" s="21" t="s">
        <v>446</v>
      </c>
      <c r="I71" s="21" t="s">
        <v>396</v>
      </c>
      <c r="J71" s="34" t="s">
        <v>567</v>
      </c>
    </row>
    <row r="72" ht="18.75" customHeight="1" spans="1:10">
      <c r="A72" s="211" t="s">
        <v>372</v>
      </c>
      <c r="B72" s="21" t="s">
        <v>568</v>
      </c>
      <c r="C72" s="21" t="s">
        <v>390</v>
      </c>
      <c r="D72" s="21" t="s">
        <v>399</v>
      </c>
      <c r="E72" s="34" t="s">
        <v>569</v>
      </c>
      <c r="F72" s="21" t="s">
        <v>401</v>
      </c>
      <c r="G72" s="34" t="s">
        <v>432</v>
      </c>
      <c r="H72" s="21" t="s">
        <v>403</v>
      </c>
      <c r="I72" s="21" t="s">
        <v>396</v>
      </c>
      <c r="J72" s="34" t="s">
        <v>570</v>
      </c>
    </row>
    <row r="73" ht="18.75" customHeight="1" spans="1:10">
      <c r="A73" s="211" t="s">
        <v>372</v>
      </c>
      <c r="B73" s="21" t="s">
        <v>568</v>
      </c>
      <c r="C73" s="21" t="s">
        <v>390</v>
      </c>
      <c r="D73" s="21" t="s">
        <v>405</v>
      </c>
      <c r="E73" s="34" t="s">
        <v>406</v>
      </c>
      <c r="F73" s="21" t="s">
        <v>393</v>
      </c>
      <c r="G73" s="34" t="s">
        <v>571</v>
      </c>
      <c r="H73" s="21" t="s">
        <v>408</v>
      </c>
      <c r="I73" s="21" t="s">
        <v>396</v>
      </c>
      <c r="J73" s="34" t="s">
        <v>572</v>
      </c>
    </row>
    <row r="74" ht="18.75" customHeight="1" spans="1:10">
      <c r="A74" s="211" t="s">
        <v>372</v>
      </c>
      <c r="B74" s="21" t="s">
        <v>568</v>
      </c>
      <c r="C74" s="21" t="s">
        <v>410</v>
      </c>
      <c r="D74" s="21" t="s">
        <v>411</v>
      </c>
      <c r="E74" s="34" t="s">
        <v>573</v>
      </c>
      <c r="F74" s="21" t="s">
        <v>393</v>
      </c>
      <c r="G74" s="34" t="s">
        <v>574</v>
      </c>
      <c r="H74" s="21" t="s">
        <v>403</v>
      </c>
      <c r="I74" s="21" t="s">
        <v>415</v>
      </c>
      <c r="J74" s="34" t="s">
        <v>575</v>
      </c>
    </row>
    <row r="75" ht="18.75" customHeight="1" spans="1:10">
      <c r="A75" s="211" t="s">
        <v>372</v>
      </c>
      <c r="B75" s="21" t="s">
        <v>568</v>
      </c>
      <c r="C75" s="21" t="s">
        <v>417</v>
      </c>
      <c r="D75" s="21" t="s">
        <v>418</v>
      </c>
      <c r="E75" s="34" t="s">
        <v>576</v>
      </c>
      <c r="F75" s="21" t="s">
        <v>401</v>
      </c>
      <c r="G75" s="34" t="s">
        <v>420</v>
      </c>
      <c r="H75" s="21" t="s">
        <v>403</v>
      </c>
      <c r="I75" s="21" t="s">
        <v>396</v>
      </c>
      <c r="J75" s="34" t="s">
        <v>421</v>
      </c>
    </row>
    <row r="76" ht="18.75" customHeight="1" spans="1:10">
      <c r="A76" s="211" t="s">
        <v>327</v>
      </c>
      <c r="B76" s="21" t="s">
        <v>577</v>
      </c>
      <c r="C76" s="21" t="s">
        <v>390</v>
      </c>
      <c r="D76" s="21" t="s">
        <v>391</v>
      </c>
      <c r="E76" s="34" t="s">
        <v>578</v>
      </c>
      <c r="F76" s="21" t="s">
        <v>401</v>
      </c>
      <c r="G76" s="34" t="s">
        <v>579</v>
      </c>
      <c r="H76" s="21" t="s">
        <v>446</v>
      </c>
      <c r="I76" s="21" t="s">
        <v>396</v>
      </c>
      <c r="J76" s="34" t="s">
        <v>580</v>
      </c>
    </row>
    <row r="77" ht="18.75" customHeight="1" spans="1:10">
      <c r="A77" s="211" t="s">
        <v>327</v>
      </c>
      <c r="B77" s="21" t="s">
        <v>577</v>
      </c>
      <c r="C77" s="21" t="s">
        <v>390</v>
      </c>
      <c r="D77" s="21" t="s">
        <v>391</v>
      </c>
      <c r="E77" s="34" t="s">
        <v>581</v>
      </c>
      <c r="F77" s="21" t="s">
        <v>401</v>
      </c>
      <c r="G77" s="34" t="s">
        <v>190</v>
      </c>
      <c r="H77" s="21" t="s">
        <v>429</v>
      </c>
      <c r="I77" s="21" t="s">
        <v>396</v>
      </c>
      <c r="J77" s="34" t="s">
        <v>582</v>
      </c>
    </row>
    <row r="78" ht="18.75" customHeight="1" spans="1:10">
      <c r="A78" s="211" t="s">
        <v>327</v>
      </c>
      <c r="B78" s="21" t="s">
        <v>577</v>
      </c>
      <c r="C78" s="21" t="s">
        <v>390</v>
      </c>
      <c r="D78" s="21" t="s">
        <v>399</v>
      </c>
      <c r="E78" s="34" t="s">
        <v>583</v>
      </c>
      <c r="F78" s="21" t="s">
        <v>393</v>
      </c>
      <c r="G78" s="34" t="s">
        <v>432</v>
      </c>
      <c r="H78" s="21" t="s">
        <v>403</v>
      </c>
      <c r="I78" s="21" t="s">
        <v>396</v>
      </c>
      <c r="J78" s="34" t="s">
        <v>584</v>
      </c>
    </row>
    <row r="79" ht="18.75" customHeight="1" spans="1:10">
      <c r="A79" s="211" t="s">
        <v>327</v>
      </c>
      <c r="B79" s="21" t="s">
        <v>577</v>
      </c>
      <c r="C79" s="21" t="s">
        <v>390</v>
      </c>
      <c r="D79" s="21" t="s">
        <v>405</v>
      </c>
      <c r="E79" s="34" t="s">
        <v>585</v>
      </c>
      <c r="F79" s="21" t="s">
        <v>393</v>
      </c>
      <c r="G79" s="34" t="s">
        <v>432</v>
      </c>
      <c r="H79" s="21" t="s">
        <v>403</v>
      </c>
      <c r="I79" s="21" t="s">
        <v>396</v>
      </c>
      <c r="J79" s="34" t="s">
        <v>586</v>
      </c>
    </row>
    <row r="80" ht="18.75" customHeight="1" spans="1:10">
      <c r="A80" s="211" t="s">
        <v>327</v>
      </c>
      <c r="B80" s="21" t="s">
        <v>577</v>
      </c>
      <c r="C80" s="21" t="s">
        <v>390</v>
      </c>
      <c r="D80" s="21" t="s">
        <v>453</v>
      </c>
      <c r="E80" s="34" t="s">
        <v>454</v>
      </c>
      <c r="F80" s="21" t="s">
        <v>393</v>
      </c>
      <c r="G80" s="34" t="s">
        <v>587</v>
      </c>
      <c r="H80" s="21" t="s">
        <v>588</v>
      </c>
      <c r="I80" s="21" t="s">
        <v>396</v>
      </c>
      <c r="J80" s="34" t="s">
        <v>589</v>
      </c>
    </row>
    <row r="81" ht="18.75" customHeight="1" spans="1:10">
      <c r="A81" s="211" t="s">
        <v>327</v>
      </c>
      <c r="B81" s="21" t="s">
        <v>577</v>
      </c>
      <c r="C81" s="21" t="s">
        <v>410</v>
      </c>
      <c r="D81" s="21" t="s">
        <v>411</v>
      </c>
      <c r="E81" s="34" t="s">
        <v>590</v>
      </c>
      <c r="F81" s="21" t="s">
        <v>393</v>
      </c>
      <c r="G81" s="34" t="s">
        <v>562</v>
      </c>
      <c r="H81" s="21" t="s">
        <v>414</v>
      </c>
      <c r="I81" s="21" t="s">
        <v>415</v>
      </c>
      <c r="J81" s="34" t="s">
        <v>591</v>
      </c>
    </row>
    <row r="82" ht="18.75" customHeight="1" spans="1:10">
      <c r="A82" s="211" t="s">
        <v>327</v>
      </c>
      <c r="B82" s="21" t="s">
        <v>577</v>
      </c>
      <c r="C82" s="21" t="s">
        <v>417</v>
      </c>
      <c r="D82" s="21" t="s">
        <v>418</v>
      </c>
      <c r="E82" s="34" t="s">
        <v>592</v>
      </c>
      <c r="F82" s="21" t="s">
        <v>401</v>
      </c>
      <c r="G82" s="34" t="s">
        <v>420</v>
      </c>
      <c r="H82" s="21" t="s">
        <v>403</v>
      </c>
      <c r="I82" s="21" t="s">
        <v>396</v>
      </c>
      <c r="J82" s="34" t="s">
        <v>593</v>
      </c>
    </row>
    <row r="83" ht="18.75" customHeight="1" spans="1:10">
      <c r="A83" s="211" t="s">
        <v>376</v>
      </c>
      <c r="B83" s="21" t="s">
        <v>594</v>
      </c>
      <c r="C83" s="21" t="s">
        <v>390</v>
      </c>
      <c r="D83" s="21" t="s">
        <v>391</v>
      </c>
      <c r="E83" s="34" t="s">
        <v>595</v>
      </c>
      <c r="F83" s="21" t="s">
        <v>401</v>
      </c>
      <c r="G83" s="34" t="s">
        <v>596</v>
      </c>
      <c r="H83" s="21" t="s">
        <v>597</v>
      </c>
      <c r="I83" s="21" t="s">
        <v>396</v>
      </c>
      <c r="J83" s="34" t="s">
        <v>598</v>
      </c>
    </row>
    <row r="84" ht="18.75" customHeight="1" spans="1:10">
      <c r="A84" s="211" t="s">
        <v>376</v>
      </c>
      <c r="B84" s="21" t="s">
        <v>594</v>
      </c>
      <c r="C84" s="21" t="s">
        <v>390</v>
      </c>
      <c r="D84" s="21" t="s">
        <v>399</v>
      </c>
      <c r="E84" s="34" t="s">
        <v>599</v>
      </c>
      <c r="F84" s="21" t="s">
        <v>393</v>
      </c>
      <c r="G84" s="34" t="s">
        <v>432</v>
      </c>
      <c r="H84" s="21" t="s">
        <v>403</v>
      </c>
      <c r="I84" s="21" t="s">
        <v>396</v>
      </c>
      <c r="J84" s="34" t="s">
        <v>600</v>
      </c>
    </row>
    <row r="85" ht="18.75" customHeight="1" spans="1:10">
      <c r="A85" s="211" t="s">
        <v>376</v>
      </c>
      <c r="B85" s="21" t="s">
        <v>594</v>
      </c>
      <c r="C85" s="21" t="s">
        <v>390</v>
      </c>
      <c r="D85" s="21" t="s">
        <v>405</v>
      </c>
      <c r="E85" s="34" t="s">
        <v>601</v>
      </c>
      <c r="F85" s="21" t="s">
        <v>393</v>
      </c>
      <c r="G85" s="34" t="s">
        <v>432</v>
      </c>
      <c r="H85" s="21" t="s">
        <v>403</v>
      </c>
      <c r="I85" s="21" t="s">
        <v>396</v>
      </c>
      <c r="J85" s="34" t="s">
        <v>602</v>
      </c>
    </row>
    <row r="86" ht="18.75" customHeight="1" spans="1:10">
      <c r="A86" s="211" t="s">
        <v>376</v>
      </c>
      <c r="B86" s="21" t="s">
        <v>594</v>
      </c>
      <c r="C86" s="21" t="s">
        <v>390</v>
      </c>
      <c r="D86" s="21" t="s">
        <v>405</v>
      </c>
      <c r="E86" s="34" t="s">
        <v>520</v>
      </c>
      <c r="F86" s="21" t="s">
        <v>401</v>
      </c>
      <c r="G86" s="34" t="s">
        <v>192</v>
      </c>
      <c r="H86" s="21" t="s">
        <v>521</v>
      </c>
      <c r="I86" s="21" t="s">
        <v>396</v>
      </c>
      <c r="J86" s="34" t="s">
        <v>603</v>
      </c>
    </row>
    <row r="87" ht="18.75" customHeight="1" spans="1:10">
      <c r="A87" s="211" t="s">
        <v>376</v>
      </c>
      <c r="B87" s="21" t="s">
        <v>594</v>
      </c>
      <c r="C87" s="21" t="s">
        <v>390</v>
      </c>
      <c r="D87" s="21" t="s">
        <v>453</v>
      </c>
      <c r="E87" s="34" t="s">
        <v>454</v>
      </c>
      <c r="F87" s="21" t="s">
        <v>393</v>
      </c>
      <c r="G87" s="34" t="s">
        <v>604</v>
      </c>
      <c r="H87" s="21" t="s">
        <v>605</v>
      </c>
      <c r="I87" s="21" t="s">
        <v>396</v>
      </c>
      <c r="J87" s="34" t="s">
        <v>606</v>
      </c>
    </row>
    <row r="88" ht="18.75" customHeight="1" spans="1:10">
      <c r="A88" s="211" t="s">
        <v>376</v>
      </c>
      <c r="B88" s="21" t="s">
        <v>594</v>
      </c>
      <c r="C88" s="21" t="s">
        <v>410</v>
      </c>
      <c r="D88" s="21" t="s">
        <v>411</v>
      </c>
      <c r="E88" s="34" t="s">
        <v>607</v>
      </c>
      <c r="F88" s="21" t="s">
        <v>393</v>
      </c>
      <c r="G88" s="34" t="s">
        <v>432</v>
      </c>
      <c r="H88" s="21" t="s">
        <v>403</v>
      </c>
      <c r="I88" s="21" t="s">
        <v>396</v>
      </c>
      <c r="J88" s="34" t="s">
        <v>608</v>
      </c>
    </row>
    <row r="89" ht="18.75" customHeight="1" spans="1:10">
      <c r="A89" s="211" t="s">
        <v>376</v>
      </c>
      <c r="B89" s="21" t="s">
        <v>594</v>
      </c>
      <c r="C89" s="21" t="s">
        <v>410</v>
      </c>
      <c r="D89" s="21" t="s">
        <v>411</v>
      </c>
      <c r="E89" s="34" t="s">
        <v>609</v>
      </c>
      <c r="F89" s="21" t="s">
        <v>401</v>
      </c>
      <c r="G89" s="34" t="s">
        <v>402</v>
      </c>
      <c r="H89" s="21" t="s">
        <v>403</v>
      </c>
      <c r="I89" s="21" t="s">
        <v>396</v>
      </c>
      <c r="J89" s="34" t="s">
        <v>610</v>
      </c>
    </row>
    <row r="90" ht="18.75" customHeight="1" spans="1:10">
      <c r="A90" s="211" t="s">
        <v>376</v>
      </c>
      <c r="B90" s="21" t="s">
        <v>594</v>
      </c>
      <c r="C90" s="21" t="s">
        <v>417</v>
      </c>
      <c r="D90" s="21" t="s">
        <v>418</v>
      </c>
      <c r="E90" s="34" t="s">
        <v>611</v>
      </c>
      <c r="F90" s="21" t="s">
        <v>401</v>
      </c>
      <c r="G90" s="34" t="s">
        <v>420</v>
      </c>
      <c r="H90" s="21" t="s">
        <v>403</v>
      </c>
      <c r="I90" s="21" t="s">
        <v>396</v>
      </c>
      <c r="J90" s="34" t="s">
        <v>612</v>
      </c>
    </row>
    <row r="91" ht="18.75" customHeight="1" spans="1:10">
      <c r="A91" s="211" t="s">
        <v>342</v>
      </c>
      <c r="B91" s="21" t="s">
        <v>613</v>
      </c>
      <c r="C91" s="21" t="s">
        <v>390</v>
      </c>
      <c r="D91" s="21" t="s">
        <v>391</v>
      </c>
      <c r="E91" s="34" t="s">
        <v>614</v>
      </c>
      <c r="F91" s="21" t="s">
        <v>401</v>
      </c>
      <c r="G91" s="34" t="s">
        <v>615</v>
      </c>
      <c r="H91" s="21" t="s">
        <v>446</v>
      </c>
      <c r="I91" s="21" t="s">
        <v>396</v>
      </c>
      <c r="J91" s="34" t="s">
        <v>616</v>
      </c>
    </row>
    <row r="92" ht="18.75" customHeight="1" spans="1:10">
      <c r="A92" s="211" t="s">
        <v>342</v>
      </c>
      <c r="B92" s="21" t="s">
        <v>613</v>
      </c>
      <c r="C92" s="21" t="s">
        <v>390</v>
      </c>
      <c r="D92" s="21" t="s">
        <v>391</v>
      </c>
      <c r="E92" s="34" t="s">
        <v>617</v>
      </c>
      <c r="F92" s="21" t="s">
        <v>393</v>
      </c>
      <c r="G92" s="34" t="s">
        <v>618</v>
      </c>
      <c r="H92" s="21" t="s">
        <v>395</v>
      </c>
      <c r="I92" s="21" t="s">
        <v>396</v>
      </c>
      <c r="J92" s="34" t="s">
        <v>619</v>
      </c>
    </row>
    <row r="93" ht="18.75" customHeight="1" spans="1:10">
      <c r="A93" s="211" t="s">
        <v>342</v>
      </c>
      <c r="B93" s="21" t="s">
        <v>613</v>
      </c>
      <c r="C93" s="21" t="s">
        <v>390</v>
      </c>
      <c r="D93" s="21" t="s">
        <v>391</v>
      </c>
      <c r="E93" s="34" t="s">
        <v>620</v>
      </c>
      <c r="F93" s="21" t="s">
        <v>401</v>
      </c>
      <c r="G93" s="34" t="s">
        <v>458</v>
      </c>
      <c r="H93" s="21" t="s">
        <v>429</v>
      </c>
      <c r="I93" s="21" t="s">
        <v>396</v>
      </c>
      <c r="J93" s="34" t="s">
        <v>621</v>
      </c>
    </row>
    <row r="94" ht="18.75" customHeight="1" spans="1:10">
      <c r="A94" s="211" t="s">
        <v>342</v>
      </c>
      <c r="B94" s="21" t="s">
        <v>613</v>
      </c>
      <c r="C94" s="21" t="s">
        <v>390</v>
      </c>
      <c r="D94" s="21" t="s">
        <v>399</v>
      </c>
      <c r="E94" s="34" t="s">
        <v>622</v>
      </c>
      <c r="F94" s="21" t="s">
        <v>393</v>
      </c>
      <c r="G94" s="34" t="s">
        <v>432</v>
      </c>
      <c r="H94" s="21" t="s">
        <v>403</v>
      </c>
      <c r="I94" s="21" t="s">
        <v>396</v>
      </c>
      <c r="J94" s="34" t="s">
        <v>623</v>
      </c>
    </row>
    <row r="95" ht="18.75" customHeight="1" spans="1:10">
      <c r="A95" s="211" t="s">
        <v>342</v>
      </c>
      <c r="B95" s="21" t="s">
        <v>613</v>
      </c>
      <c r="C95" s="21" t="s">
        <v>390</v>
      </c>
      <c r="D95" s="21" t="s">
        <v>405</v>
      </c>
      <c r="E95" s="34" t="s">
        <v>624</v>
      </c>
      <c r="F95" s="21" t="s">
        <v>393</v>
      </c>
      <c r="G95" s="34" t="s">
        <v>432</v>
      </c>
      <c r="H95" s="21" t="s">
        <v>403</v>
      </c>
      <c r="I95" s="21" t="s">
        <v>396</v>
      </c>
      <c r="J95" s="34" t="s">
        <v>625</v>
      </c>
    </row>
    <row r="96" ht="18.75" customHeight="1" spans="1:10">
      <c r="A96" s="211" t="s">
        <v>342</v>
      </c>
      <c r="B96" s="21" t="s">
        <v>613</v>
      </c>
      <c r="C96" s="21" t="s">
        <v>410</v>
      </c>
      <c r="D96" s="21" t="s">
        <v>411</v>
      </c>
      <c r="E96" s="34" t="s">
        <v>626</v>
      </c>
      <c r="F96" s="21" t="s">
        <v>393</v>
      </c>
      <c r="G96" s="34" t="s">
        <v>627</v>
      </c>
      <c r="H96" s="21" t="s">
        <v>628</v>
      </c>
      <c r="I96" s="21" t="s">
        <v>415</v>
      </c>
      <c r="J96" s="34" t="s">
        <v>629</v>
      </c>
    </row>
    <row r="97" ht="18.75" customHeight="1" spans="1:10">
      <c r="A97" s="211" t="s">
        <v>342</v>
      </c>
      <c r="B97" s="21" t="s">
        <v>613</v>
      </c>
      <c r="C97" s="21" t="s">
        <v>417</v>
      </c>
      <c r="D97" s="21" t="s">
        <v>418</v>
      </c>
      <c r="E97" s="34" t="s">
        <v>630</v>
      </c>
      <c r="F97" s="21" t="s">
        <v>401</v>
      </c>
      <c r="G97" s="34" t="s">
        <v>420</v>
      </c>
      <c r="H97" s="21" t="s">
        <v>403</v>
      </c>
      <c r="I97" s="21" t="s">
        <v>396</v>
      </c>
      <c r="J97" s="34" t="s">
        <v>631</v>
      </c>
    </row>
    <row r="98" ht="18.75" customHeight="1" spans="1:10">
      <c r="A98" s="211" t="s">
        <v>342</v>
      </c>
      <c r="B98" s="21" t="s">
        <v>613</v>
      </c>
      <c r="C98" s="21" t="s">
        <v>417</v>
      </c>
      <c r="D98" s="21" t="s">
        <v>418</v>
      </c>
      <c r="E98" s="34" t="s">
        <v>438</v>
      </c>
      <c r="F98" s="21" t="s">
        <v>401</v>
      </c>
      <c r="G98" s="34" t="s">
        <v>420</v>
      </c>
      <c r="H98" s="21" t="s">
        <v>403</v>
      </c>
      <c r="I98" s="21" t="s">
        <v>396</v>
      </c>
      <c r="J98" s="34" t="s">
        <v>632</v>
      </c>
    </row>
    <row r="99" ht="18.75" customHeight="1" spans="1:10">
      <c r="A99" s="211" t="s">
        <v>329</v>
      </c>
      <c r="B99" s="21" t="s">
        <v>633</v>
      </c>
      <c r="C99" s="21" t="s">
        <v>390</v>
      </c>
      <c r="D99" s="21" t="s">
        <v>391</v>
      </c>
      <c r="E99" s="34" t="s">
        <v>634</v>
      </c>
      <c r="F99" s="21" t="s">
        <v>393</v>
      </c>
      <c r="G99" s="34" t="s">
        <v>587</v>
      </c>
      <c r="H99" s="21" t="s">
        <v>446</v>
      </c>
      <c r="I99" s="21" t="s">
        <v>396</v>
      </c>
      <c r="J99" s="34" t="s">
        <v>635</v>
      </c>
    </row>
    <row r="100" ht="18.75" customHeight="1" spans="1:10">
      <c r="A100" s="211" t="s">
        <v>329</v>
      </c>
      <c r="B100" s="21" t="s">
        <v>633</v>
      </c>
      <c r="C100" s="21" t="s">
        <v>390</v>
      </c>
      <c r="D100" s="21" t="s">
        <v>391</v>
      </c>
      <c r="E100" s="34" t="s">
        <v>636</v>
      </c>
      <c r="F100" s="21" t="s">
        <v>393</v>
      </c>
      <c r="G100" s="34" t="s">
        <v>587</v>
      </c>
      <c r="H100" s="21" t="s">
        <v>446</v>
      </c>
      <c r="I100" s="21" t="s">
        <v>396</v>
      </c>
      <c r="J100" s="34" t="s">
        <v>637</v>
      </c>
    </row>
    <row r="101" ht="18.75" customHeight="1" spans="1:10">
      <c r="A101" s="211" t="s">
        <v>329</v>
      </c>
      <c r="B101" s="21" t="s">
        <v>633</v>
      </c>
      <c r="C101" s="21" t="s">
        <v>390</v>
      </c>
      <c r="D101" s="21" t="s">
        <v>405</v>
      </c>
      <c r="E101" s="34" t="s">
        <v>638</v>
      </c>
      <c r="F101" s="21" t="s">
        <v>424</v>
      </c>
      <c r="G101" s="34" t="s">
        <v>639</v>
      </c>
      <c r="H101" s="21" t="s">
        <v>640</v>
      </c>
      <c r="I101" s="21" t="s">
        <v>396</v>
      </c>
      <c r="J101" s="34" t="s">
        <v>641</v>
      </c>
    </row>
    <row r="102" ht="18.75" customHeight="1" spans="1:10">
      <c r="A102" s="211" t="s">
        <v>329</v>
      </c>
      <c r="B102" s="21" t="s">
        <v>633</v>
      </c>
      <c r="C102" s="21" t="s">
        <v>390</v>
      </c>
      <c r="D102" s="21" t="s">
        <v>391</v>
      </c>
      <c r="E102" s="34" t="s">
        <v>454</v>
      </c>
      <c r="F102" s="21" t="s">
        <v>424</v>
      </c>
      <c r="G102" s="34" t="s">
        <v>642</v>
      </c>
      <c r="H102" s="21" t="s">
        <v>426</v>
      </c>
      <c r="I102" s="21" t="s">
        <v>396</v>
      </c>
      <c r="J102" s="34" t="s">
        <v>643</v>
      </c>
    </row>
    <row r="103" ht="18.75" customHeight="1" spans="1:10">
      <c r="A103" s="211" t="s">
        <v>329</v>
      </c>
      <c r="B103" s="21" t="s">
        <v>633</v>
      </c>
      <c r="C103" s="21" t="s">
        <v>410</v>
      </c>
      <c r="D103" s="21" t="s">
        <v>411</v>
      </c>
      <c r="E103" s="34" t="s">
        <v>644</v>
      </c>
      <c r="F103" s="21" t="s">
        <v>393</v>
      </c>
      <c r="G103" s="34" t="s">
        <v>645</v>
      </c>
      <c r="H103" s="21" t="s">
        <v>403</v>
      </c>
      <c r="I103" s="21" t="s">
        <v>415</v>
      </c>
      <c r="J103" s="34" t="s">
        <v>646</v>
      </c>
    </row>
    <row r="104" ht="18.75" customHeight="1" spans="1:10">
      <c r="A104" s="211" t="s">
        <v>329</v>
      </c>
      <c r="B104" s="21" t="s">
        <v>633</v>
      </c>
      <c r="C104" s="21" t="s">
        <v>417</v>
      </c>
      <c r="D104" s="21" t="s">
        <v>418</v>
      </c>
      <c r="E104" s="34" t="s">
        <v>647</v>
      </c>
      <c r="F104" s="21" t="s">
        <v>401</v>
      </c>
      <c r="G104" s="34" t="s">
        <v>420</v>
      </c>
      <c r="H104" s="21" t="s">
        <v>403</v>
      </c>
      <c r="I104" s="21" t="s">
        <v>396</v>
      </c>
      <c r="J104" s="34" t="s">
        <v>648</v>
      </c>
    </row>
    <row r="105" ht="18.75" customHeight="1" spans="1:10">
      <c r="A105" s="211" t="s">
        <v>358</v>
      </c>
      <c r="B105" s="21" t="s">
        <v>649</v>
      </c>
      <c r="C105" s="21" t="s">
        <v>390</v>
      </c>
      <c r="D105" s="21" t="s">
        <v>391</v>
      </c>
      <c r="E105" s="34" t="s">
        <v>535</v>
      </c>
      <c r="F105" s="21" t="s">
        <v>401</v>
      </c>
      <c r="G105" s="34" t="s">
        <v>425</v>
      </c>
      <c r="H105" s="21" t="s">
        <v>426</v>
      </c>
      <c r="I105" s="21" t="s">
        <v>396</v>
      </c>
      <c r="J105" s="34" t="s">
        <v>537</v>
      </c>
    </row>
    <row r="106" ht="18.75" customHeight="1" spans="1:10">
      <c r="A106" s="211" t="s">
        <v>358</v>
      </c>
      <c r="B106" s="21" t="s">
        <v>650</v>
      </c>
      <c r="C106" s="21" t="s">
        <v>390</v>
      </c>
      <c r="D106" s="21" t="s">
        <v>391</v>
      </c>
      <c r="E106" s="34" t="s">
        <v>428</v>
      </c>
      <c r="F106" s="21" t="s">
        <v>401</v>
      </c>
      <c r="G106" s="34" t="s">
        <v>190</v>
      </c>
      <c r="H106" s="21" t="s">
        <v>429</v>
      </c>
      <c r="I106" s="21" t="s">
        <v>396</v>
      </c>
      <c r="J106" s="34" t="s">
        <v>539</v>
      </c>
    </row>
    <row r="107" ht="18.75" customHeight="1" spans="1:10">
      <c r="A107" s="211" t="s">
        <v>358</v>
      </c>
      <c r="B107" s="21" t="s">
        <v>650</v>
      </c>
      <c r="C107" s="21" t="s">
        <v>390</v>
      </c>
      <c r="D107" s="21" t="s">
        <v>399</v>
      </c>
      <c r="E107" s="34" t="s">
        <v>431</v>
      </c>
      <c r="F107" s="21" t="s">
        <v>393</v>
      </c>
      <c r="G107" s="34" t="s">
        <v>432</v>
      </c>
      <c r="H107" s="21" t="s">
        <v>403</v>
      </c>
      <c r="I107" s="21" t="s">
        <v>396</v>
      </c>
      <c r="J107" s="34" t="s">
        <v>433</v>
      </c>
    </row>
    <row r="108" ht="18.75" customHeight="1" spans="1:10">
      <c r="A108" s="211" t="s">
        <v>358</v>
      </c>
      <c r="B108" s="21" t="s">
        <v>650</v>
      </c>
      <c r="C108" s="21" t="s">
        <v>410</v>
      </c>
      <c r="D108" s="21" t="s">
        <v>411</v>
      </c>
      <c r="E108" s="34" t="s">
        <v>527</v>
      </c>
      <c r="F108" s="21" t="s">
        <v>393</v>
      </c>
      <c r="G108" s="34" t="s">
        <v>547</v>
      </c>
      <c r="H108" s="21" t="s">
        <v>403</v>
      </c>
      <c r="I108" s="21" t="s">
        <v>396</v>
      </c>
      <c r="J108" s="34" t="s">
        <v>548</v>
      </c>
    </row>
    <row r="109" ht="18.75" customHeight="1" spans="1:10">
      <c r="A109" s="211" t="s">
        <v>358</v>
      </c>
      <c r="B109" s="21" t="s">
        <v>650</v>
      </c>
      <c r="C109" s="21" t="s">
        <v>417</v>
      </c>
      <c r="D109" s="21" t="s">
        <v>418</v>
      </c>
      <c r="E109" s="34" t="s">
        <v>549</v>
      </c>
      <c r="F109" s="21" t="s">
        <v>401</v>
      </c>
      <c r="G109" s="34" t="s">
        <v>420</v>
      </c>
      <c r="H109" s="21" t="s">
        <v>403</v>
      </c>
      <c r="I109" s="21" t="s">
        <v>396</v>
      </c>
      <c r="J109" s="34" t="s">
        <v>550</v>
      </c>
    </row>
    <row r="110" ht="18.75" customHeight="1" spans="1:10">
      <c r="A110" s="211" t="s">
        <v>348</v>
      </c>
      <c r="B110" s="21" t="s">
        <v>651</v>
      </c>
      <c r="C110" s="21" t="s">
        <v>390</v>
      </c>
      <c r="D110" s="21" t="s">
        <v>391</v>
      </c>
      <c r="E110" s="34" t="s">
        <v>652</v>
      </c>
      <c r="F110" s="21" t="s">
        <v>401</v>
      </c>
      <c r="G110" s="34" t="s">
        <v>653</v>
      </c>
      <c r="H110" s="21" t="s">
        <v>446</v>
      </c>
      <c r="I110" s="21" t="s">
        <v>396</v>
      </c>
      <c r="J110" s="34" t="s">
        <v>654</v>
      </c>
    </row>
    <row r="111" ht="18.75" customHeight="1" spans="1:10">
      <c r="A111" s="211" t="s">
        <v>348</v>
      </c>
      <c r="B111" s="21" t="s">
        <v>651</v>
      </c>
      <c r="C111" s="21" t="s">
        <v>390</v>
      </c>
      <c r="D111" s="21" t="s">
        <v>391</v>
      </c>
      <c r="E111" s="34" t="s">
        <v>655</v>
      </c>
      <c r="F111" s="21" t="s">
        <v>401</v>
      </c>
      <c r="G111" s="34" t="s">
        <v>656</v>
      </c>
      <c r="H111" s="21" t="s">
        <v>446</v>
      </c>
      <c r="I111" s="21" t="s">
        <v>396</v>
      </c>
      <c r="J111" s="34" t="s">
        <v>654</v>
      </c>
    </row>
    <row r="112" ht="18.75" customHeight="1" spans="1:10">
      <c r="A112" s="211" t="s">
        <v>348</v>
      </c>
      <c r="B112" s="21" t="s">
        <v>651</v>
      </c>
      <c r="C112" s="21" t="s">
        <v>390</v>
      </c>
      <c r="D112" s="21" t="s">
        <v>399</v>
      </c>
      <c r="E112" s="34" t="s">
        <v>514</v>
      </c>
      <c r="F112" s="21" t="s">
        <v>393</v>
      </c>
      <c r="G112" s="34" t="s">
        <v>432</v>
      </c>
      <c r="H112" s="21" t="s">
        <v>403</v>
      </c>
      <c r="I112" s="21" t="s">
        <v>396</v>
      </c>
      <c r="J112" s="34" t="s">
        <v>657</v>
      </c>
    </row>
    <row r="113" ht="18.75" customHeight="1" spans="1:10">
      <c r="A113" s="211" t="s">
        <v>348</v>
      </c>
      <c r="B113" s="21" t="s">
        <v>651</v>
      </c>
      <c r="C113" s="21" t="s">
        <v>390</v>
      </c>
      <c r="D113" s="21" t="s">
        <v>405</v>
      </c>
      <c r="E113" s="34" t="s">
        <v>516</v>
      </c>
      <c r="F113" s="21" t="s">
        <v>393</v>
      </c>
      <c r="G113" s="34" t="s">
        <v>432</v>
      </c>
      <c r="H113" s="21" t="s">
        <v>403</v>
      </c>
      <c r="I113" s="21" t="s">
        <v>396</v>
      </c>
      <c r="J113" s="34" t="s">
        <v>517</v>
      </c>
    </row>
    <row r="114" ht="18.75" customHeight="1" spans="1:10">
      <c r="A114" s="211" t="s">
        <v>348</v>
      </c>
      <c r="B114" s="21" t="s">
        <v>651</v>
      </c>
      <c r="C114" s="21" t="s">
        <v>390</v>
      </c>
      <c r="D114" s="21" t="s">
        <v>405</v>
      </c>
      <c r="E114" s="34" t="s">
        <v>518</v>
      </c>
      <c r="F114" s="21" t="s">
        <v>393</v>
      </c>
      <c r="G114" s="34" t="s">
        <v>432</v>
      </c>
      <c r="H114" s="21" t="s">
        <v>403</v>
      </c>
      <c r="I114" s="21" t="s">
        <v>396</v>
      </c>
      <c r="J114" s="34" t="s">
        <v>519</v>
      </c>
    </row>
    <row r="115" ht="18.75" customHeight="1" spans="1:10">
      <c r="A115" s="211" t="s">
        <v>348</v>
      </c>
      <c r="B115" s="21" t="s">
        <v>651</v>
      </c>
      <c r="C115" s="21" t="s">
        <v>390</v>
      </c>
      <c r="D115" s="21" t="s">
        <v>405</v>
      </c>
      <c r="E115" s="34" t="s">
        <v>520</v>
      </c>
      <c r="F115" s="21" t="s">
        <v>401</v>
      </c>
      <c r="G115" s="34" t="s">
        <v>192</v>
      </c>
      <c r="H115" s="21" t="s">
        <v>521</v>
      </c>
      <c r="I115" s="21" t="s">
        <v>396</v>
      </c>
      <c r="J115" s="34" t="s">
        <v>522</v>
      </c>
    </row>
    <row r="116" ht="18.75" customHeight="1" spans="1:10">
      <c r="A116" s="211" t="s">
        <v>348</v>
      </c>
      <c r="B116" s="21" t="s">
        <v>651</v>
      </c>
      <c r="C116" s="21" t="s">
        <v>390</v>
      </c>
      <c r="D116" s="21" t="s">
        <v>453</v>
      </c>
      <c r="E116" s="34" t="s">
        <v>454</v>
      </c>
      <c r="F116" s="21" t="s">
        <v>393</v>
      </c>
      <c r="G116" s="34" t="s">
        <v>658</v>
      </c>
      <c r="H116" s="21" t="s">
        <v>486</v>
      </c>
      <c r="I116" s="21" t="s">
        <v>396</v>
      </c>
      <c r="J116" s="34" t="s">
        <v>524</v>
      </c>
    </row>
    <row r="117" ht="18.75" customHeight="1" spans="1:10">
      <c r="A117" s="211" t="s">
        <v>348</v>
      </c>
      <c r="B117" s="21" t="s">
        <v>651</v>
      </c>
      <c r="C117" s="21" t="s">
        <v>410</v>
      </c>
      <c r="D117" s="21" t="s">
        <v>411</v>
      </c>
      <c r="E117" s="34" t="s">
        <v>525</v>
      </c>
      <c r="F117" s="21" t="s">
        <v>393</v>
      </c>
      <c r="G117" s="34" t="s">
        <v>432</v>
      </c>
      <c r="H117" s="21" t="s">
        <v>403</v>
      </c>
      <c r="I117" s="21" t="s">
        <v>396</v>
      </c>
      <c r="J117" s="34" t="s">
        <v>526</v>
      </c>
    </row>
    <row r="118" ht="18.75" customHeight="1" spans="1:10">
      <c r="A118" s="211" t="s">
        <v>348</v>
      </c>
      <c r="B118" s="21" t="s">
        <v>651</v>
      </c>
      <c r="C118" s="21" t="s">
        <v>410</v>
      </c>
      <c r="D118" s="21" t="s">
        <v>411</v>
      </c>
      <c r="E118" s="34" t="s">
        <v>659</v>
      </c>
      <c r="F118" s="21" t="s">
        <v>401</v>
      </c>
      <c r="G118" s="34" t="s">
        <v>660</v>
      </c>
      <c r="H118" s="21" t="s">
        <v>403</v>
      </c>
      <c r="I118" s="21" t="s">
        <v>396</v>
      </c>
      <c r="J118" s="34" t="s">
        <v>661</v>
      </c>
    </row>
    <row r="119" ht="18.75" customHeight="1" spans="1:10">
      <c r="A119" s="211" t="s">
        <v>348</v>
      </c>
      <c r="B119" s="21" t="s">
        <v>651</v>
      </c>
      <c r="C119" s="21" t="s">
        <v>417</v>
      </c>
      <c r="D119" s="21" t="s">
        <v>418</v>
      </c>
      <c r="E119" s="34" t="s">
        <v>530</v>
      </c>
      <c r="F119" s="21" t="s">
        <v>401</v>
      </c>
      <c r="G119" s="34" t="s">
        <v>420</v>
      </c>
      <c r="H119" s="21" t="s">
        <v>403</v>
      </c>
      <c r="I119" s="21" t="s">
        <v>396</v>
      </c>
      <c r="J119" s="34" t="s">
        <v>531</v>
      </c>
    </row>
    <row r="120" ht="18.75" customHeight="1" spans="1:10">
      <c r="A120" s="211" t="s">
        <v>348</v>
      </c>
      <c r="B120" s="21" t="s">
        <v>651</v>
      </c>
      <c r="C120" s="21" t="s">
        <v>417</v>
      </c>
      <c r="D120" s="21" t="s">
        <v>418</v>
      </c>
      <c r="E120" s="34" t="s">
        <v>532</v>
      </c>
      <c r="F120" s="21" t="s">
        <v>401</v>
      </c>
      <c r="G120" s="34" t="s">
        <v>420</v>
      </c>
      <c r="H120" s="21" t="s">
        <v>403</v>
      </c>
      <c r="I120" s="21" t="s">
        <v>396</v>
      </c>
      <c r="J120" s="34" t="s">
        <v>533</v>
      </c>
    </row>
    <row r="121" ht="18.75" customHeight="1" spans="1:10">
      <c r="A121" s="211" t="s">
        <v>340</v>
      </c>
      <c r="B121" s="21" t="s">
        <v>662</v>
      </c>
      <c r="C121" s="21" t="s">
        <v>390</v>
      </c>
      <c r="D121" s="21" t="s">
        <v>391</v>
      </c>
      <c r="E121" s="34" t="s">
        <v>663</v>
      </c>
      <c r="F121" s="21" t="s">
        <v>401</v>
      </c>
      <c r="G121" s="34" t="s">
        <v>664</v>
      </c>
      <c r="H121" s="21" t="s">
        <v>446</v>
      </c>
      <c r="I121" s="21" t="s">
        <v>396</v>
      </c>
      <c r="J121" s="34" t="s">
        <v>665</v>
      </c>
    </row>
    <row r="122" ht="18.75" customHeight="1" spans="1:10">
      <c r="A122" s="211" t="s">
        <v>340</v>
      </c>
      <c r="B122" s="21" t="s">
        <v>666</v>
      </c>
      <c r="C122" s="21" t="s">
        <v>390</v>
      </c>
      <c r="D122" s="21" t="s">
        <v>391</v>
      </c>
      <c r="E122" s="34" t="s">
        <v>667</v>
      </c>
      <c r="F122" s="21" t="s">
        <v>401</v>
      </c>
      <c r="G122" s="34" t="s">
        <v>668</v>
      </c>
      <c r="H122" s="21" t="s">
        <v>669</v>
      </c>
      <c r="I122" s="21" t="s">
        <v>396</v>
      </c>
      <c r="J122" s="34" t="s">
        <v>670</v>
      </c>
    </row>
    <row r="123" ht="18.75" customHeight="1" spans="1:10">
      <c r="A123" s="211" t="s">
        <v>340</v>
      </c>
      <c r="B123" s="21" t="s">
        <v>666</v>
      </c>
      <c r="C123" s="21" t="s">
        <v>390</v>
      </c>
      <c r="D123" s="21" t="s">
        <v>391</v>
      </c>
      <c r="E123" s="34" t="s">
        <v>671</v>
      </c>
      <c r="F123" s="21" t="s">
        <v>393</v>
      </c>
      <c r="G123" s="34" t="s">
        <v>672</v>
      </c>
      <c r="H123" s="21" t="s">
        <v>669</v>
      </c>
      <c r="I123" s="21" t="s">
        <v>396</v>
      </c>
      <c r="J123" s="34" t="s">
        <v>673</v>
      </c>
    </row>
    <row r="124" ht="18.75" customHeight="1" spans="1:10">
      <c r="A124" s="211" t="s">
        <v>340</v>
      </c>
      <c r="B124" s="21" t="s">
        <v>666</v>
      </c>
      <c r="C124" s="21" t="s">
        <v>390</v>
      </c>
      <c r="D124" s="21" t="s">
        <v>399</v>
      </c>
      <c r="E124" s="34" t="s">
        <v>674</v>
      </c>
      <c r="F124" s="21" t="s">
        <v>393</v>
      </c>
      <c r="G124" s="34" t="s">
        <v>432</v>
      </c>
      <c r="H124" s="21" t="s">
        <v>403</v>
      </c>
      <c r="I124" s="21" t="s">
        <v>396</v>
      </c>
      <c r="J124" s="34" t="s">
        <v>675</v>
      </c>
    </row>
    <row r="125" ht="18.75" customHeight="1" spans="1:10">
      <c r="A125" s="211" t="s">
        <v>340</v>
      </c>
      <c r="B125" s="21" t="s">
        <v>666</v>
      </c>
      <c r="C125" s="21" t="s">
        <v>390</v>
      </c>
      <c r="D125" s="21" t="s">
        <v>399</v>
      </c>
      <c r="E125" s="34" t="s">
        <v>676</v>
      </c>
      <c r="F125" s="21" t="s">
        <v>393</v>
      </c>
      <c r="G125" s="34" t="s">
        <v>432</v>
      </c>
      <c r="H125" s="21" t="s">
        <v>403</v>
      </c>
      <c r="I125" s="21" t="s">
        <v>396</v>
      </c>
      <c r="J125" s="34" t="s">
        <v>677</v>
      </c>
    </row>
    <row r="126" ht="18.75" customHeight="1" spans="1:10">
      <c r="A126" s="211" t="s">
        <v>340</v>
      </c>
      <c r="B126" s="21" t="s">
        <v>666</v>
      </c>
      <c r="C126" s="21" t="s">
        <v>390</v>
      </c>
      <c r="D126" s="21" t="s">
        <v>405</v>
      </c>
      <c r="E126" s="34" t="s">
        <v>678</v>
      </c>
      <c r="F126" s="21" t="s">
        <v>393</v>
      </c>
      <c r="G126" s="34" t="s">
        <v>432</v>
      </c>
      <c r="H126" s="21" t="s">
        <v>403</v>
      </c>
      <c r="I126" s="21" t="s">
        <v>396</v>
      </c>
      <c r="J126" s="34" t="s">
        <v>679</v>
      </c>
    </row>
    <row r="127" ht="18.75" customHeight="1" spans="1:10">
      <c r="A127" s="211" t="s">
        <v>340</v>
      </c>
      <c r="B127" s="21" t="s">
        <v>666</v>
      </c>
      <c r="C127" s="21" t="s">
        <v>390</v>
      </c>
      <c r="D127" s="21" t="s">
        <v>391</v>
      </c>
      <c r="E127" s="34" t="s">
        <v>454</v>
      </c>
      <c r="F127" s="21" t="s">
        <v>393</v>
      </c>
      <c r="G127" s="34" t="s">
        <v>587</v>
      </c>
      <c r="H127" s="21" t="s">
        <v>426</v>
      </c>
      <c r="I127" s="21" t="s">
        <v>396</v>
      </c>
      <c r="J127" s="34" t="s">
        <v>680</v>
      </c>
    </row>
    <row r="128" ht="18.75" customHeight="1" spans="1:10">
      <c r="A128" s="211" t="s">
        <v>340</v>
      </c>
      <c r="B128" s="21" t="s">
        <v>666</v>
      </c>
      <c r="C128" s="21" t="s">
        <v>410</v>
      </c>
      <c r="D128" s="21" t="s">
        <v>411</v>
      </c>
      <c r="E128" s="34" t="s">
        <v>681</v>
      </c>
      <c r="F128" s="21" t="s">
        <v>393</v>
      </c>
      <c r="G128" s="34" t="s">
        <v>682</v>
      </c>
      <c r="H128" s="21" t="s">
        <v>465</v>
      </c>
      <c r="I128" s="21" t="s">
        <v>415</v>
      </c>
      <c r="J128" s="34" t="s">
        <v>683</v>
      </c>
    </row>
    <row r="129" ht="18.75" customHeight="1" spans="1:10">
      <c r="A129" s="211" t="s">
        <v>340</v>
      </c>
      <c r="B129" s="21" t="s">
        <v>666</v>
      </c>
      <c r="C129" s="21" t="s">
        <v>417</v>
      </c>
      <c r="D129" s="21" t="s">
        <v>418</v>
      </c>
      <c r="E129" s="34" t="s">
        <v>684</v>
      </c>
      <c r="F129" s="21" t="s">
        <v>401</v>
      </c>
      <c r="G129" s="34" t="s">
        <v>420</v>
      </c>
      <c r="H129" s="21" t="s">
        <v>403</v>
      </c>
      <c r="I129" s="21" t="s">
        <v>396</v>
      </c>
      <c r="J129" s="34" t="s">
        <v>685</v>
      </c>
    </row>
    <row r="130" ht="18.75" customHeight="1" spans="1:10">
      <c r="A130" s="211" t="s">
        <v>350</v>
      </c>
      <c r="B130" s="21" t="s">
        <v>686</v>
      </c>
      <c r="C130" s="21" t="s">
        <v>390</v>
      </c>
      <c r="D130" s="21" t="s">
        <v>391</v>
      </c>
      <c r="E130" s="34" t="s">
        <v>687</v>
      </c>
      <c r="F130" s="21" t="s">
        <v>401</v>
      </c>
      <c r="G130" s="34" t="s">
        <v>461</v>
      </c>
      <c r="H130" s="21" t="s">
        <v>446</v>
      </c>
      <c r="I130" s="21" t="s">
        <v>396</v>
      </c>
      <c r="J130" s="34" t="s">
        <v>688</v>
      </c>
    </row>
    <row r="131" ht="18.75" customHeight="1" spans="1:10">
      <c r="A131" s="211" t="s">
        <v>350</v>
      </c>
      <c r="B131" s="21" t="s">
        <v>686</v>
      </c>
      <c r="C131" s="21" t="s">
        <v>390</v>
      </c>
      <c r="D131" s="21" t="s">
        <v>399</v>
      </c>
      <c r="E131" s="34" t="s">
        <v>514</v>
      </c>
      <c r="F131" s="21" t="s">
        <v>393</v>
      </c>
      <c r="G131" s="34" t="s">
        <v>432</v>
      </c>
      <c r="H131" s="21" t="s">
        <v>403</v>
      </c>
      <c r="I131" s="21" t="s">
        <v>396</v>
      </c>
      <c r="J131" s="34" t="s">
        <v>689</v>
      </c>
    </row>
    <row r="132" ht="18.75" customHeight="1" spans="1:10">
      <c r="A132" s="211" t="s">
        <v>350</v>
      </c>
      <c r="B132" s="21" t="s">
        <v>686</v>
      </c>
      <c r="C132" s="21" t="s">
        <v>390</v>
      </c>
      <c r="D132" s="21" t="s">
        <v>405</v>
      </c>
      <c r="E132" s="34" t="s">
        <v>690</v>
      </c>
      <c r="F132" s="21" t="s">
        <v>393</v>
      </c>
      <c r="G132" s="34" t="s">
        <v>691</v>
      </c>
      <c r="H132" s="21" t="s">
        <v>498</v>
      </c>
      <c r="I132" s="21" t="s">
        <v>396</v>
      </c>
      <c r="J132" s="34" t="s">
        <v>692</v>
      </c>
    </row>
    <row r="133" ht="18.75" customHeight="1" spans="1:10">
      <c r="A133" s="211" t="s">
        <v>350</v>
      </c>
      <c r="B133" s="21" t="s">
        <v>686</v>
      </c>
      <c r="C133" s="21" t="s">
        <v>390</v>
      </c>
      <c r="D133" s="21" t="s">
        <v>405</v>
      </c>
      <c r="E133" s="34" t="s">
        <v>518</v>
      </c>
      <c r="F133" s="21" t="s">
        <v>393</v>
      </c>
      <c r="G133" s="34" t="s">
        <v>432</v>
      </c>
      <c r="H133" s="21" t="s">
        <v>403</v>
      </c>
      <c r="I133" s="21" t="s">
        <v>396</v>
      </c>
      <c r="J133" s="34" t="s">
        <v>519</v>
      </c>
    </row>
    <row r="134" ht="18.75" customHeight="1" spans="1:10">
      <c r="A134" s="211" t="s">
        <v>350</v>
      </c>
      <c r="B134" s="21" t="s">
        <v>686</v>
      </c>
      <c r="C134" s="21" t="s">
        <v>390</v>
      </c>
      <c r="D134" s="21" t="s">
        <v>405</v>
      </c>
      <c r="E134" s="34" t="s">
        <v>520</v>
      </c>
      <c r="F134" s="21" t="s">
        <v>401</v>
      </c>
      <c r="G134" s="34" t="s">
        <v>192</v>
      </c>
      <c r="H134" s="21" t="s">
        <v>521</v>
      </c>
      <c r="I134" s="21" t="s">
        <v>396</v>
      </c>
      <c r="J134" s="34" t="s">
        <v>693</v>
      </c>
    </row>
    <row r="135" ht="18.75" customHeight="1" spans="1:10">
      <c r="A135" s="211" t="s">
        <v>350</v>
      </c>
      <c r="B135" s="21" t="s">
        <v>686</v>
      </c>
      <c r="C135" s="21" t="s">
        <v>390</v>
      </c>
      <c r="D135" s="21" t="s">
        <v>453</v>
      </c>
      <c r="E135" s="34" t="s">
        <v>454</v>
      </c>
      <c r="F135" s="21" t="s">
        <v>393</v>
      </c>
      <c r="G135" s="34" t="s">
        <v>694</v>
      </c>
      <c r="H135" s="21" t="s">
        <v>486</v>
      </c>
      <c r="I135" s="21" t="s">
        <v>396</v>
      </c>
      <c r="J135" s="34" t="s">
        <v>695</v>
      </c>
    </row>
    <row r="136" ht="18.75" customHeight="1" spans="1:10">
      <c r="A136" s="211" t="s">
        <v>350</v>
      </c>
      <c r="B136" s="21" t="s">
        <v>686</v>
      </c>
      <c r="C136" s="21" t="s">
        <v>410</v>
      </c>
      <c r="D136" s="21" t="s">
        <v>696</v>
      </c>
      <c r="E136" s="34" t="s">
        <v>525</v>
      </c>
      <c r="F136" s="21" t="s">
        <v>393</v>
      </c>
      <c r="G136" s="34" t="s">
        <v>432</v>
      </c>
      <c r="H136" s="21" t="s">
        <v>403</v>
      </c>
      <c r="I136" s="21" t="s">
        <v>396</v>
      </c>
      <c r="J136" s="34" t="s">
        <v>526</v>
      </c>
    </row>
    <row r="137" ht="18.75" customHeight="1" spans="1:10">
      <c r="A137" s="211" t="s">
        <v>350</v>
      </c>
      <c r="B137" s="21" t="s">
        <v>686</v>
      </c>
      <c r="C137" s="21" t="s">
        <v>410</v>
      </c>
      <c r="D137" s="21" t="s">
        <v>696</v>
      </c>
      <c r="E137" s="34" t="s">
        <v>527</v>
      </c>
      <c r="F137" s="21" t="s">
        <v>393</v>
      </c>
      <c r="G137" s="34" t="s">
        <v>547</v>
      </c>
      <c r="H137" s="21" t="s">
        <v>403</v>
      </c>
      <c r="I137" s="21" t="s">
        <v>415</v>
      </c>
      <c r="J137" s="34" t="s">
        <v>529</v>
      </c>
    </row>
    <row r="138" ht="18.75" customHeight="1" spans="1:10">
      <c r="A138" s="211" t="s">
        <v>350</v>
      </c>
      <c r="B138" s="21" t="s">
        <v>686</v>
      </c>
      <c r="C138" s="21" t="s">
        <v>410</v>
      </c>
      <c r="D138" s="21" t="s">
        <v>696</v>
      </c>
      <c r="E138" s="34" t="s">
        <v>659</v>
      </c>
      <c r="F138" s="21" t="s">
        <v>401</v>
      </c>
      <c r="G138" s="34" t="s">
        <v>660</v>
      </c>
      <c r="H138" s="21" t="s">
        <v>403</v>
      </c>
      <c r="I138" s="21" t="s">
        <v>396</v>
      </c>
      <c r="J138" s="34" t="s">
        <v>661</v>
      </c>
    </row>
    <row r="139" ht="18.75" customHeight="1" spans="1:10">
      <c r="A139" s="211" t="s">
        <v>350</v>
      </c>
      <c r="B139" s="21" t="s">
        <v>686</v>
      </c>
      <c r="C139" s="21" t="s">
        <v>417</v>
      </c>
      <c r="D139" s="21" t="s">
        <v>418</v>
      </c>
      <c r="E139" s="34" t="s">
        <v>530</v>
      </c>
      <c r="F139" s="21" t="s">
        <v>401</v>
      </c>
      <c r="G139" s="34" t="s">
        <v>420</v>
      </c>
      <c r="H139" s="21" t="s">
        <v>403</v>
      </c>
      <c r="I139" s="21" t="s">
        <v>396</v>
      </c>
      <c r="J139" s="34" t="s">
        <v>531</v>
      </c>
    </row>
    <row r="140" ht="18.75" customHeight="1" spans="1:10">
      <c r="A140" s="211" t="s">
        <v>350</v>
      </c>
      <c r="B140" s="21" t="s">
        <v>686</v>
      </c>
      <c r="C140" s="21" t="s">
        <v>417</v>
      </c>
      <c r="D140" s="21" t="s">
        <v>418</v>
      </c>
      <c r="E140" s="34" t="s">
        <v>532</v>
      </c>
      <c r="F140" s="21" t="s">
        <v>401</v>
      </c>
      <c r="G140" s="34" t="s">
        <v>420</v>
      </c>
      <c r="H140" s="21" t="s">
        <v>403</v>
      </c>
      <c r="I140" s="21" t="s">
        <v>396</v>
      </c>
      <c r="J140" s="34" t="s">
        <v>533</v>
      </c>
    </row>
    <row r="141" ht="18.75" customHeight="1" spans="1:10">
      <c r="A141" s="211" t="s">
        <v>334</v>
      </c>
      <c r="B141" s="21" t="s">
        <v>697</v>
      </c>
      <c r="C141" s="21" t="s">
        <v>390</v>
      </c>
      <c r="D141" s="21" t="s">
        <v>391</v>
      </c>
      <c r="E141" s="34" t="s">
        <v>698</v>
      </c>
      <c r="F141" s="21" t="s">
        <v>401</v>
      </c>
      <c r="G141" s="34" t="s">
        <v>191</v>
      </c>
      <c r="H141" s="21" t="s">
        <v>395</v>
      </c>
      <c r="I141" s="21" t="s">
        <v>396</v>
      </c>
      <c r="J141" s="34" t="s">
        <v>698</v>
      </c>
    </row>
    <row r="142" ht="18.75" customHeight="1" spans="1:10">
      <c r="A142" s="211" t="s">
        <v>334</v>
      </c>
      <c r="B142" s="21" t="s">
        <v>697</v>
      </c>
      <c r="C142" s="21" t="s">
        <v>390</v>
      </c>
      <c r="D142" s="21" t="s">
        <v>391</v>
      </c>
      <c r="E142" s="34" t="s">
        <v>699</v>
      </c>
      <c r="F142" s="21" t="s">
        <v>401</v>
      </c>
      <c r="G142" s="34" t="s">
        <v>191</v>
      </c>
      <c r="H142" s="21" t="s">
        <v>597</v>
      </c>
      <c r="I142" s="21" t="s">
        <v>396</v>
      </c>
      <c r="J142" s="34" t="s">
        <v>699</v>
      </c>
    </row>
    <row r="143" ht="18.75" customHeight="1" spans="1:10">
      <c r="A143" s="211" t="s">
        <v>334</v>
      </c>
      <c r="B143" s="21" t="s">
        <v>697</v>
      </c>
      <c r="C143" s="21" t="s">
        <v>390</v>
      </c>
      <c r="D143" s="21" t="s">
        <v>391</v>
      </c>
      <c r="E143" s="34" t="s">
        <v>700</v>
      </c>
      <c r="F143" s="21" t="s">
        <v>401</v>
      </c>
      <c r="G143" s="34" t="s">
        <v>449</v>
      </c>
      <c r="H143" s="21" t="s">
        <v>395</v>
      </c>
      <c r="I143" s="21" t="s">
        <v>396</v>
      </c>
      <c r="J143" s="34" t="s">
        <v>700</v>
      </c>
    </row>
    <row r="144" ht="18.75" customHeight="1" spans="1:10">
      <c r="A144" s="211" t="s">
        <v>334</v>
      </c>
      <c r="B144" s="21" t="s">
        <v>697</v>
      </c>
      <c r="C144" s="21" t="s">
        <v>390</v>
      </c>
      <c r="D144" s="21" t="s">
        <v>399</v>
      </c>
      <c r="E144" s="34" t="s">
        <v>701</v>
      </c>
      <c r="F144" s="21" t="s">
        <v>401</v>
      </c>
      <c r="G144" s="34" t="s">
        <v>432</v>
      </c>
      <c r="H144" s="21" t="s">
        <v>403</v>
      </c>
      <c r="I144" s="21" t="s">
        <v>396</v>
      </c>
      <c r="J144" s="34" t="s">
        <v>702</v>
      </c>
    </row>
    <row r="145" ht="18.75" customHeight="1" spans="1:10">
      <c r="A145" s="211" t="s">
        <v>334</v>
      </c>
      <c r="B145" s="21" t="s">
        <v>697</v>
      </c>
      <c r="C145" s="21" t="s">
        <v>410</v>
      </c>
      <c r="D145" s="21" t="s">
        <v>411</v>
      </c>
      <c r="E145" s="34" t="s">
        <v>703</v>
      </c>
      <c r="F145" s="21" t="s">
        <v>393</v>
      </c>
      <c r="G145" s="34" t="s">
        <v>704</v>
      </c>
      <c r="H145" s="21" t="s">
        <v>705</v>
      </c>
      <c r="I145" s="21" t="s">
        <v>415</v>
      </c>
      <c r="J145" s="34" t="s">
        <v>706</v>
      </c>
    </row>
    <row r="146" ht="18.75" customHeight="1" spans="1:10">
      <c r="A146" s="211" t="s">
        <v>334</v>
      </c>
      <c r="B146" s="21" t="s">
        <v>697</v>
      </c>
      <c r="C146" s="21" t="s">
        <v>417</v>
      </c>
      <c r="D146" s="21" t="s">
        <v>418</v>
      </c>
      <c r="E146" s="34" t="s">
        <v>707</v>
      </c>
      <c r="F146" s="21" t="s">
        <v>393</v>
      </c>
      <c r="G146" s="34" t="s">
        <v>420</v>
      </c>
      <c r="H146" s="21" t="s">
        <v>403</v>
      </c>
      <c r="I146" s="21" t="s">
        <v>415</v>
      </c>
      <c r="J146" s="34" t="s">
        <v>708</v>
      </c>
    </row>
    <row r="147" ht="18.75" customHeight="1" spans="1:10">
      <c r="A147" s="211" t="s">
        <v>336</v>
      </c>
      <c r="B147" s="21" t="s">
        <v>709</v>
      </c>
      <c r="C147" s="21" t="s">
        <v>390</v>
      </c>
      <c r="D147" s="21" t="s">
        <v>391</v>
      </c>
      <c r="E147" s="34" t="s">
        <v>710</v>
      </c>
      <c r="F147" s="21" t="s">
        <v>401</v>
      </c>
      <c r="G147" s="34" t="s">
        <v>711</v>
      </c>
      <c r="H147" s="21" t="s">
        <v>669</v>
      </c>
      <c r="I147" s="21" t="s">
        <v>396</v>
      </c>
      <c r="J147" s="34" t="s">
        <v>712</v>
      </c>
    </row>
    <row r="148" ht="18.75" customHeight="1" spans="1:10">
      <c r="A148" s="211" t="s">
        <v>336</v>
      </c>
      <c r="B148" s="21" t="s">
        <v>713</v>
      </c>
      <c r="C148" s="21" t="s">
        <v>390</v>
      </c>
      <c r="D148" s="21" t="s">
        <v>391</v>
      </c>
      <c r="E148" s="34" t="s">
        <v>714</v>
      </c>
      <c r="F148" s="21" t="s">
        <v>401</v>
      </c>
      <c r="G148" s="34" t="s">
        <v>189</v>
      </c>
      <c r="H148" s="21" t="s">
        <v>395</v>
      </c>
      <c r="I148" s="21" t="s">
        <v>396</v>
      </c>
      <c r="J148" s="34" t="s">
        <v>715</v>
      </c>
    </row>
    <row r="149" ht="18.75" customHeight="1" spans="1:10">
      <c r="A149" s="211" t="s">
        <v>336</v>
      </c>
      <c r="B149" s="21" t="s">
        <v>713</v>
      </c>
      <c r="C149" s="21" t="s">
        <v>390</v>
      </c>
      <c r="D149" s="21" t="s">
        <v>391</v>
      </c>
      <c r="E149" s="34" t="s">
        <v>716</v>
      </c>
      <c r="F149" s="21" t="s">
        <v>401</v>
      </c>
      <c r="G149" s="34" t="s">
        <v>189</v>
      </c>
      <c r="H149" s="21" t="s">
        <v>429</v>
      </c>
      <c r="I149" s="21" t="s">
        <v>396</v>
      </c>
      <c r="J149" s="34" t="s">
        <v>717</v>
      </c>
    </row>
    <row r="150" ht="18.75" customHeight="1" spans="1:10">
      <c r="A150" s="211" t="s">
        <v>336</v>
      </c>
      <c r="B150" s="21" t="s">
        <v>713</v>
      </c>
      <c r="C150" s="21" t="s">
        <v>390</v>
      </c>
      <c r="D150" s="21" t="s">
        <v>399</v>
      </c>
      <c r="E150" s="34" t="s">
        <v>718</v>
      </c>
      <c r="F150" s="21" t="s">
        <v>393</v>
      </c>
      <c r="G150" s="34" t="s">
        <v>432</v>
      </c>
      <c r="H150" s="21" t="s">
        <v>403</v>
      </c>
      <c r="I150" s="21" t="s">
        <v>415</v>
      </c>
      <c r="J150" s="34" t="s">
        <v>719</v>
      </c>
    </row>
    <row r="151" ht="18.75" customHeight="1" spans="1:10">
      <c r="A151" s="211" t="s">
        <v>336</v>
      </c>
      <c r="B151" s="21" t="s">
        <v>713</v>
      </c>
      <c r="C151" s="21" t="s">
        <v>390</v>
      </c>
      <c r="D151" s="21" t="s">
        <v>405</v>
      </c>
      <c r="E151" s="34" t="s">
        <v>720</v>
      </c>
      <c r="F151" s="21" t="s">
        <v>393</v>
      </c>
      <c r="G151" s="34" t="s">
        <v>432</v>
      </c>
      <c r="H151" s="21" t="s">
        <v>403</v>
      </c>
      <c r="I151" s="21" t="s">
        <v>415</v>
      </c>
      <c r="J151" s="34" t="s">
        <v>721</v>
      </c>
    </row>
    <row r="152" ht="18.75" customHeight="1" spans="1:10">
      <c r="A152" s="211" t="s">
        <v>336</v>
      </c>
      <c r="B152" s="21" t="s">
        <v>713</v>
      </c>
      <c r="C152" s="21" t="s">
        <v>410</v>
      </c>
      <c r="D152" s="21" t="s">
        <v>411</v>
      </c>
      <c r="E152" s="34" t="s">
        <v>722</v>
      </c>
      <c r="F152" s="21" t="s">
        <v>393</v>
      </c>
      <c r="G152" s="34" t="s">
        <v>723</v>
      </c>
      <c r="H152" s="21" t="s">
        <v>724</v>
      </c>
      <c r="I152" s="21" t="s">
        <v>415</v>
      </c>
      <c r="J152" s="34" t="s">
        <v>725</v>
      </c>
    </row>
    <row r="153" ht="18.75" customHeight="1" spans="1:10">
      <c r="A153" s="211" t="s">
        <v>336</v>
      </c>
      <c r="B153" s="21" t="s">
        <v>713</v>
      </c>
      <c r="C153" s="21" t="s">
        <v>417</v>
      </c>
      <c r="D153" s="21" t="s">
        <v>418</v>
      </c>
      <c r="E153" s="34" t="s">
        <v>592</v>
      </c>
      <c r="F153" s="21" t="s">
        <v>401</v>
      </c>
      <c r="G153" s="34" t="s">
        <v>420</v>
      </c>
      <c r="H153" s="21" t="s">
        <v>403</v>
      </c>
      <c r="I153" s="21" t="s">
        <v>396</v>
      </c>
      <c r="J153" s="34" t="s">
        <v>726</v>
      </c>
    </row>
    <row r="154" ht="18.75" customHeight="1" spans="1:10">
      <c r="A154" s="211" t="s">
        <v>346</v>
      </c>
      <c r="B154" s="21" t="s">
        <v>727</v>
      </c>
      <c r="C154" s="21" t="s">
        <v>390</v>
      </c>
      <c r="D154" s="21" t="s">
        <v>391</v>
      </c>
      <c r="E154" s="34" t="s">
        <v>728</v>
      </c>
      <c r="F154" s="21" t="s">
        <v>401</v>
      </c>
      <c r="G154" s="34" t="s">
        <v>192</v>
      </c>
      <c r="H154" s="21" t="s">
        <v>429</v>
      </c>
      <c r="I154" s="21" t="s">
        <v>396</v>
      </c>
      <c r="J154" s="34" t="s">
        <v>729</v>
      </c>
    </row>
    <row r="155" ht="18.75" customHeight="1" spans="1:10">
      <c r="A155" s="211" t="s">
        <v>346</v>
      </c>
      <c r="B155" s="21" t="s">
        <v>727</v>
      </c>
      <c r="C155" s="21" t="s">
        <v>390</v>
      </c>
      <c r="D155" s="21" t="s">
        <v>399</v>
      </c>
      <c r="E155" s="34" t="s">
        <v>730</v>
      </c>
      <c r="F155" s="21" t="s">
        <v>393</v>
      </c>
      <c r="G155" s="34" t="s">
        <v>731</v>
      </c>
      <c r="H155" s="21" t="s">
        <v>403</v>
      </c>
      <c r="I155" s="21" t="s">
        <v>396</v>
      </c>
      <c r="J155" s="34" t="s">
        <v>732</v>
      </c>
    </row>
    <row r="156" ht="18.75" customHeight="1" spans="1:10">
      <c r="A156" s="211" t="s">
        <v>346</v>
      </c>
      <c r="B156" s="21" t="s">
        <v>727</v>
      </c>
      <c r="C156" s="21" t="s">
        <v>390</v>
      </c>
      <c r="D156" s="21" t="s">
        <v>405</v>
      </c>
      <c r="E156" s="34" t="s">
        <v>733</v>
      </c>
      <c r="F156" s="21" t="s">
        <v>393</v>
      </c>
      <c r="G156" s="34" t="s">
        <v>734</v>
      </c>
      <c r="H156" s="21" t="s">
        <v>403</v>
      </c>
      <c r="I156" s="21" t="s">
        <v>396</v>
      </c>
      <c r="J156" s="34" t="s">
        <v>735</v>
      </c>
    </row>
    <row r="157" ht="18.75" customHeight="1" spans="1:10">
      <c r="A157" s="211" t="s">
        <v>346</v>
      </c>
      <c r="B157" s="21" t="s">
        <v>727</v>
      </c>
      <c r="C157" s="21" t="s">
        <v>410</v>
      </c>
      <c r="D157" s="21" t="s">
        <v>411</v>
      </c>
      <c r="E157" s="34" t="s">
        <v>736</v>
      </c>
      <c r="F157" s="21" t="s">
        <v>393</v>
      </c>
      <c r="G157" s="34" t="s">
        <v>737</v>
      </c>
      <c r="H157" s="21" t="s">
        <v>403</v>
      </c>
      <c r="I157" s="21" t="s">
        <v>415</v>
      </c>
      <c r="J157" s="34" t="s">
        <v>738</v>
      </c>
    </row>
    <row r="158" ht="18.75" customHeight="1" spans="1:10">
      <c r="A158" s="211" t="s">
        <v>346</v>
      </c>
      <c r="B158" s="21" t="s">
        <v>727</v>
      </c>
      <c r="C158" s="21" t="s">
        <v>417</v>
      </c>
      <c r="D158" s="21" t="s">
        <v>418</v>
      </c>
      <c r="E158" s="34" t="s">
        <v>592</v>
      </c>
      <c r="F158" s="21" t="s">
        <v>401</v>
      </c>
      <c r="G158" s="34" t="s">
        <v>420</v>
      </c>
      <c r="H158" s="21" t="s">
        <v>403</v>
      </c>
      <c r="I158" s="21" t="s">
        <v>396</v>
      </c>
      <c r="J158" s="34" t="s">
        <v>421</v>
      </c>
    </row>
    <row r="159" ht="18.75" customHeight="1" spans="1:10">
      <c r="A159" s="211" t="s">
        <v>344</v>
      </c>
      <c r="B159" s="21" t="s">
        <v>739</v>
      </c>
      <c r="C159" s="21" t="s">
        <v>390</v>
      </c>
      <c r="D159" s="21" t="s">
        <v>391</v>
      </c>
      <c r="E159" s="34" t="s">
        <v>740</v>
      </c>
      <c r="F159" s="21" t="s">
        <v>393</v>
      </c>
      <c r="G159" s="34" t="s">
        <v>449</v>
      </c>
      <c r="H159" s="21" t="s">
        <v>446</v>
      </c>
      <c r="I159" s="21" t="s">
        <v>396</v>
      </c>
      <c r="J159" s="34" t="s">
        <v>741</v>
      </c>
    </row>
    <row r="160" ht="18.75" customHeight="1" spans="1:10">
      <c r="A160" s="211" t="s">
        <v>344</v>
      </c>
      <c r="B160" s="21" t="s">
        <v>739</v>
      </c>
      <c r="C160" s="21" t="s">
        <v>390</v>
      </c>
      <c r="D160" s="21" t="s">
        <v>399</v>
      </c>
      <c r="E160" s="34" t="s">
        <v>742</v>
      </c>
      <c r="F160" s="21" t="s">
        <v>393</v>
      </c>
      <c r="G160" s="34" t="s">
        <v>432</v>
      </c>
      <c r="H160" s="21" t="s">
        <v>403</v>
      </c>
      <c r="I160" s="21" t="s">
        <v>396</v>
      </c>
      <c r="J160" s="34" t="s">
        <v>743</v>
      </c>
    </row>
    <row r="161" ht="18.75" customHeight="1" spans="1:10">
      <c r="A161" s="211" t="s">
        <v>344</v>
      </c>
      <c r="B161" s="21" t="s">
        <v>739</v>
      </c>
      <c r="C161" s="21" t="s">
        <v>390</v>
      </c>
      <c r="D161" s="21" t="s">
        <v>453</v>
      </c>
      <c r="E161" s="34" t="s">
        <v>454</v>
      </c>
      <c r="F161" s="21" t="s">
        <v>424</v>
      </c>
      <c r="G161" s="34" t="s">
        <v>445</v>
      </c>
      <c r="H161" s="21" t="s">
        <v>559</v>
      </c>
      <c r="I161" s="21" t="s">
        <v>396</v>
      </c>
      <c r="J161" s="34" t="s">
        <v>744</v>
      </c>
    </row>
    <row r="162" ht="18.75" customHeight="1" spans="1:10">
      <c r="A162" s="211" t="s">
        <v>344</v>
      </c>
      <c r="B162" s="21" t="s">
        <v>739</v>
      </c>
      <c r="C162" s="21" t="s">
        <v>410</v>
      </c>
      <c r="D162" s="21" t="s">
        <v>411</v>
      </c>
      <c r="E162" s="34" t="s">
        <v>745</v>
      </c>
      <c r="F162" s="21" t="s">
        <v>393</v>
      </c>
      <c r="G162" s="34" t="s">
        <v>746</v>
      </c>
      <c r="H162" s="21" t="s">
        <v>414</v>
      </c>
      <c r="I162" s="21" t="s">
        <v>415</v>
      </c>
      <c r="J162" s="34" t="s">
        <v>747</v>
      </c>
    </row>
    <row r="163" ht="18.75" customHeight="1" spans="1:10">
      <c r="A163" s="211" t="s">
        <v>344</v>
      </c>
      <c r="B163" s="21" t="s">
        <v>739</v>
      </c>
      <c r="C163" s="21" t="s">
        <v>417</v>
      </c>
      <c r="D163" s="21" t="s">
        <v>418</v>
      </c>
      <c r="E163" s="34" t="s">
        <v>748</v>
      </c>
      <c r="F163" s="21" t="s">
        <v>401</v>
      </c>
      <c r="G163" s="34" t="s">
        <v>420</v>
      </c>
      <c r="H163" s="21" t="s">
        <v>403</v>
      </c>
      <c r="I163" s="21" t="s">
        <v>415</v>
      </c>
      <c r="J163" s="34" t="s">
        <v>749</v>
      </c>
    </row>
  </sheetData>
  <mergeCells count="44">
    <mergeCell ref="A2:J2"/>
    <mergeCell ref="A3:H3"/>
    <mergeCell ref="A7:A11"/>
    <mergeCell ref="A12:A17"/>
    <mergeCell ref="A18:A28"/>
    <mergeCell ref="A29:A36"/>
    <mergeCell ref="A37:A44"/>
    <mergeCell ref="A45:A54"/>
    <mergeCell ref="A55:A63"/>
    <mergeCell ref="A64:A70"/>
    <mergeCell ref="A71:A75"/>
    <mergeCell ref="A76:A82"/>
    <mergeCell ref="A83:A90"/>
    <mergeCell ref="A91:A98"/>
    <mergeCell ref="A99:A104"/>
    <mergeCell ref="A105:A109"/>
    <mergeCell ref="A110:A120"/>
    <mergeCell ref="A121:A129"/>
    <mergeCell ref="A130:A140"/>
    <mergeCell ref="A141:A146"/>
    <mergeCell ref="A147:A153"/>
    <mergeCell ref="A154:A158"/>
    <mergeCell ref="A159:A163"/>
    <mergeCell ref="B7:B11"/>
    <mergeCell ref="B12:B17"/>
    <mergeCell ref="B18:B28"/>
    <mergeCell ref="B29:B36"/>
    <mergeCell ref="B37:B44"/>
    <mergeCell ref="B45:B54"/>
    <mergeCell ref="B55:B63"/>
    <mergeCell ref="B64:B70"/>
    <mergeCell ref="B71:B75"/>
    <mergeCell ref="B76:B82"/>
    <mergeCell ref="B83:B90"/>
    <mergeCell ref="B91:B98"/>
    <mergeCell ref="B99:B104"/>
    <mergeCell ref="B105:B109"/>
    <mergeCell ref="B110:B120"/>
    <mergeCell ref="B121:B129"/>
    <mergeCell ref="B130:B140"/>
    <mergeCell ref="B141:B146"/>
    <mergeCell ref="B147:B153"/>
    <mergeCell ref="B154:B158"/>
    <mergeCell ref="B159:B163"/>
  </mergeCells>
  <printOptions horizontalCentered="1"/>
  <pageMargins left="1" right="1" top="0.75" bottom="0.75"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县对下转移支付预算表09-1</vt:lpstr>
      <vt:lpstr>县对下转移支付绩效目标表09-2</vt:lpstr>
      <vt:lpstr>新增资产配置表10</vt:lpstr>
      <vt:lpstr>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mhdn</cp:lastModifiedBy>
  <dcterms:created xsi:type="dcterms:W3CDTF">2025-03-11T01:59:00Z</dcterms:created>
  <dcterms:modified xsi:type="dcterms:W3CDTF">2025-03-20T03:53:47Z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BA772D10742E41D3AC9F948697E0AA97_12</vt:lpwstr>
  </property>
  <property fmtid="{D5CDD505-2E9C-101B-9397-08002B2CF9AE}" pid="3" name="KSOProductBuildVer">
    <vt:lpwstr>2052-12.1.0.16250</vt:lpwstr>
  </property>
</Properties>
</file>